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drawings/drawing6.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7.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drawings/drawing8.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225"/>
  <workbookPr defaultThemeVersion="124226"/>
  <mc:AlternateContent xmlns:mc="http://schemas.openxmlformats.org/markup-compatibility/2006">
    <mc:Choice Requires="x15">
      <x15ac:absPath xmlns:x15ac="http://schemas.microsoft.com/office/spreadsheetml/2010/11/ac" url="S:\Seta\Div Euroasesoria\Proyectos\P 061 eDUSI 2015\003 Gestion\000 Asistencia Tecnica\12 Informe Permanente ML\Datos 2021\Evolucion anual\"/>
    </mc:Choice>
  </mc:AlternateContent>
  <xr:revisionPtr revIDLastSave="0" documentId="13_ncr:1_{3154A20A-9F02-45CD-A5C8-C908D952CB08}" xr6:coauthVersionLast="47" xr6:coauthVersionMax="47" xr10:uidLastSave="{00000000-0000-0000-0000-000000000000}"/>
  <bookViews>
    <workbookView xWindow="28680" yWindow="-120" windowWidth="29040" windowHeight="15840" tabRatio="845" xr2:uid="{00000000-000D-0000-FFFF-FFFF00000000}"/>
  </bookViews>
  <sheets>
    <sheet name="Info" sheetId="8" r:id="rId1"/>
    <sheet name="Personas Contratadas-Sexo-Edad" sheetId="1" r:id="rId2"/>
    <sheet name="Pers.Contratadas Estudio-Sexo" sheetId="2" r:id="rId3"/>
    <sheet name="Contratos Estudios-Edad" sheetId="3" r:id="rId4"/>
    <sheet name="Contratos por Sectores" sheetId="4" r:id="rId5"/>
    <sheet name="Duración Contratos-Estudios" sheetId="5" r:id="rId6"/>
    <sheet name="BORME" sheetId="6" r:id="rId7"/>
    <sheet name="Ocupaciones más contratadas" sheetId="7" r:id="rId8"/>
    <sheet name="Evolución Ocupacns + contratdas" sheetId="9" r:id="rId9"/>
    <sheet name="Seguridad Social" sheetId="12" r:id="rId10"/>
  </sheets>
  <definedNames>
    <definedName name="_xlnm._FilterDatabase" localSheetId="8" hidden="1">'Evolución Ocupacns + contratdas'!#REF!</definedName>
    <definedName name="_xlnm._FilterDatabase" localSheetId="7" hidden="1">'Ocupaciones más contratadas'!$A$6:$H$19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0" i="12" l="1"/>
  <c r="H60" i="12"/>
  <c r="E60" i="12"/>
  <c r="K60" i="12" s="1"/>
  <c r="B60" i="12"/>
  <c r="K49" i="12"/>
  <c r="K50" i="12"/>
  <c r="K51" i="12"/>
  <c r="K52" i="12"/>
  <c r="K53" i="12"/>
  <c r="K54" i="12"/>
  <c r="K55" i="12"/>
  <c r="K56" i="12"/>
  <c r="K57" i="12"/>
  <c r="K58" i="12"/>
  <c r="K59" i="12"/>
  <c r="K48" i="12"/>
  <c r="J14" i="12"/>
  <c r="J15" i="12"/>
  <c r="J16" i="12"/>
  <c r="J17" i="12"/>
  <c r="J18" i="12"/>
  <c r="J19" i="12"/>
  <c r="J13" i="12"/>
  <c r="C13" i="12"/>
  <c r="C10" i="12"/>
  <c r="I10" i="12"/>
  <c r="G10" i="12"/>
  <c r="E8" i="12"/>
  <c r="J8" i="12"/>
  <c r="J11" i="12"/>
  <c r="J10" i="12"/>
  <c r="C8" i="12"/>
  <c r="H10" i="7" l="1"/>
  <c r="H9" i="7"/>
  <c r="H11" i="7"/>
  <c r="H12" i="7"/>
  <c r="H13" i="7"/>
  <c r="H14" i="7"/>
  <c r="H15" i="7"/>
  <c r="H16" i="7"/>
  <c r="H17" i="7"/>
  <c r="H18" i="7"/>
  <c r="C70" i="6" l="1"/>
  <c r="D70" i="6"/>
  <c r="E70" i="6"/>
  <c r="F70" i="6"/>
  <c r="G70" i="6"/>
  <c r="H70" i="6"/>
  <c r="I70" i="6"/>
  <c r="C71" i="6"/>
  <c r="D71" i="6"/>
  <c r="E71" i="6"/>
  <c r="F71" i="6"/>
  <c r="G71" i="6"/>
  <c r="H71" i="6"/>
  <c r="I71" i="6"/>
  <c r="C72" i="6"/>
  <c r="D72" i="6"/>
  <c r="E72" i="6"/>
  <c r="F72" i="6"/>
  <c r="G72" i="6"/>
  <c r="H72" i="6"/>
  <c r="I72" i="6"/>
  <c r="C73" i="6"/>
  <c r="D73" i="6"/>
  <c r="E73" i="6"/>
  <c r="F73" i="6"/>
  <c r="G73" i="6"/>
  <c r="H73" i="6"/>
  <c r="I73" i="6"/>
  <c r="C74" i="6"/>
  <c r="D74" i="6"/>
  <c r="E74" i="6"/>
  <c r="F74" i="6"/>
  <c r="G74" i="6"/>
  <c r="H74" i="6"/>
  <c r="I74" i="6"/>
  <c r="C75" i="6"/>
  <c r="D75" i="6"/>
  <c r="E75" i="6"/>
  <c r="F75" i="6"/>
  <c r="G75" i="6"/>
  <c r="H75" i="6"/>
  <c r="I75" i="6"/>
  <c r="C76" i="6"/>
  <c r="D76" i="6"/>
  <c r="E76" i="6"/>
  <c r="F76" i="6"/>
  <c r="G76" i="6"/>
  <c r="H76" i="6"/>
  <c r="I76" i="6"/>
  <c r="C77" i="6"/>
  <c r="D77" i="6"/>
  <c r="E77" i="6"/>
  <c r="F77" i="6"/>
  <c r="G77" i="6"/>
  <c r="H77" i="6"/>
  <c r="I77" i="6"/>
  <c r="C78" i="6"/>
  <c r="D78" i="6"/>
  <c r="E78" i="6"/>
  <c r="F78" i="6"/>
  <c r="G78" i="6"/>
  <c r="H78" i="6"/>
  <c r="I78" i="6"/>
  <c r="C79" i="6"/>
  <c r="D79" i="6"/>
  <c r="E79" i="6"/>
  <c r="F79" i="6"/>
  <c r="G79" i="6"/>
  <c r="H79" i="6"/>
  <c r="I79" i="6"/>
  <c r="C80" i="6"/>
  <c r="D80" i="6"/>
  <c r="E80" i="6"/>
  <c r="F80" i="6"/>
  <c r="G80" i="6"/>
  <c r="H80" i="6"/>
  <c r="I80" i="6"/>
  <c r="C81" i="6"/>
  <c r="D81" i="6"/>
  <c r="E81" i="6"/>
  <c r="F81" i="6"/>
  <c r="G81" i="6"/>
  <c r="H81" i="6"/>
  <c r="I81" i="6"/>
  <c r="B81" i="6"/>
  <c r="B80" i="6"/>
  <c r="B79" i="6"/>
  <c r="B78" i="6"/>
  <c r="B77" i="6"/>
  <c r="B76" i="6"/>
  <c r="B75" i="6"/>
  <c r="B74" i="6"/>
  <c r="B73" i="6"/>
  <c r="B72" i="6"/>
  <c r="B71" i="6"/>
  <c r="B70" i="6"/>
  <c r="C53" i="6"/>
  <c r="D53" i="6"/>
  <c r="E53" i="6"/>
  <c r="F53" i="6"/>
  <c r="G53" i="6"/>
  <c r="H53" i="6"/>
  <c r="I53" i="6"/>
  <c r="C54" i="6"/>
  <c r="D54" i="6"/>
  <c r="E54" i="6"/>
  <c r="F54" i="6"/>
  <c r="G54" i="6"/>
  <c r="H54" i="6"/>
  <c r="I54" i="6"/>
  <c r="C55" i="6"/>
  <c r="D55" i="6"/>
  <c r="E55" i="6"/>
  <c r="F55" i="6"/>
  <c r="G55" i="6"/>
  <c r="H55" i="6"/>
  <c r="I55" i="6"/>
  <c r="C56" i="6"/>
  <c r="D56" i="6"/>
  <c r="E56" i="6"/>
  <c r="F56" i="6"/>
  <c r="G56" i="6"/>
  <c r="H56" i="6"/>
  <c r="I56" i="6"/>
  <c r="C57" i="6"/>
  <c r="D57" i="6"/>
  <c r="E57" i="6"/>
  <c r="F57" i="6"/>
  <c r="G57" i="6"/>
  <c r="H57" i="6"/>
  <c r="I57" i="6"/>
  <c r="C58" i="6"/>
  <c r="D58" i="6"/>
  <c r="E58" i="6"/>
  <c r="F58" i="6"/>
  <c r="G58" i="6"/>
  <c r="H58" i="6"/>
  <c r="I58" i="6"/>
  <c r="C59" i="6"/>
  <c r="D59" i="6"/>
  <c r="E59" i="6"/>
  <c r="F59" i="6"/>
  <c r="G59" i="6"/>
  <c r="H59" i="6"/>
  <c r="I59" i="6"/>
  <c r="C60" i="6"/>
  <c r="D60" i="6"/>
  <c r="E60" i="6"/>
  <c r="F60" i="6"/>
  <c r="G60" i="6"/>
  <c r="H60" i="6"/>
  <c r="I60" i="6"/>
  <c r="C61" i="6"/>
  <c r="D61" i="6"/>
  <c r="E61" i="6"/>
  <c r="F61" i="6"/>
  <c r="G61" i="6"/>
  <c r="H61" i="6"/>
  <c r="I61" i="6"/>
  <c r="C62" i="6"/>
  <c r="D62" i="6"/>
  <c r="E62" i="6"/>
  <c r="F62" i="6"/>
  <c r="G62" i="6"/>
  <c r="H62" i="6"/>
  <c r="I62" i="6"/>
  <c r="B62" i="6"/>
  <c r="B61" i="6"/>
  <c r="B60" i="6"/>
  <c r="B59" i="6"/>
  <c r="B58" i="6"/>
  <c r="B57" i="6"/>
  <c r="B56" i="6"/>
  <c r="B55" i="6"/>
  <c r="B54" i="6"/>
  <c r="B53" i="6"/>
  <c r="C52" i="6"/>
  <c r="D52" i="6"/>
  <c r="E52" i="6"/>
  <c r="F52" i="6"/>
  <c r="G52" i="6"/>
  <c r="H52" i="6"/>
  <c r="I52" i="6"/>
  <c r="B52" i="6"/>
  <c r="C51" i="6"/>
  <c r="D51" i="6"/>
  <c r="E51" i="6"/>
  <c r="F51" i="6"/>
  <c r="G51" i="6"/>
  <c r="H51" i="6"/>
  <c r="I51" i="6"/>
  <c r="B51" i="6"/>
  <c r="C36" i="6"/>
  <c r="E39" i="6"/>
  <c r="E38" i="6"/>
  <c r="E37" i="6"/>
  <c r="E36" i="6"/>
  <c r="E35" i="6"/>
  <c r="E34" i="6"/>
  <c r="E33" i="6"/>
  <c r="E32" i="6"/>
  <c r="E31" i="6"/>
  <c r="E30" i="6"/>
  <c r="E29" i="6"/>
  <c r="E28" i="6"/>
  <c r="E27" i="6"/>
  <c r="Y180" i="3"/>
  <c r="X180" i="3"/>
  <c r="W180" i="3"/>
  <c r="V180" i="3"/>
  <c r="U180" i="3"/>
  <c r="T180" i="3"/>
  <c r="S180" i="3"/>
  <c r="R180" i="3"/>
  <c r="Q180" i="3"/>
  <c r="P180" i="3"/>
  <c r="O180" i="3"/>
  <c r="N180" i="3"/>
  <c r="M180" i="3"/>
  <c r="L180" i="3"/>
  <c r="K180" i="3"/>
  <c r="J180" i="3"/>
  <c r="I180" i="3"/>
  <c r="H180" i="3"/>
  <c r="G180" i="3"/>
  <c r="F180" i="3"/>
  <c r="E180" i="3"/>
  <c r="D180" i="3"/>
  <c r="C180" i="3"/>
  <c r="B180" i="3"/>
  <c r="AB179" i="3"/>
  <c r="AA179" i="3"/>
  <c r="Z179" i="3"/>
  <c r="AA178" i="3"/>
  <c r="AB178" i="3" s="1"/>
  <c r="Z178" i="3"/>
  <c r="AA177" i="3"/>
  <c r="Z177" i="3"/>
  <c r="AB177" i="3" s="1"/>
  <c r="AA176" i="3"/>
  <c r="Z176" i="3"/>
  <c r="AB176" i="3" s="1"/>
  <c r="AB175" i="3"/>
  <c r="AA175" i="3"/>
  <c r="Z175" i="3"/>
  <c r="AA174" i="3"/>
  <c r="AB174" i="3" s="1"/>
  <c r="Z174" i="3"/>
  <c r="AA173" i="3"/>
  <c r="Z173" i="3"/>
  <c r="AB173" i="3" s="1"/>
  <c r="AA172" i="3"/>
  <c r="Z172" i="3"/>
  <c r="AB172" i="3" s="1"/>
  <c r="AB171" i="3"/>
  <c r="AA171" i="3"/>
  <c r="Z171" i="3"/>
  <c r="AA170" i="3"/>
  <c r="AA180" i="3" s="1"/>
  <c r="Z170" i="3"/>
  <c r="X166" i="3"/>
  <c r="W166" i="3"/>
  <c r="U166" i="3"/>
  <c r="T166" i="3"/>
  <c r="R166" i="3"/>
  <c r="Q166" i="3"/>
  <c r="O166" i="3"/>
  <c r="N166" i="3"/>
  <c r="L166" i="3"/>
  <c r="K166" i="3"/>
  <c r="I166" i="3"/>
  <c r="H166" i="3"/>
  <c r="F166" i="3"/>
  <c r="E166" i="3"/>
  <c r="C166" i="3"/>
  <c r="B166" i="3"/>
  <c r="AB165" i="3"/>
  <c r="AA165" i="3"/>
  <c r="Z165" i="3"/>
  <c r="Y165" i="3"/>
  <c r="V165" i="3"/>
  <c r="S165" i="3"/>
  <c r="P165" i="3"/>
  <c r="M165" i="3"/>
  <c r="J165" i="3"/>
  <c r="G165" i="3"/>
  <c r="D165" i="3"/>
  <c r="AA164" i="3"/>
  <c r="AB164" i="3" s="1"/>
  <c r="Z164" i="3"/>
  <c r="Y164" i="3"/>
  <c r="V164" i="3"/>
  <c r="S164" i="3"/>
  <c r="P164" i="3"/>
  <c r="M164" i="3"/>
  <c r="J164" i="3"/>
  <c r="G164" i="3"/>
  <c r="D164" i="3"/>
  <c r="AA163" i="3"/>
  <c r="Z163" i="3"/>
  <c r="AB163" i="3" s="1"/>
  <c r="Y163" i="3"/>
  <c r="V163" i="3"/>
  <c r="S163" i="3"/>
  <c r="P163" i="3"/>
  <c r="M163" i="3"/>
  <c r="J163" i="3"/>
  <c r="G163" i="3"/>
  <c r="D163" i="3"/>
  <c r="AA162" i="3"/>
  <c r="Z162" i="3"/>
  <c r="AB162" i="3" s="1"/>
  <c r="Y162" i="3"/>
  <c r="V162" i="3"/>
  <c r="S162" i="3"/>
  <c r="P162" i="3"/>
  <c r="M162" i="3"/>
  <c r="J162" i="3"/>
  <c r="G162" i="3"/>
  <c r="D162" i="3"/>
  <c r="AB161" i="3"/>
  <c r="AA161" i="3"/>
  <c r="Z161" i="3"/>
  <c r="Y161" i="3"/>
  <c r="V161" i="3"/>
  <c r="S161" i="3"/>
  <c r="P161" i="3"/>
  <c r="M161" i="3"/>
  <c r="J161" i="3"/>
  <c r="G161" i="3"/>
  <c r="D161" i="3"/>
  <c r="AA160" i="3"/>
  <c r="AB160" i="3" s="1"/>
  <c r="Z160" i="3"/>
  <c r="Y160" i="3"/>
  <c r="V160" i="3"/>
  <c r="S160" i="3"/>
  <c r="P160" i="3"/>
  <c r="M160" i="3"/>
  <c r="J160" i="3"/>
  <c r="G160" i="3"/>
  <c r="D160" i="3"/>
  <c r="AA159" i="3"/>
  <c r="Z159" i="3"/>
  <c r="AB159" i="3" s="1"/>
  <c r="Y159" i="3"/>
  <c r="V159" i="3"/>
  <c r="S159" i="3"/>
  <c r="P159" i="3"/>
  <c r="M159" i="3"/>
  <c r="J159" i="3"/>
  <c r="G159" i="3"/>
  <c r="D159" i="3"/>
  <c r="AA158" i="3"/>
  <c r="Z158" i="3"/>
  <c r="AB158" i="3" s="1"/>
  <c r="Y158" i="3"/>
  <c r="Y166" i="3" s="1"/>
  <c r="V158" i="3"/>
  <c r="S158" i="3"/>
  <c r="P158" i="3"/>
  <c r="M158" i="3"/>
  <c r="M166" i="3" s="1"/>
  <c r="J158" i="3"/>
  <c r="G158" i="3"/>
  <c r="D158" i="3"/>
  <c r="AB157" i="3"/>
  <c r="AA157" i="3"/>
  <c r="Z157" i="3"/>
  <c r="Y157" i="3"/>
  <c r="V157" i="3"/>
  <c r="S157" i="3"/>
  <c r="P157" i="3"/>
  <c r="M157" i="3"/>
  <c r="J157" i="3"/>
  <c r="G157" i="3"/>
  <c r="D157" i="3"/>
  <c r="AA156" i="3"/>
  <c r="AA166" i="3" s="1"/>
  <c r="Z156" i="3"/>
  <c r="Y156" i="3"/>
  <c r="V156" i="3"/>
  <c r="V166" i="3" s="1"/>
  <c r="S156" i="3"/>
  <c r="S166" i="3" s="1"/>
  <c r="P156" i="3"/>
  <c r="P166" i="3" s="1"/>
  <c r="M156" i="3"/>
  <c r="J156" i="3"/>
  <c r="J166" i="3" s="1"/>
  <c r="G156" i="3"/>
  <c r="G166" i="3" s="1"/>
  <c r="D156" i="3"/>
  <c r="D166" i="3" s="1"/>
  <c r="X152" i="3"/>
  <c r="W152" i="3"/>
  <c r="U152" i="3"/>
  <c r="T152" i="3"/>
  <c r="R152" i="3"/>
  <c r="Q152" i="3"/>
  <c r="O152" i="3"/>
  <c r="N152" i="3"/>
  <c r="L152" i="3"/>
  <c r="K152" i="3"/>
  <c r="I152" i="3"/>
  <c r="H152" i="3"/>
  <c r="F152" i="3"/>
  <c r="E152" i="3"/>
  <c r="C152" i="3"/>
  <c r="B152" i="3"/>
  <c r="AB151" i="3"/>
  <c r="AA151" i="3"/>
  <c r="Z151" i="3"/>
  <c r="Y151" i="3"/>
  <c r="V151" i="3"/>
  <c r="S151" i="3"/>
  <c r="P151" i="3"/>
  <c r="M151" i="3"/>
  <c r="J151" i="3"/>
  <c r="G151" i="3"/>
  <c r="D151" i="3"/>
  <c r="AA150" i="3"/>
  <c r="AB150" i="3" s="1"/>
  <c r="Z150" i="3"/>
  <c r="Y150" i="3"/>
  <c r="V150" i="3"/>
  <c r="S150" i="3"/>
  <c r="P150" i="3"/>
  <c r="M150" i="3"/>
  <c r="J150" i="3"/>
  <c r="G150" i="3"/>
  <c r="D150" i="3"/>
  <c r="AA149" i="3"/>
  <c r="Z149" i="3"/>
  <c r="AB149" i="3" s="1"/>
  <c r="Y149" i="3"/>
  <c r="V149" i="3"/>
  <c r="S149" i="3"/>
  <c r="P149" i="3"/>
  <c r="M149" i="3"/>
  <c r="J149" i="3"/>
  <c r="G149" i="3"/>
  <c r="D149" i="3"/>
  <c r="AA148" i="3"/>
  <c r="Z148" i="3"/>
  <c r="AB148" i="3" s="1"/>
  <c r="Y148" i="3"/>
  <c r="V148" i="3"/>
  <c r="S148" i="3"/>
  <c r="P148" i="3"/>
  <c r="M148" i="3"/>
  <c r="J148" i="3"/>
  <c r="G148" i="3"/>
  <c r="D148" i="3"/>
  <c r="AB147" i="3"/>
  <c r="AA147" i="3"/>
  <c r="Z147" i="3"/>
  <c r="Y147" i="3"/>
  <c r="V147" i="3"/>
  <c r="S147" i="3"/>
  <c r="P147" i="3"/>
  <c r="M147" i="3"/>
  <c r="J147" i="3"/>
  <c r="G147" i="3"/>
  <c r="D147" i="3"/>
  <c r="AA146" i="3"/>
  <c r="AB146" i="3" s="1"/>
  <c r="Z146" i="3"/>
  <c r="Y146" i="3"/>
  <c r="V146" i="3"/>
  <c r="S146" i="3"/>
  <c r="P146" i="3"/>
  <c r="M146" i="3"/>
  <c r="J146" i="3"/>
  <c r="G146" i="3"/>
  <c r="D146" i="3"/>
  <c r="AA145" i="3"/>
  <c r="Z145" i="3"/>
  <c r="AB145" i="3" s="1"/>
  <c r="Y145" i="3"/>
  <c r="V145" i="3"/>
  <c r="S145" i="3"/>
  <c r="P145" i="3"/>
  <c r="M145" i="3"/>
  <c r="J145" i="3"/>
  <c r="G145" i="3"/>
  <c r="D145" i="3"/>
  <c r="AA144" i="3"/>
  <c r="Z144" i="3"/>
  <c r="AB144" i="3" s="1"/>
  <c r="Y144" i="3"/>
  <c r="Y152" i="3" s="1"/>
  <c r="V144" i="3"/>
  <c r="S144" i="3"/>
  <c r="P144" i="3"/>
  <c r="M144" i="3"/>
  <c r="M152" i="3" s="1"/>
  <c r="J144" i="3"/>
  <c r="G144" i="3"/>
  <c r="D144" i="3"/>
  <c r="AB143" i="3"/>
  <c r="AA143" i="3"/>
  <c r="Z143" i="3"/>
  <c r="Y143" i="3"/>
  <c r="V143" i="3"/>
  <c r="S143" i="3"/>
  <c r="P143" i="3"/>
  <c r="M143" i="3"/>
  <c r="J143" i="3"/>
  <c r="G143" i="3"/>
  <c r="D143" i="3"/>
  <c r="AA142" i="3"/>
  <c r="AB142" i="3" s="1"/>
  <c r="Z142" i="3"/>
  <c r="Y142" i="3"/>
  <c r="V142" i="3"/>
  <c r="V152" i="3" s="1"/>
  <c r="S142" i="3"/>
  <c r="S152" i="3" s="1"/>
  <c r="P142" i="3"/>
  <c r="P152" i="3" s="1"/>
  <c r="M142" i="3"/>
  <c r="J142" i="3"/>
  <c r="J152" i="3" s="1"/>
  <c r="G142" i="3"/>
  <c r="G152" i="3" s="1"/>
  <c r="D142" i="3"/>
  <c r="D152" i="3" s="1"/>
  <c r="Y138" i="3"/>
  <c r="X138" i="3"/>
  <c r="W138" i="3"/>
  <c r="V138" i="3"/>
  <c r="U138" i="3"/>
  <c r="T138" i="3"/>
  <c r="S138" i="3"/>
  <c r="R138" i="3"/>
  <c r="Q138" i="3"/>
  <c r="P138" i="3"/>
  <c r="O138" i="3"/>
  <c r="N138" i="3"/>
  <c r="M138" i="3"/>
  <c r="L138" i="3"/>
  <c r="K138" i="3"/>
  <c r="J138" i="3"/>
  <c r="I138" i="3"/>
  <c r="H138" i="3"/>
  <c r="G138" i="3"/>
  <c r="F138" i="3"/>
  <c r="E138" i="3"/>
  <c r="D138" i="3"/>
  <c r="C138" i="3"/>
  <c r="B138" i="3"/>
  <c r="AB137" i="3"/>
  <c r="AA137" i="3"/>
  <c r="Z137" i="3"/>
  <c r="AA136" i="3"/>
  <c r="AB136" i="3" s="1"/>
  <c r="Z136" i="3"/>
  <c r="AA135" i="3"/>
  <c r="Z135" i="3"/>
  <c r="AB135" i="3" s="1"/>
  <c r="AA134" i="3"/>
  <c r="Z134" i="3"/>
  <c r="AB134" i="3" s="1"/>
  <c r="AB133" i="3"/>
  <c r="AA133" i="3"/>
  <c r="Z133" i="3"/>
  <c r="AA132" i="3"/>
  <c r="AB132" i="3" s="1"/>
  <c r="Z132" i="3"/>
  <c r="AA131" i="3"/>
  <c r="Z131" i="3"/>
  <c r="AB131" i="3" s="1"/>
  <c r="AA130" i="3"/>
  <c r="Z130" i="3"/>
  <c r="AB130" i="3" s="1"/>
  <c r="AB129" i="3"/>
  <c r="AA129" i="3"/>
  <c r="Z129" i="3"/>
  <c r="AA128" i="3"/>
  <c r="AA138" i="3" s="1"/>
  <c r="Z128" i="3"/>
  <c r="Y124" i="3"/>
  <c r="X124" i="3"/>
  <c r="W124" i="3"/>
  <c r="V124" i="3"/>
  <c r="U124" i="3"/>
  <c r="T124" i="3"/>
  <c r="S124" i="3"/>
  <c r="R124" i="3"/>
  <c r="Q124" i="3"/>
  <c r="P124" i="3"/>
  <c r="O124" i="3"/>
  <c r="N124" i="3"/>
  <c r="M124" i="3"/>
  <c r="L124" i="3"/>
  <c r="K124" i="3"/>
  <c r="J124" i="3"/>
  <c r="I124" i="3"/>
  <c r="H124" i="3"/>
  <c r="G124" i="3"/>
  <c r="F124" i="3"/>
  <c r="E124" i="3"/>
  <c r="D124" i="3"/>
  <c r="C124" i="3"/>
  <c r="B124" i="3"/>
  <c r="AB123" i="3"/>
  <c r="AA123" i="3"/>
  <c r="Z123" i="3"/>
  <c r="AA122" i="3"/>
  <c r="AB122" i="3" s="1"/>
  <c r="Z122" i="3"/>
  <c r="AA121" i="3"/>
  <c r="Z121" i="3"/>
  <c r="AB121" i="3" s="1"/>
  <c r="AA120" i="3"/>
  <c r="Z120" i="3"/>
  <c r="AB120" i="3" s="1"/>
  <c r="AB119" i="3"/>
  <c r="AA119" i="3"/>
  <c r="Z119" i="3"/>
  <c r="AA118" i="3"/>
  <c r="AB118" i="3" s="1"/>
  <c r="Z118" i="3"/>
  <c r="AA117" i="3"/>
  <c r="Z117" i="3"/>
  <c r="AB117" i="3" s="1"/>
  <c r="AA116" i="3"/>
  <c r="Z116" i="3"/>
  <c r="AB116" i="3" s="1"/>
  <c r="AB115" i="3"/>
  <c r="AA115" i="3"/>
  <c r="Z115" i="3"/>
  <c r="AA114" i="3"/>
  <c r="AB114" i="3" s="1"/>
  <c r="Z114" i="3"/>
  <c r="Y110" i="3"/>
  <c r="X110" i="3"/>
  <c r="W110" i="3"/>
  <c r="V110" i="3"/>
  <c r="U110" i="3"/>
  <c r="T110" i="3"/>
  <c r="S110" i="3"/>
  <c r="R110" i="3"/>
  <c r="Q110" i="3"/>
  <c r="P110" i="3"/>
  <c r="O110" i="3"/>
  <c r="N110" i="3"/>
  <c r="M110" i="3"/>
  <c r="L110" i="3"/>
  <c r="K110" i="3"/>
  <c r="J110" i="3"/>
  <c r="I110" i="3"/>
  <c r="H110" i="3"/>
  <c r="G110" i="3"/>
  <c r="F110" i="3"/>
  <c r="E110" i="3"/>
  <c r="D110" i="3"/>
  <c r="C110" i="3"/>
  <c r="B110" i="3"/>
  <c r="AB109" i="3"/>
  <c r="AA109" i="3"/>
  <c r="Z109" i="3"/>
  <c r="AA108" i="3"/>
  <c r="AB108" i="3" s="1"/>
  <c r="Z108" i="3"/>
  <c r="AA107" i="3"/>
  <c r="Z107" i="3"/>
  <c r="AB107" i="3" s="1"/>
  <c r="AA106" i="3"/>
  <c r="Z106" i="3"/>
  <c r="AB106" i="3" s="1"/>
  <c r="AB105" i="3"/>
  <c r="AA105" i="3"/>
  <c r="Z105" i="3"/>
  <c r="AA104" i="3"/>
  <c r="AB104" i="3" s="1"/>
  <c r="Z104" i="3"/>
  <c r="AA103" i="3"/>
  <c r="Z103" i="3"/>
  <c r="AB103" i="3" s="1"/>
  <c r="AA102" i="3"/>
  <c r="Z102" i="3"/>
  <c r="AB102" i="3" s="1"/>
  <c r="AB101" i="3"/>
  <c r="AA101" i="3"/>
  <c r="Z101" i="3"/>
  <c r="AA100" i="3"/>
  <c r="AA110" i="3" s="1"/>
  <c r="Z100" i="3"/>
  <c r="Y96" i="3"/>
  <c r="X96" i="3"/>
  <c r="W96" i="3"/>
  <c r="V96" i="3"/>
  <c r="U96" i="3"/>
  <c r="T96" i="3"/>
  <c r="S96" i="3"/>
  <c r="R96" i="3"/>
  <c r="Q96" i="3"/>
  <c r="P96" i="3"/>
  <c r="O96" i="3"/>
  <c r="N96" i="3"/>
  <c r="M96" i="3"/>
  <c r="L96" i="3"/>
  <c r="K96" i="3"/>
  <c r="J96" i="3"/>
  <c r="I96" i="3"/>
  <c r="H96" i="3"/>
  <c r="G96" i="3"/>
  <c r="F96" i="3"/>
  <c r="E96" i="3"/>
  <c r="D96" i="3"/>
  <c r="C96" i="3"/>
  <c r="B96" i="3"/>
  <c r="AB95" i="3"/>
  <c r="AA95" i="3"/>
  <c r="Z95" i="3"/>
  <c r="AA94" i="3"/>
  <c r="AB94" i="3" s="1"/>
  <c r="Z94" i="3"/>
  <c r="AA93" i="3"/>
  <c r="Z93" i="3"/>
  <c r="AB93" i="3" s="1"/>
  <c r="AA92" i="3"/>
  <c r="Z92" i="3"/>
  <c r="AB92" i="3" s="1"/>
  <c r="AB91" i="3"/>
  <c r="AA91" i="3"/>
  <c r="Z91" i="3"/>
  <c r="AA90" i="3"/>
  <c r="AB90" i="3" s="1"/>
  <c r="Z90" i="3"/>
  <c r="AA89" i="3"/>
  <c r="Z89" i="3"/>
  <c r="AB89" i="3" s="1"/>
  <c r="AA88" i="3"/>
  <c r="Z88" i="3"/>
  <c r="AB88" i="3" s="1"/>
  <c r="AB87" i="3"/>
  <c r="AA87" i="3"/>
  <c r="Z87" i="3"/>
  <c r="AA86" i="3"/>
  <c r="AA96" i="3" s="1"/>
  <c r="Z86" i="3"/>
  <c r="Y81" i="3"/>
  <c r="X81" i="3"/>
  <c r="W81" i="3"/>
  <c r="V81" i="3"/>
  <c r="U81" i="3"/>
  <c r="T81" i="3"/>
  <c r="S81" i="3"/>
  <c r="R81" i="3"/>
  <c r="Q81" i="3"/>
  <c r="P81" i="3"/>
  <c r="O81" i="3"/>
  <c r="N81" i="3"/>
  <c r="M81" i="3"/>
  <c r="L81" i="3"/>
  <c r="K81" i="3"/>
  <c r="J81" i="3"/>
  <c r="I81" i="3"/>
  <c r="H81" i="3"/>
  <c r="G81" i="3"/>
  <c r="F81" i="3"/>
  <c r="E81" i="3"/>
  <c r="D81" i="3"/>
  <c r="C81" i="3"/>
  <c r="B81" i="3"/>
  <c r="AA80" i="3"/>
  <c r="Z80" i="3"/>
  <c r="AB80" i="3" s="1"/>
  <c r="AA79" i="3"/>
  <c r="Z79" i="3"/>
  <c r="AA78" i="3"/>
  <c r="Z78" i="3"/>
  <c r="AB78" i="3" s="1"/>
  <c r="AA77" i="3"/>
  <c r="Z77" i="3"/>
  <c r="AA76" i="3"/>
  <c r="Z76" i="3"/>
  <c r="AB76" i="3" s="1"/>
  <c r="AA75" i="3"/>
  <c r="Z75" i="3"/>
  <c r="AA74" i="3"/>
  <c r="Z74" i="3"/>
  <c r="AB74" i="3" s="1"/>
  <c r="AA73" i="3"/>
  <c r="AB73" i="3" s="1"/>
  <c r="Z73" i="3"/>
  <c r="AA72" i="3"/>
  <c r="Z72" i="3"/>
  <c r="AB72" i="3" s="1"/>
  <c r="AA71" i="3"/>
  <c r="Z71" i="3"/>
  <c r="Y66" i="3"/>
  <c r="X66" i="3"/>
  <c r="W66" i="3"/>
  <c r="V66" i="3"/>
  <c r="U66" i="3"/>
  <c r="T66" i="3"/>
  <c r="S66" i="3"/>
  <c r="R66" i="3"/>
  <c r="Q66" i="3"/>
  <c r="P66" i="3"/>
  <c r="O66" i="3"/>
  <c r="N66" i="3"/>
  <c r="M66" i="3"/>
  <c r="L66" i="3"/>
  <c r="K66" i="3"/>
  <c r="J66" i="3"/>
  <c r="I66" i="3"/>
  <c r="H66" i="3"/>
  <c r="G66" i="3"/>
  <c r="F66" i="3"/>
  <c r="E66" i="3"/>
  <c r="D66" i="3"/>
  <c r="C66" i="3"/>
  <c r="B66" i="3"/>
  <c r="AA65" i="3"/>
  <c r="Z65" i="3"/>
  <c r="AB65" i="3" s="1"/>
  <c r="AA64" i="3"/>
  <c r="AB64" i="3" s="1"/>
  <c r="Z64" i="3"/>
  <c r="AA63" i="3"/>
  <c r="Z63" i="3"/>
  <c r="AB63" i="3" s="1"/>
  <c r="AA62" i="3"/>
  <c r="Z62" i="3"/>
  <c r="AA61" i="3"/>
  <c r="Z61" i="3"/>
  <c r="AB61" i="3" s="1"/>
  <c r="AA60" i="3"/>
  <c r="Z60" i="3"/>
  <c r="AA59" i="3"/>
  <c r="Z59" i="3"/>
  <c r="AB59" i="3" s="1"/>
  <c r="AA58" i="3"/>
  <c r="Z58" i="3"/>
  <c r="AB58" i="3" s="1"/>
  <c r="AA57" i="3"/>
  <c r="Z57" i="3"/>
  <c r="AB57" i="3" s="1"/>
  <c r="AA56" i="3"/>
  <c r="Z56" i="3"/>
  <c r="Y51" i="3"/>
  <c r="X51" i="3"/>
  <c r="W51" i="3"/>
  <c r="V51" i="3"/>
  <c r="U51" i="3"/>
  <c r="T51" i="3"/>
  <c r="S51" i="3"/>
  <c r="R51" i="3"/>
  <c r="Q51" i="3"/>
  <c r="P51" i="3"/>
  <c r="O51" i="3"/>
  <c r="N51" i="3"/>
  <c r="M51" i="3"/>
  <c r="L51" i="3"/>
  <c r="K51" i="3"/>
  <c r="J51" i="3"/>
  <c r="I51" i="3"/>
  <c r="H51" i="3"/>
  <c r="G51" i="3"/>
  <c r="F51" i="3"/>
  <c r="E51" i="3"/>
  <c r="D51" i="3"/>
  <c r="C51" i="3"/>
  <c r="B51" i="3"/>
  <c r="AB50" i="3"/>
  <c r="AA50" i="3"/>
  <c r="Z50" i="3"/>
  <c r="AA49" i="3"/>
  <c r="Z49" i="3"/>
  <c r="AA48" i="3"/>
  <c r="Z48" i="3"/>
  <c r="AB48" i="3" s="1"/>
  <c r="AA47" i="3"/>
  <c r="Z47" i="3"/>
  <c r="AB47" i="3" s="1"/>
  <c r="AA46" i="3"/>
  <c r="Z46" i="3"/>
  <c r="AB46" i="3" s="1"/>
  <c r="AA45" i="3"/>
  <c r="AB45" i="3" s="1"/>
  <c r="Z45" i="3"/>
  <c r="AA44" i="3"/>
  <c r="Z44" i="3"/>
  <c r="AA43" i="3"/>
  <c r="Z43" i="3"/>
  <c r="AA42" i="3"/>
  <c r="Z42" i="3"/>
  <c r="AB42" i="3" s="1"/>
  <c r="AA41" i="3"/>
  <c r="Z41" i="3"/>
  <c r="Y36" i="3"/>
  <c r="X36" i="3"/>
  <c r="W36" i="3"/>
  <c r="V36" i="3"/>
  <c r="U36" i="3"/>
  <c r="T36" i="3"/>
  <c r="S36" i="3"/>
  <c r="R36" i="3"/>
  <c r="Q36" i="3"/>
  <c r="P36" i="3"/>
  <c r="O36" i="3"/>
  <c r="N36" i="3"/>
  <c r="M36" i="3"/>
  <c r="L36" i="3"/>
  <c r="K36" i="3"/>
  <c r="J36" i="3"/>
  <c r="I36" i="3"/>
  <c r="H36" i="3"/>
  <c r="G36" i="3"/>
  <c r="F36" i="3"/>
  <c r="E36" i="3"/>
  <c r="D36" i="3"/>
  <c r="C36" i="3"/>
  <c r="B36" i="3"/>
  <c r="AA35" i="3"/>
  <c r="Z35" i="3"/>
  <c r="AB35" i="3" s="1"/>
  <c r="AA34" i="3"/>
  <c r="Z34" i="3"/>
  <c r="AA33" i="3"/>
  <c r="Z33" i="3"/>
  <c r="AB33" i="3" s="1"/>
  <c r="AA32" i="3"/>
  <c r="Z32" i="3"/>
  <c r="AA31" i="3"/>
  <c r="Z31" i="3"/>
  <c r="AB31" i="3" s="1"/>
  <c r="AA30" i="3"/>
  <c r="Z30" i="3"/>
  <c r="AA29" i="3"/>
  <c r="Z29" i="3"/>
  <c r="AB29" i="3" s="1"/>
  <c r="AA28" i="3"/>
  <c r="Z28" i="3"/>
  <c r="AA27" i="3"/>
  <c r="Z27" i="3"/>
  <c r="AB27" i="3" s="1"/>
  <c r="AA26" i="3"/>
  <c r="Z26" i="3"/>
  <c r="X21" i="3"/>
  <c r="W21" i="3"/>
  <c r="U21" i="3"/>
  <c r="T21" i="3"/>
  <c r="R21" i="3"/>
  <c r="Q21" i="3"/>
  <c r="O21" i="3"/>
  <c r="N21" i="3"/>
  <c r="L21" i="3"/>
  <c r="K21" i="3"/>
  <c r="I21" i="3"/>
  <c r="H21" i="3"/>
  <c r="F21" i="3"/>
  <c r="E21" i="3"/>
  <c r="C21" i="3"/>
  <c r="B21" i="3"/>
  <c r="AA20" i="3"/>
  <c r="Z20" i="3"/>
  <c r="Y20" i="3"/>
  <c r="V20" i="3"/>
  <c r="S20" i="3"/>
  <c r="P20" i="3"/>
  <c r="M20" i="3"/>
  <c r="J20" i="3"/>
  <c r="G20" i="3"/>
  <c r="D20" i="3"/>
  <c r="AA19" i="3"/>
  <c r="Z19" i="3"/>
  <c r="Y19" i="3"/>
  <c r="V19" i="3"/>
  <c r="S19" i="3"/>
  <c r="P19" i="3"/>
  <c r="M19" i="3"/>
  <c r="J19" i="3"/>
  <c r="G19" i="3"/>
  <c r="D19" i="3"/>
  <c r="AA18" i="3"/>
  <c r="Z18" i="3"/>
  <c r="Y18" i="3"/>
  <c r="V18" i="3"/>
  <c r="S18" i="3"/>
  <c r="P18" i="3"/>
  <c r="M18" i="3"/>
  <c r="J18" i="3"/>
  <c r="G18" i="3"/>
  <c r="D18" i="3"/>
  <c r="AA17" i="3"/>
  <c r="Z17" i="3"/>
  <c r="Y17" i="3"/>
  <c r="V17" i="3"/>
  <c r="S17" i="3"/>
  <c r="P17" i="3"/>
  <c r="M17" i="3"/>
  <c r="J17" i="3"/>
  <c r="G17" i="3"/>
  <c r="D17" i="3"/>
  <c r="AA16" i="3"/>
  <c r="Z16" i="3"/>
  <c r="Y16" i="3"/>
  <c r="V16" i="3"/>
  <c r="S16" i="3"/>
  <c r="P16" i="3"/>
  <c r="M16" i="3"/>
  <c r="J16" i="3"/>
  <c r="G16" i="3"/>
  <c r="D16" i="3"/>
  <c r="AA15" i="3"/>
  <c r="Z15" i="3"/>
  <c r="Y15" i="3"/>
  <c r="V15" i="3"/>
  <c r="S15" i="3"/>
  <c r="P15" i="3"/>
  <c r="M15" i="3"/>
  <c r="J15" i="3"/>
  <c r="G15" i="3"/>
  <c r="D15" i="3"/>
  <c r="AA14" i="3"/>
  <c r="Z14" i="3"/>
  <c r="Y14" i="3"/>
  <c r="V14" i="3"/>
  <c r="S14" i="3"/>
  <c r="P14" i="3"/>
  <c r="M14" i="3"/>
  <c r="J14" i="3"/>
  <c r="G14" i="3"/>
  <c r="D14" i="3"/>
  <c r="AA13" i="3"/>
  <c r="Z13" i="3"/>
  <c r="Y13" i="3"/>
  <c r="V13" i="3"/>
  <c r="S13" i="3"/>
  <c r="P13" i="3"/>
  <c r="M13" i="3"/>
  <c r="J13" i="3"/>
  <c r="G13" i="3"/>
  <c r="D13" i="3"/>
  <c r="AA12" i="3"/>
  <c r="Z12" i="3"/>
  <c r="Y12" i="3"/>
  <c r="V12" i="3"/>
  <c r="S12" i="3"/>
  <c r="P12" i="3"/>
  <c r="M12" i="3"/>
  <c r="J12" i="3"/>
  <c r="G12" i="3"/>
  <c r="D12" i="3"/>
  <c r="AA11" i="3"/>
  <c r="Z11" i="3"/>
  <c r="Y11" i="3"/>
  <c r="Y21" i="3" s="1"/>
  <c r="V11" i="3"/>
  <c r="S11" i="3"/>
  <c r="P11" i="3"/>
  <c r="M11" i="3"/>
  <c r="M21" i="3" s="1"/>
  <c r="J11" i="3"/>
  <c r="G11" i="3"/>
  <c r="D11" i="3"/>
  <c r="BH18" i="2"/>
  <c r="BF18" i="2"/>
  <c r="AK18" i="2"/>
  <c r="BG18" i="2"/>
  <c r="BE18" i="2"/>
  <c r="BB18" i="2"/>
  <c r="AZ18" i="2"/>
  <c r="BD18" i="2" s="1"/>
  <c r="BC18" i="2" s="1"/>
  <c r="AW18" i="2"/>
  <c r="AU18" i="2"/>
  <c r="AR18" i="2"/>
  <c r="AP18" i="2"/>
  <c r="AM18" i="2"/>
  <c r="AH18" i="2"/>
  <c r="AF18" i="2"/>
  <c r="AJ18" i="2" s="1"/>
  <c r="AG18" i="2" s="1"/>
  <c r="AC18" i="2"/>
  <c r="AA18" i="2"/>
  <c r="AE18" i="2" s="1"/>
  <c r="AB18" i="2" s="1"/>
  <c r="X18" i="2"/>
  <c r="V18" i="2"/>
  <c r="Z18" i="2" s="1"/>
  <c r="W18" i="2" s="1"/>
  <c r="S18" i="2"/>
  <c r="Q18" i="2"/>
  <c r="U18" i="2" s="1"/>
  <c r="R18" i="2" s="1"/>
  <c r="N18" i="2"/>
  <c r="L18" i="2"/>
  <c r="P18" i="2" s="1"/>
  <c r="M18" i="2" s="1"/>
  <c r="J18" i="2"/>
  <c r="H18" i="2"/>
  <c r="I18" i="2"/>
  <c r="G18" i="2"/>
  <c r="K18" i="2" s="1"/>
  <c r="E18" i="2"/>
  <c r="C18" i="2"/>
  <c r="D40" i="1"/>
  <c r="BG20" i="1"/>
  <c r="BE20" i="1"/>
  <c r="BI20" i="1" s="1"/>
  <c r="BF20" i="1" s="1"/>
  <c r="BB20" i="1"/>
  <c r="AZ20" i="1"/>
  <c r="AW20" i="1"/>
  <c r="AU20" i="1"/>
  <c r="AY20" i="1" s="1"/>
  <c r="AV20" i="1" s="1"/>
  <c r="AR20" i="1"/>
  <c r="AP20" i="1"/>
  <c r="AM20" i="1"/>
  <c r="AK20" i="1"/>
  <c r="AH20" i="1"/>
  <c r="AF20" i="1"/>
  <c r="AC20" i="1"/>
  <c r="AA20" i="1"/>
  <c r="X20" i="1"/>
  <c r="V20" i="1"/>
  <c r="Z20" i="1" s="1"/>
  <c r="W20" i="1" s="1"/>
  <c r="S20" i="1"/>
  <c r="Q20" i="1"/>
  <c r="U20" i="1" s="1"/>
  <c r="R20" i="1" s="1"/>
  <c r="N20" i="1"/>
  <c r="L20" i="1"/>
  <c r="P20" i="1" s="1"/>
  <c r="M20" i="1" s="1"/>
  <c r="E20" i="1"/>
  <c r="C20" i="1"/>
  <c r="D27" i="6"/>
  <c r="C27" i="6"/>
  <c r="B27" i="6"/>
  <c r="AB170" i="3" l="1"/>
  <c r="AB180" i="3" s="1"/>
  <c r="Z180" i="3"/>
  <c r="AB156" i="3"/>
  <c r="AB166" i="3" s="1"/>
  <c r="Z166" i="3"/>
  <c r="AB152" i="3"/>
  <c r="Z152" i="3"/>
  <c r="AA152" i="3"/>
  <c r="AB128" i="3"/>
  <c r="AB138" i="3" s="1"/>
  <c r="Z138" i="3"/>
  <c r="AB124" i="3"/>
  <c r="AA124" i="3"/>
  <c r="Z124" i="3"/>
  <c r="AB100" i="3"/>
  <c r="AB110" i="3" s="1"/>
  <c r="Z110" i="3"/>
  <c r="AB86" i="3"/>
  <c r="AB96" i="3" s="1"/>
  <c r="Z96" i="3"/>
  <c r="AB44" i="3"/>
  <c r="AB49" i="3"/>
  <c r="Z81" i="3"/>
  <c r="AA66" i="3"/>
  <c r="AA81" i="3"/>
  <c r="AB75" i="3"/>
  <c r="AA51" i="3"/>
  <c r="AB43" i="3"/>
  <c r="AB60" i="3"/>
  <c r="AB62" i="3"/>
  <c r="AB77" i="3"/>
  <c r="AB79" i="3"/>
  <c r="AB71" i="3"/>
  <c r="AB56" i="3"/>
  <c r="AB66" i="3" s="1"/>
  <c r="Z66" i="3"/>
  <c r="AB41" i="3"/>
  <c r="AB51" i="3" s="1"/>
  <c r="Z51" i="3"/>
  <c r="AB17" i="3"/>
  <c r="AB30" i="3"/>
  <c r="AB34" i="3"/>
  <c r="AA36" i="3"/>
  <c r="AB28" i="3"/>
  <c r="AB14" i="3"/>
  <c r="AB16" i="3"/>
  <c r="AB18" i="3"/>
  <c r="AB20" i="3"/>
  <c r="AB32" i="3"/>
  <c r="AB26" i="3"/>
  <c r="AB36" i="3" s="1"/>
  <c r="Z36" i="3"/>
  <c r="J21" i="3"/>
  <c r="V21" i="3"/>
  <c r="AB12" i="3"/>
  <c r="AB19" i="3"/>
  <c r="D21" i="3"/>
  <c r="P21" i="3"/>
  <c r="Z21" i="3"/>
  <c r="AA21" i="3"/>
  <c r="G21" i="3"/>
  <c r="S21" i="3"/>
  <c r="AB13" i="3"/>
  <c r="AB15" i="3"/>
  <c r="AB11" i="3"/>
  <c r="BI18" i="2"/>
  <c r="BA18" i="2"/>
  <c r="AY18" i="2"/>
  <c r="AX18" i="2" s="1"/>
  <c r="AV18" i="2"/>
  <c r="AT18" i="2"/>
  <c r="AQ18" i="2" s="1"/>
  <c r="AO18" i="2"/>
  <c r="AL18" i="2" s="1"/>
  <c r="AS18" i="2"/>
  <c r="AN18" i="2"/>
  <c r="AI18" i="2"/>
  <c r="AD18" i="2"/>
  <c r="Y18" i="2"/>
  <c r="T18" i="2"/>
  <c r="O18" i="2"/>
  <c r="BD20" i="1"/>
  <c r="BA20" i="1" s="1"/>
  <c r="AT20" i="1"/>
  <c r="AQ20" i="1" s="1"/>
  <c r="AO20" i="1"/>
  <c r="AN20" i="1" s="1"/>
  <c r="AL20" i="1"/>
  <c r="AJ20" i="1"/>
  <c r="AG20" i="1" s="1"/>
  <c r="AE20" i="1"/>
  <c r="AB20" i="1" s="1"/>
  <c r="BH20" i="1"/>
  <c r="BC20" i="1"/>
  <c r="AX20" i="1"/>
  <c r="AS20" i="1"/>
  <c r="AI20" i="1"/>
  <c r="AD20" i="1"/>
  <c r="Y20" i="1"/>
  <c r="T20" i="1"/>
  <c r="O20" i="1"/>
  <c r="A25" i="9"/>
  <c r="A26" i="9"/>
  <c r="A27" i="9"/>
  <c r="A28" i="9"/>
  <c r="A29" i="9"/>
  <c r="A30" i="9"/>
  <c r="A31" i="9"/>
  <c r="A32" i="9"/>
  <c r="A33" i="9"/>
  <c r="A24" i="9"/>
  <c r="A9" i="9"/>
  <c r="A10" i="9"/>
  <c r="A11" i="9"/>
  <c r="A12" i="9"/>
  <c r="A13" i="9"/>
  <c r="A14" i="9"/>
  <c r="A15" i="9"/>
  <c r="A16" i="9"/>
  <c r="A17" i="9"/>
  <c r="A8" i="9"/>
  <c r="I82" i="6"/>
  <c r="H82" i="6"/>
  <c r="G82" i="6"/>
  <c r="F82" i="6"/>
  <c r="E82" i="6"/>
  <c r="D82" i="6"/>
  <c r="C82" i="6"/>
  <c r="B82" i="6"/>
  <c r="C63" i="6"/>
  <c r="D63" i="6"/>
  <c r="E63" i="6"/>
  <c r="F63" i="6"/>
  <c r="G63" i="6"/>
  <c r="H63" i="6"/>
  <c r="I63" i="6"/>
  <c r="B63" i="6"/>
  <c r="I114" i="5"/>
  <c r="H114" i="5"/>
  <c r="G114" i="5"/>
  <c r="F114" i="5"/>
  <c r="E114" i="5"/>
  <c r="D114" i="5"/>
  <c r="C114" i="5"/>
  <c r="B114" i="5"/>
  <c r="J113" i="5"/>
  <c r="J112" i="5"/>
  <c r="J111" i="5"/>
  <c r="J110" i="5"/>
  <c r="J109" i="5"/>
  <c r="J108" i="5"/>
  <c r="I105" i="5"/>
  <c r="H105" i="5"/>
  <c r="G105" i="5"/>
  <c r="F105" i="5"/>
  <c r="E105" i="5"/>
  <c r="D105" i="5"/>
  <c r="C105" i="5"/>
  <c r="B105" i="5"/>
  <c r="J104" i="5"/>
  <c r="J103" i="5"/>
  <c r="J102" i="5"/>
  <c r="J101" i="5"/>
  <c r="J100" i="5"/>
  <c r="J99" i="5"/>
  <c r="I96" i="5"/>
  <c r="H96" i="5"/>
  <c r="G96" i="5"/>
  <c r="F96" i="5"/>
  <c r="E96" i="5"/>
  <c r="D96" i="5"/>
  <c r="C96" i="5"/>
  <c r="B96" i="5"/>
  <c r="J95" i="5"/>
  <c r="J94" i="5"/>
  <c r="J93" i="5"/>
  <c r="J92" i="5"/>
  <c r="J91" i="5"/>
  <c r="J90" i="5"/>
  <c r="I87" i="5"/>
  <c r="H87" i="5"/>
  <c r="G87" i="5"/>
  <c r="F87" i="5"/>
  <c r="E87" i="5"/>
  <c r="D87" i="5"/>
  <c r="C87" i="5"/>
  <c r="B87" i="5"/>
  <c r="J86" i="5"/>
  <c r="J85" i="5"/>
  <c r="J84" i="5"/>
  <c r="J83" i="5"/>
  <c r="J82" i="5"/>
  <c r="J81" i="5"/>
  <c r="I78" i="5"/>
  <c r="H78" i="5"/>
  <c r="G78" i="5"/>
  <c r="F78" i="5"/>
  <c r="E78" i="5"/>
  <c r="D78" i="5"/>
  <c r="C78" i="5"/>
  <c r="B78" i="5"/>
  <c r="J77" i="5"/>
  <c r="J76" i="5"/>
  <c r="J75" i="5"/>
  <c r="J74" i="5"/>
  <c r="J73" i="5"/>
  <c r="J72" i="5"/>
  <c r="I69" i="5"/>
  <c r="H69" i="5"/>
  <c r="G69" i="5"/>
  <c r="F69" i="5"/>
  <c r="E69" i="5"/>
  <c r="D69" i="5"/>
  <c r="C69" i="5"/>
  <c r="B69" i="5"/>
  <c r="J68" i="5"/>
  <c r="J67" i="5"/>
  <c r="J66" i="5"/>
  <c r="J65" i="5"/>
  <c r="J64" i="5"/>
  <c r="J63" i="5"/>
  <c r="J69" i="5" s="1"/>
  <c r="I60" i="5"/>
  <c r="H60" i="5"/>
  <c r="G60" i="5"/>
  <c r="F60" i="5"/>
  <c r="E60" i="5"/>
  <c r="D60" i="5"/>
  <c r="C60" i="5"/>
  <c r="B60" i="5"/>
  <c r="J59" i="5"/>
  <c r="J58" i="5"/>
  <c r="J57" i="5"/>
  <c r="J56" i="5"/>
  <c r="J55" i="5"/>
  <c r="J54" i="5"/>
  <c r="I51" i="5"/>
  <c r="H51" i="5"/>
  <c r="G51" i="5"/>
  <c r="F51" i="5"/>
  <c r="E51" i="5"/>
  <c r="D51" i="5"/>
  <c r="C51" i="5"/>
  <c r="B51" i="5"/>
  <c r="J50" i="5"/>
  <c r="J49" i="5"/>
  <c r="J48" i="5"/>
  <c r="J47" i="5"/>
  <c r="J46" i="5"/>
  <c r="J45" i="5"/>
  <c r="I42" i="5"/>
  <c r="H42" i="5"/>
  <c r="G42" i="5"/>
  <c r="F42" i="5"/>
  <c r="E42" i="5"/>
  <c r="D42" i="5"/>
  <c r="C42" i="5"/>
  <c r="B42" i="5"/>
  <c r="J41" i="5"/>
  <c r="J40" i="5"/>
  <c r="J39" i="5"/>
  <c r="J38" i="5"/>
  <c r="J37" i="5"/>
  <c r="J36" i="5"/>
  <c r="I33" i="5"/>
  <c r="H33" i="5"/>
  <c r="G33" i="5"/>
  <c r="F33" i="5"/>
  <c r="E33" i="5"/>
  <c r="D33" i="5"/>
  <c r="C33" i="5"/>
  <c r="B33" i="5"/>
  <c r="J32" i="5"/>
  <c r="J31" i="5"/>
  <c r="J30" i="5"/>
  <c r="J29" i="5"/>
  <c r="J28" i="5"/>
  <c r="J27" i="5"/>
  <c r="J33" i="5" s="1"/>
  <c r="I24" i="5"/>
  <c r="H24" i="5"/>
  <c r="G24" i="5"/>
  <c r="F24" i="5"/>
  <c r="E24" i="5"/>
  <c r="D24" i="5"/>
  <c r="C24" i="5"/>
  <c r="B24" i="5"/>
  <c r="J23" i="5"/>
  <c r="J22" i="5"/>
  <c r="J21" i="5"/>
  <c r="J20" i="5"/>
  <c r="J19" i="5"/>
  <c r="J18" i="5"/>
  <c r="BI17" i="2"/>
  <c r="BI16" i="2"/>
  <c r="BI15" i="2"/>
  <c r="BI14" i="2"/>
  <c r="BI13" i="2"/>
  <c r="BI12" i="2"/>
  <c r="BI11" i="2"/>
  <c r="BI10" i="2"/>
  <c r="BD17" i="2"/>
  <c r="BD16" i="2"/>
  <c r="BD15" i="2"/>
  <c r="BD14" i="2"/>
  <c r="BD13" i="2"/>
  <c r="BD12" i="2"/>
  <c r="BD11" i="2"/>
  <c r="BD10" i="2"/>
  <c r="AY17" i="2"/>
  <c r="AY16" i="2"/>
  <c r="AY15" i="2"/>
  <c r="AY14" i="2"/>
  <c r="AY13" i="2"/>
  <c r="AY12" i="2"/>
  <c r="AY11" i="2"/>
  <c r="AY10" i="2"/>
  <c r="AT17" i="2"/>
  <c r="AT16" i="2"/>
  <c r="AT15" i="2"/>
  <c r="AT14" i="2"/>
  <c r="AT13" i="2"/>
  <c r="AT12" i="2"/>
  <c r="AT11" i="2"/>
  <c r="AT10" i="2"/>
  <c r="AO17" i="2"/>
  <c r="AO16" i="2"/>
  <c r="AO15" i="2"/>
  <c r="AO14" i="2"/>
  <c r="AO13" i="2"/>
  <c r="AO12" i="2"/>
  <c r="AO11" i="2"/>
  <c r="AO10" i="2"/>
  <c r="AJ17" i="2"/>
  <c r="AJ16" i="2"/>
  <c r="AJ15" i="2"/>
  <c r="AJ14" i="2"/>
  <c r="AJ13" i="2"/>
  <c r="AJ12" i="2"/>
  <c r="AJ11" i="2"/>
  <c r="AJ10" i="2"/>
  <c r="AE17" i="2"/>
  <c r="AE16" i="2"/>
  <c r="AE15" i="2"/>
  <c r="AE14" i="2"/>
  <c r="AE13" i="2"/>
  <c r="AE12" i="2"/>
  <c r="AE11" i="2"/>
  <c r="AE10" i="2"/>
  <c r="Z17" i="2"/>
  <c r="Z16" i="2"/>
  <c r="Z15" i="2"/>
  <c r="Z14" i="2"/>
  <c r="Z13" i="2"/>
  <c r="Z12" i="2"/>
  <c r="Z11" i="2"/>
  <c r="Z10" i="2"/>
  <c r="U17" i="2"/>
  <c r="U16" i="2"/>
  <c r="U15" i="2"/>
  <c r="U14" i="2"/>
  <c r="U13" i="2"/>
  <c r="U12" i="2"/>
  <c r="U11" i="2"/>
  <c r="U10" i="2"/>
  <c r="P17" i="2"/>
  <c r="P16" i="2"/>
  <c r="P15" i="2"/>
  <c r="P14" i="2"/>
  <c r="P13" i="2"/>
  <c r="P12" i="2"/>
  <c r="P11" i="2"/>
  <c r="P10" i="2"/>
  <c r="K17" i="2"/>
  <c r="K16" i="2"/>
  <c r="K15" i="2"/>
  <c r="K14" i="2"/>
  <c r="K13" i="2"/>
  <c r="K12" i="2"/>
  <c r="K11" i="2"/>
  <c r="K10" i="2"/>
  <c r="BI19" i="1"/>
  <c r="BI18" i="1"/>
  <c r="BI17" i="1"/>
  <c r="BI16" i="1"/>
  <c r="BI15" i="1"/>
  <c r="BI14" i="1"/>
  <c r="BI13" i="1"/>
  <c r="BI12" i="1"/>
  <c r="BI11" i="1"/>
  <c r="BI10" i="1"/>
  <c r="BD19" i="1"/>
  <c r="BD18" i="1"/>
  <c r="BD17" i="1"/>
  <c r="BD16" i="1"/>
  <c r="BD15" i="1"/>
  <c r="BD14" i="1"/>
  <c r="BD13" i="1"/>
  <c r="BD12" i="1"/>
  <c r="BD11" i="1"/>
  <c r="BD10" i="1"/>
  <c r="AY19" i="1"/>
  <c r="AY18" i="1"/>
  <c r="AY17" i="1"/>
  <c r="AY16" i="1"/>
  <c r="AY15" i="1"/>
  <c r="AY14" i="1"/>
  <c r="AY13" i="1"/>
  <c r="AY12" i="1"/>
  <c r="AY11" i="1"/>
  <c r="AY10" i="1"/>
  <c r="AT19" i="1"/>
  <c r="AT18" i="1"/>
  <c r="AT17" i="1"/>
  <c r="AT16" i="1"/>
  <c r="AT15" i="1"/>
  <c r="AT14" i="1"/>
  <c r="AT13" i="1"/>
  <c r="AT12" i="1"/>
  <c r="AT11" i="1"/>
  <c r="AT10" i="1"/>
  <c r="AO19" i="1"/>
  <c r="AO18" i="1"/>
  <c r="AO17" i="1"/>
  <c r="AO16" i="1"/>
  <c r="AO15" i="1"/>
  <c r="AO14" i="1"/>
  <c r="AO13" i="1"/>
  <c r="AO12" i="1"/>
  <c r="AO11" i="1"/>
  <c r="AO10" i="1"/>
  <c r="AJ19" i="1"/>
  <c r="AJ18" i="1"/>
  <c r="AJ17" i="1"/>
  <c r="AJ16" i="1"/>
  <c r="AJ15" i="1"/>
  <c r="AJ14" i="1"/>
  <c r="AJ13" i="1"/>
  <c r="AJ12" i="1"/>
  <c r="AJ11" i="1"/>
  <c r="AJ10" i="1"/>
  <c r="AE19" i="1"/>
  <c r="AE18" i="1"/>
  <c r="AE17" i="1"/>
  <c r="AE16" i="1"/>
  <c r="AE15" i="1"/>
  <c r="AE14" i="1"/>
  <c r="AE13" i="1"/>
  <c r="AE12" i="1"/>
  <c r="AE11" i="1"/>
  <c r="AE10" i="1"/>
  <c r="Z19" i="1"/>
  <c r="Z18" i="1"/>
  <c r="Z17" i="1"/>
  <c r="Z16" i="1"/>
  <c r="Z15" i="1"/>
  <c r="Z14" i="1"/>
  <c r="Z13" i="1"/>
  <c r="Z12" i="1"/>
  <c r="Z11" i="1"/>
  <c r="Z10" i="1"/>
  <c r="U19" i="1"/>
  <c r="U18" i="1"/>
  <c r="U17" i="1"/>
  <c r="U16" i="1"/>
  <c r="U15" i="1"/>
  <c r="U14" i="1"/>
  <c r="U13" i="1"/>
  <c r="U12" i="1"/>
  <c r="U11" i="1"/>
  <c r="U10" i="1"/>
  <c r="P19" i="1"/>
  <c r="P18" i="1"/>
  <c r="P17" i="1"/>
  <c r="P16" i="1"/>
  <c r="P15" i="1"/>
  <c r="P14" i="1"/>
  <c r="P13" i="1"/>
  <c r="P12" i="1"/>
  <c r="P11" i="1"/>
  <c r="P10" i="1"/>
  <c r="I20" i="1"/>
  <c r="G20" i="1"/>
  <c r="K19" i="1"/>
  <c r="K18" i="1"/>
  <c r="K17" i="1"/>
  <c r="K16" i="1"/>
  <c r="K15" i="1"/>
  <c r="K14" i="1"/>
  <c r="K13" i="1"/>
  <c r="K12" i="1"/>
  <c r="K11" i="1"/>
  <c r="K10" i="1"/>
  <c r="F10" i="1"/>
  <c r="F11" i="1"/>
  <c r="F12" i="1"/>
  <c r="F13" i="1"/>
  <c r="F14" i="1"/>
  <c r="F15" i="1"/>
  <c r="F16" i="1"/>
  <c r="F17" i="1"/>
  <c r="F18" i="1"/>
  <c r="F19" i="1"/>
  <c r="J105" i="5" l="1"/>
  <c r="J87" i="5"/>
  <c r="J51" i="5"/>
  <c r="AB81" i="3"/>
  <c r="AB21" i="3"/>
  <c r="K20" i="1"/>
  <c r="J20" i="1" s="1"/>
  <c r="J24" i="5"/>
  <c r="J42" i="5"/>
  <c r="J78" i="5"/>
  <c r="J96" i="5"/>
  <c r="J114" i="5"/>
  <c r="J60" i="5"/>
  <c r="H20" i="1" l="1"/>
  <c r="C32" i="9"/>
  <c r="D32" i="9"/>
  <c r="E32" i="9"/>
  <c r="F32" i="9"/>
  <c r="G32" i="9"/>
  <c r="H32" i="9"/>
  <c r="I32" i="9"/>
  <c r="J32" i="9"/>
  <c r="K32" i="9"/>
  <c r="L32" i="9"/>
  <c r="M32" i="9"/>
  <c r="C33" i="9"/>
  <c r="D33" i="9"/>
  <c r="E33" i="9"/>
  <c r="F33" i="9"/>
  <c r="G33" i="9"/>
  <c r="H33" i="9"/>
  <c r="I33" i="9"/>
  <c r="J33" i="9"/>
  <c r="K33" i="9"/>
  <c r="L33" i="9"/>
  <c r="M33" i="9"/>
  <c r="B33" i="9"/>
  <c r="B32" i="9"/>
  <c r="B24" i="9"/>
  <c r="C19" i="7" l="1"/>
  <c r="E19" i="7"/>
  <c r="B121" i="5" l="1"/>
  <c r="B39" i="6"/>
  <c r="B38" i="6"/>
  <c r="B37" i="6"/>
  <c r="B36" i="6"/>
  <c r="B35" i="6"/>
  <c r="D34" i="6"/>
  <c r="B34" i="6"/>
  <c r="B33" i="6"/>
  <c r="B32" i="6"/>
  <c r="D30" i="6"/>
  <c r="C30" i="6"/>
  <c r="B31" i="6"/>
  <c r="B30" i="6"/>
  <c r="B29" i="6"/>
  <c r="B28" i="6"/>
  <c r="J14" i="5" l="1"/>
  <c r="J13" i="5"/>
  <c r="J12" i="5"/>
  <c r="J11" i="5"/>
  <c r="J10" i="5"/>
  <c r="J9" i="5"/>
  <c r="D20" i="1" l="1"/>
  <c r="B20" i="1"/>
  <c r="C40" i="6" l="1"/>
  <c r="D40" i="6"/>
  <c r="E40" i="6"/>
  <c r="B40" i="6"/>
  <c r="J53" i="12" l="1"/>
  <c r="I15" i="5"/>
  <c r="H15" i="5"/>
  <c r="G15" i="5"/>
  <c r="F15" i="5"/>
  <c r="E15" i="5"/>
  <c r="D15" i="5"/>
  <c r="C15" i="5"/>
  <c r="B15" i="5"/>
  <c r="J15" i="5"/>
  <c r="B13" i="4"/>
  <c r="D18" i="2"/>
  <c r="B18" i="2"/>
  <c r="F17" i="2"/>
  <c r="F16" i="2"/>
  <c r="F15" i="2"/>
  <c r="F14" i="2"/>
  <c r="F13" i="2"/>
  <c r="F12" i="2"/>
  <c r="F11" i="2"/>
  <c r="F10" i="2"/>
  <c r="F20" i="1"/>
  <c r="F18" i="2" l="1"/>
  <c r="BF19" i="1"/>
  <c r="BH16" i="1"/>
  <c r="BF15" i="1"/>
  <c r="BH12" i="1"/>
  <c r="BF11" i="1"/>
  <c r="BC19" i="1"/>
  <c r="BA18" i="1"/>
  <c r="BC15" i="1"/>
  <c r="BA14" i="1"/>
  <c r="BC11" i="1"/>
  <c r="BA10" i="1"/>
  <c r="AX18" i="1"/>
  <c r="AV17" i="1"/>
  <c r="AX14" i="1"/>
  <c r="AV13" i="1"/>
  <c r="AX10" i="1"/>
  <c r="AS17" i="1"/>
  <c r="AQ16" i="1"/>
  <c r="AS13" i="1"/>
  <c r="AQ12" i="1"/>
  <c r="AL19" i="1"/>
  <c r="AN16" i="1"/>
  <c r="AL15" i="1"/>
  <c r="AN12" i="1"/>
  <c r="AL11" i="1"/>
  <c r="AI19" i="1"/>
  <c r="AG18" i="1"/>
  <c r="AI15" i="1"/>
  <c r="AG14" i="1"/>
  <c r="AI11" i="1"/>
  <c r="AG10" i="1"/>
  <c r="BH17" i="1"/>
  <c r="BF16" i="1"/>
  <c r="BH13" i="1"/>
  <c r="BF12" i="1"/>
  <c r="BA19" i="1"/>
  <c r="BC16" i="1"/>
  <c r="BA15" i="1"/>
  <c r="BC12" i="1"/>
  <c r="BA11" i="1"/>
  <c r="AX19" i="1"/>
  <c r="AV18" i="1"/>
  <c r="AX15" i="1"/>
  <c r="AV14" i="1"/>
  <c r="AX11" i="1"/>
  <c r="AV10" i="1"/>
  <c r="AS18" i="1"/>
  <c r="AQ17" i="1"/>
  <c r="AS14" i="1"/>
  <c r="AQ13" i="1"/>
  <c r="AS10" i="1"/>
  <c r="AN17" i="1"/>
  <c r="AL16" i="1"/>
  <c r="AN13" i="1"/>
  <c r="AL12" i="1"/>
  <c r="AG19" i="1"/>
  <c r="AI16" i="1"/>
  <c r="AG15" i="1"/>
  <c r="AI12" i="1"/>
  <c r="AG11" i="1"/>
  <c r="AD19" i="1"/>
  <c r="BF18" i="1"/>
  <c r="BF14" i="1"/>
  <c r="BF10" i="1"/>
  <c r="BA17" i="1"/>
  <c r="BA13" i="1"/>
  <c r="AV16" i="1"/>
  <c r="AV12" i="1"/>
  <c r="AS19" i="1"/>
  <c r="AS15" i="1"/>
  <c r="AS11" i="1"/>
  <c r="AL17" i="1"/>
  <c r="AL13" i="1"/>
  <c r="AG16" i="1"/>
  <c r="AG12" i="1"/>
  <c r="AD17" i="1"/>
  <c r="AB16" i="1"/>
  <c r="AD13" i="1"/>
  <c r="AB12" i="1"/>
  <c r="W19" i="1"/>
  <c r="Y16" i="1"/>
  <c r="W15" i="1"/>
  <c r="Y12" i="1"/>
  <c r="W11" i="1"/>
  <c r="T19" i="1"/>
  <c r="R18" i="1"/>
  <c r="T15" i="1"/>
  <c r="R14" i="1"/>
  <c r="T11" i="1"/>
  <c r="R10" i="1"/>
  <c r="O18" i="1"/>
  <c r="M17" i="1"/>
  <c r="O14" i="1"/>
  <c r="M13" i="1"/>
  <c r="O10" i="1"/>
  <c r="J17" i="1"/>
  <c r="H16" i="1"/>
  <c r="J13" i="1"/>
  <c r="H12" i="1"/>
  <c r="H17" i="1"/>
  <c r="J14" i="1"/>
  <c r="H13" i="1"/>
  <c r="J10" i="1"/>
  <c r="BF13" i="1"/>
  <c r="BA16" i="1"/>
  <c r="BA12" i="1"/>
  <c r="AV15" i="1"/>
  <c r="AS16" i="1"/>
  <c r="AL14" i="1"/>
  <c r="AG13" i="1"/>
  <c r="T17" i="1"/>
  <c r="R12" i="1"/>
  <c r="M15" i="1"/>
  <c r="O12" i="1"/>
  <c r="M11" i="1"/>
  <c r="J19" i="1"/>
  <c r="H18" i="1"/>
  <c r="BH10" i="1"/>
  <c r="BC13" i="1"/>
  <c r="AQ18" i="1"/>
  <c r="AQ10" i="1"/>
  <c r="AN15" i="1"/>
  <c r="AI18" i="1"/>
  <c r="AI14" i="1"/>
  <c r="AB19" i="1"/>
  <c r="AD16" i="1"/>
  <c r="AB11" i="1"/>
  <c r="Y19" i="1"/>
  <c r="W18" i="1"/>
  <c r="O17" i="1"/>
  <c r="M12" i="1"/>
  <c r="BH19" i="1"/>
  <c r="BH15" i="1"/>
  <c r="BH11" i="1"/>
  <c r="BC18" i="1"/>
  <c r="BC14" i="1"/>
  <c r="BC10" i="1"/>
  <c r="AX17" i="1"/>
  <c r="AX13" i="1"/>
  <c r="AQ19" i="1"/>
  <c r="AQ15" i="1"/>
  <c r="AQ11" i="1"/>
  <c r="AN18" i="1"/>
  <c r="AN14" i="1"/>
  <c r="AN10" i="1"/>
  <c r="AI17" i="1"/>
  <c r="AI13" i="1"/>
  <c r="AD18" i="1"/>
  <c r="AB17" i="1"/>
  <c r="AD14" i="1"/>
  <c r="AB13" i="1"/>
  <c r="AD10" i="1"/>
  <c r="Y17" i="1"/>
  <c r="W16" i="1"/>
  <c r="Y13" i="1"/>
  <c r="W12" i="1"/>
  <c r="R19" i="1"/>
  <c r="T16" i="1"/>
  <c r="R15" i="1"/>
  <c r="T12" i="1"/>
  <c r="R11" i="1"/>
  <c r="O19" i="1"/>
  <c r="M18" i="1"/>
  <c r="O15" i="1"/>
  <c r="M14" i="1"/>
  <c r="O11" i="1"/>
  <c r="M10" i="1"/>
  <c r="J18" i="1"/>
  <c r="BF17" i="1"/>
  <c r="AV19" i="1"/>
  <c r="AV11" i="1"/>
  <c r="AS12" i="1"/>
  <c r="AL18" i="1"/>
  <c r="AL10" i="1"/>
  <c r="AG17" i="1"/>
  <c r="AB18" i="1"/>
  <c r="AD15" i="1"/>
  <c r="AB14" i="1"/>
  <c r="AD11" i="1"/>
  <c r="AB10" i="1"/>
  <c r="Y18" i="1"/>
  <c r="W17" i="1"/>
  <c r="Y14" i="1"/>
  <c r="W13" i="1"/>
  <c r="Y10" i="1"/>
  <c r="R16" i="1"/>
  <c r="T13" i="1"/>
  <c r="M19" i="1"/>
  <c r="O16" i="1"/>
  <c r="J15" i="1"/>
  <c r="H14" i="1"/>
  <c r="J11" i="1"/>
  <c r="H10" i="1"/>
  <c r="BH18" i="1"/>
  <c r="BH14" i="1"/>
  <c r="BC17" i="1"/>
  <c r="AX16" i="1"/>
  <c r="AX12" i="1"/>
  <c r="AQ14" i="1"/>
  <c r="AN19" i="1"/>
  <c r="AN11" i="1"/>
  <c r="AI10" i="1"/>
  <c r="AB15" i="1"/>
  <c r="AD12" i="1"/>
  <c r="Y15" i="1"/>
  <c r="W14" i="1"/>
  <c r="Y11" i="1"/>
  <c r="W10" i="1"/>
  <c r="T18" i="1"/>
  <c r="R17" i="1"/>
  <c r="T14" i="1"/>
  <c r="R13" i="1"/>
  <c r="T10" i="1"/>
  <c r="M16" i="1"/>
  <c r="O13" i="1"/>
  <c r="H19" i="1"/>
  <c r="J16" i="1"/>
  <c r="H15" i="1"/>
  <c r="J12" i="1"/>
  <c r="H11" i="1"/>
  <c r="C33" i="1"/>
  <c r="C10" i="1"/>
  <c r="E11" i="1"/>
  <c r="C14" i="1"/>
  <c r="E15" i="1"/>
  <c r="C18" i="1"/>
  <c r="E19" i="1"/>
  <c r="E12" i="1"/>
  <c r="E16" i="1"/>
  <c r="C19" i="1"/>
  <c r="E10" i="1"/>
  <c r="C13" i="1"/>
  <c r="E14" i="1"/>
  <c r="C17" i="1"/>
  <c r="E18" i="1"/>
  <c r="C12" i="1"/>
  <c r="E13" i="1"/>
  <c r="C16" i="1"/>
  <c r="E17" i="1"/>
  <c r="C11" i="1"/>
  <c r="C15" i="1"/>
  <c r="B29" i="1"/>
  <c r="E131" i="5"/>
  <c r="E134" i="5"/>
  <c r="E135" i="5"/>
  <c r="C134" i="5"/>
  <c r="P60" i="12"/>
  <c r="M60" i="12"/>
  <c r="J60" i="12"/>
  <c r="G60" i="12"/>
  <c r="P49" i="12"/>
  <c r="P50" i="12"/>
  <c r="P51" i="12"/>
  <c r="P52" i="12"/>
  <c r="P53" i="12"/>
  <c r="P54" i="12"/>
  <c r="P55" i="12"/>
  <c r="P56" i="12"/>
  <c r="P57" i="12"/>
  <c r="P58" i="12"/>
  <c r="P59" i="12"/>
  <c r="P48" i="12"/>
  <c r="M49" i="12"/>
  <c r="M50" i="12"/>
  <c r="M51" i="12"/>
  <c r="M52" i="12"/>
  <c r="M53" i="12"/>
  <c r="M54" i="12"/>
  <c r="M55" i="12"/>
  <c r="M56" i="12"/>
  <c r="M57" i="12"/>
  <c r="M58" i="12"/>
  <c r="M59" i="12"/>
  <c r="M48" i="12"/>
  <c r="J49" i="12"/>
  <c r="J50" i="12"/>
  <c r="J51" i="12"/>
  <c r="J52" i="12"/>
  <c r="J54" i="12"/>
  <c r="J55" i="12"/>
  <c r="J56" i="12"/>
  <c r="J57" i="12"/>
  <c r="J58" i="12"/>
  <c r="J59" i="12"/>
  <c r="J48" i="12"/>
  <c r="G49" i="12"/>
  <c r="G50" i="12"/>
  <c r="G51" i="12"/>
  <c r="G52" i="12"/>
  <c r="G53" i="12"/>
  <c r="G54" i="12"/>
  <c r="G55" i="12"/>
  <c r="G56" i="12"/>
  <c r="G57" i="12"/>
  <c r="G58" i="12"/>
  <c r="G59" i="12"/>
  <c r="G48" i="12"/>
  <c r="J9" i="12"/>
  <c r="J12" i="12"/>
  <c r="C24" i="9"/>
  <c r="D24" i="9"/>
  <c r="E24" i="9"/>
  <c r="F24" i="9"/>
  <c r="G24" i="9"/>
  <c r="H24" i="9"/>
  <c r="I24" i="9"/>
  <c r="J24" i="9"/>
  <c r="K24" i="9"/>
  <c r="L24" i="9"/>
  <c r="M24" i="9"/>
  <c r="B25" i="9"/>
  <c r="C25" i="9"/>
  <c r="D25" i="9"/>
  <c r="E25" i="9"/>
  <c r="F25" i="9"/>
  <c r="G25" i="9"/>
  <c r="H25" i="9"/>
  <c r="I25" i="9"/>
  <c r="J25" i="9"/>
  <c r="K25" i="9"/>
  <c r="L25" i="9"/>
  <c r="M25" i="9"/>
  <c r="B26" i="9"/>
  <c r="C26" i="9"/>
  <c r="D26" i="9"/>
  <c r="E26" i="9"/>
  <c r="F26" i="9"/>
  <c r="G26" i="9"/>
  <c r="H26" i="9"/>
  <c r="I26" i="9"/>
  <c r="J26" i="9"/>
  <c r="K26" i="9"/>
  <c r="L26" i="9"/>
  <c r="M26" i="9"/>
  <c r="B27" i="9"/>
  <c r="C27" i="9"/>
  <c r="D27" i="9"/>
  <c r="E27" i="9"/>
  <c r="F27" i="9"/>
  <c r="G27" i="9"/>
  <c r="H27" i="9"/>
  <c r="I27" i="9"/>
  <c r="J27" i="9"/>
  <c r="K27" i="9"/>
  <c r="L27" i="9"/>
  <c r="M27" i="9"/>
  <c r="B28" i="9"/>
  <c r="C28" i="9"/>
  <c r="D28" i="9"/>
  <c r="E28" i="9"/>
  <c r="F28" i="9"/>
  <c r="G28" i="9"/>
  <c r="H28" i="9"/>
  <c r="I28" i="9"/>
  <c r="J28" i="9"/>
  <c r="K28" i="9"/>
  <c r="L28" i="9"/>
  <c r="M28" i="9"/>
  <c r="B29" i="9"/>
  <c r="C29" i="9"/>
  <c r="D29" i="9"/>
  <c r="E29" i="9"/>
  <c r="F29" i="9"/>
  <c r="G29" i="9"/>
  <c r="H29" i="9"/>
  <c r="I29" i="9"/>
  <c r="J29" i="9"/>
  <c r="K29" i="9"/>
  <c r="L29" i="9"/>
  <c r="M29" i="9"/>
  <c r="B30" i="9"/>
  <c r="C30" i="9"/>
  <c r="D30" i="9"/>
  <c r="E30" i="9"/>
  <c r="F30" i="9"/>
  <c r="G30" i="9"/>
  <c r="H30" i="9"/>
  <c r="I30" i="9"/>
  <c r="J30" i="9"/>
  <c r="K30" i="9"/>
  <c r="L30" i="9"/>
  <c r="M30" i="9"/>
  <c r="B31" i="9"/>
  <c r="C31" i="9"/>
  <c r="D31" i="9"/>
  <c r="E31" i="9"/>
  <c r="F31" i="9"/>
  <c r="G31" i="9"/>
  <c r="H31" i="9"/>
  <c r="I31" i="9"/>
  <c r="J31" i="9"/>
  <c r="K31" i="9"/>
  <c r="L31" i="9"/>
  <c r="M31" i="9"/>
  <c r="B13" i="6"/>
  <c r="C13" i="6"/>
  <c r="D13" i="6"/>
  <c r="E13" i="6"/>
  <c r="F13" i="6"/>
  <c r="G13" i="6"/>
  <c r="H13" i="6"/>
  <c r="I13" i="6"/>
  <c r="J13" i="6"/>
  <c r="K13" i="6"/>
  <c r="L13" i="6"/>
  <c r="M13" i="6"/>
  <c r="N13" i="6"/>
  <c r="O13" i="6"/>
  <c r="P13" i="6"/>
  <c r="Q13" i="6"/>
  <c r="R13" i="6"/>
  <c r="S13" i="6"/>
  <c r="T13" i="6"/>
  <c r="U13" i="6"/>
  <c r="V13" i="6"/>
  <c r="W13" i="6"/>
  <c r="X13" i="6"/>
  <c r="Y13" i="6"/>
  <c r="B41" i="6"/>
  <c r="C43" i="6" s="1"/>
  <c r="B134" i="5"/>
  <c r="C131" i="5"/>
  <c r="C133" i="5"/>
  <c r="C135" i="5"/>
  <c r="F132" i="5"/>
  <c r="F133" i="5"/>
  <c r="G131" i="5"/>
  <c r="G134" i="5"/>
  <c r="G135" i="5"/>
  <c r="H133" i="5"/>
  <c r="I130" i="5"/>
  <c r="I131" i="5"/>
  <c r="I134" i="5"/>
  <c r="I135" i="5"/>
  <c r="J132" i="5"/>
  <c r="K132" i="5"/>
  <c r="L135" i="5"/>
  <c r="M135" i="5"/>
  <c r="C121" i="5"/>
  <c r="D121" i="5"/>
  <c r="E121" i="5"/>
  <c r="F121" i="5"/>
  <c r="G121" i="5"/>
  <c r="H121" i="5"/>
  <c r="I121" i="5"/>
  <c r="B122" i="5"/>
  <c r="C122" i="5"/>
  <c r="D122" i="5"/>
  <c r="E122" i="5"/>
  <c r="F122" i="5"/>
  <c r="G122" i="5"/>
  <c r="H122" i="5"/>
  <c r="I122" i="5"/>
  <c r="B123" i="5"/>
  <c r="C123" i="5"/>
  <c r="D123" i="5"/>
  <c r="E123" i="5"/>
  <c r="F123" i="5"/>
  <c r="G123" i="5"/>
  <c r="H123" i="5"/>
  <c r="I123" i="5"/>
  <c r="B124" i="5"/>
  <c r="C124" i="5"/>
  <c r="D124" i="5"/>
  <c r="E124" i="5"/>
  <c r="F124" i="5"/>
  <c r="G124" i="5"/>
  <c r="H124" i="5"/>
  <c r="I124" i="5"/>
  <c r="B125" i="5"/>
  <c r="C125" i="5"/>
  <c r="D125" i="5"/>
  <c r="E125" i="5"/>
  <c r="F125" i="5"/>
  <c r="G125" i="5"/>
  <c r="H125" i="5"/>
  <c r="I125" i="5"/>
  <c r="B126" i="5"/>
  <c r="C126" i="5"/>
  <c r="D126" i="5"/>
  <c r="E126" i="5"/>
  <c r="F126" i="5"/>
  <c r="G126" i="5"/>
  <c r="H126" i="5"/>
  <c r="I126" i="5"/>
  <c r="B130" i="5"/>
  <c r="C130" i="5"/>
  <c r="D130" i="5"/>
  <c r="E130" i="5"/>
  <c r="F130" i="5"/>
  <c r="H130" i="5"/>
  <c r="J130" i="5"/>
  <c r="K130" i="5"/>
  <c r="L130" i="5"/>
  <c r="M130" i="5"/>
  <c r="B131" i="5"/>
  <c r="F131" i="5"/>
  <c r="H131" i="5"/>
  <c r="J131" i="5"/>
  <c r="K131" i="5"/>
  <c r="M131" i="5"/>
  <c r="B132" i="5"/>
  <c r="D132" i="5"/>
  <c r="E132" i="5"/>
  <c r="G132" i="5"/>
  <c r="H132" i="5"/>
  <c r="I132" i="5"/>
  <c r="L132" i="5"/>
  <c r="M132" i="5"/>
  <c r="B133" i="5"/>
  <c r="D133" i="5"/>
  <c r="E133" i="5"/>
  <c r="G133" i="5"/>
  <c r="I133" i="5"/>
  <c r="J133" i="5"/>
  <c r="K133" i="5"/>
  <c r="L133" i="5"/>
  <c r="D134" i="5"/>
  <c r="F134" i="5"/>
  <c r="H134" i="5"/>
  <c r="J134" i="5"/>
  <c r="K134" i="5"/>
  <c r="L134" i="5"/>
  <c r="M134" i="5"/>
  <c r="B135" i="5"/>
  <c r="D135" i="5"/>
  <c r="F135" i="5"/>
  <c r="H135" i="5"/>
  <c r="J135" i="5"/>
  <c r="K135" i="5"/>
  <c r="C13" i="4"/>
  <c r="D13" i="4"/>
  <c r="E13" i="4"/>
  <c r="F13" i="4"/>
  <c r="G13" i="4"/>
  <c r="H13" i="4"/>
  <c r="I13" i="4"/>
  <c r="J13" i="4"/>
  <c r="K13" i="4"/>
  <c r="L13" i="4"/>
  <c r="M13" i="4"/>
  <c r="V197" i="3"/>
  <c r="AB187" i="3"/>
  <c r="V188" i="3"/>
  <c r="AA189" i="3"/>
  <c r="AB190" i="3"/>
  <c r="AB191" i="3"/>
  <c r="V192" i="3"/>
  <c r="AB193" i="3"/>
  <c r="AA193" i="3"/>
  <c r="AB194" i="3"/>
  <c r="AB195" i="3"/>
  <c r="V196" i="3"/>
  <c r="B187" i="3"/>
  <c r="C187" i="3"/>
  <c r="D187" i="3"/>
  <c r="E187" i="3"/>
  <c r="F187" i="3"/>
  <c r="G187" i="3"/>
  <c r="H187" i="3"/>
  <c r="I187" i="3"/>
  <c r="J187" i="3"/>
  <c r="K187" i="3"/>
  <c r="L187" i="3"/>
  <c r="M187" i="3"/>
  <c r="N187" i="3"/>
  <c r="O187" i="3"/>
  <c r="P187" i="3"/>
  <c r="Q187" i="3"/>
  <c r="R187" i="3"/>
  <c r="S187" i="3"/>
  <c r="T187" i="3"/>
  <c r="U187" i="3"/>
  <c r="V187" i="3"/>
  <c r="W187" i="3"/>
  <c r="X187" i="3"/>
  <c r="Y187" i="3"/>
  <c r="Z187" i="3"/>
  <c r="AA187" i="3"/>
  <c r="B188" i="3"/>
  <c r="C188" i="3"/>
  <c r="D188" i="3"/>
  <c r="E188" i="3"/>
  <c r="F188" i="3"/>
  <c r="G188" i="3"/>
  <c r="H188" i="3"/>
  <c r="I188" i="3"/>
  <c r="J188" i="3"/>
  <c r="K188" i="3"/>
  <c r="L188" i="3"/>
  <c r="M188" i="3"/>
  <c r="N188" i="3"/>
  <c r="O188" i="3"/>
  <c r="P188" i="3"/>
  <c r="Q188" i="3"/>
  <c r="R188" i="3"/>
  <c r="S188" i="3"/>
  <c r="T188" i="3"/>
  <c r="U188" i="3"/>
  <c r="W188" i="3"/>
  <c r="X188" i="3"/>
  <c r="Y188" i="3"/>
  <c r="Z188" i="3"/>
  <c r="AA188" i="3"/>
  <c r="AB188" i="3"/>
  <c r="B189" i="3"/>
  <c r="C189" i="3"/>
  <c r="D189" i="3"/>
  <c r="E189" i="3"/>
  <c r="F189" i="3"/>
  <c r="G189" i="3"/>
  <c r="H189" i="3"/>
  <c r="I189" i="3"/>
  <c r="J189" i="3"/>
  <c r="K189" i="3"/>
  <c r="L189" i="3"/>
  <c r="M189" i="3"/>
  <c r="N189" i="3"/>
  <c r="O189" i="3"/>
  <c r="P189" i="3"/>
  <c r="Q189" i="3"/>
  <c r="R189" i="3"/>
  <c r="S189" i="3"/>
  <c r="T189" i="3"/>
  <c r="U189" i="3"/>
  <c r="V189" i="3"/>
  <c r="W189" i="3"/>
  <c r="X189" i="3"/>
  <c r="Y189" i="3"/>
  <c r="B190" i="3"/>
  <c r="C190" i="3"/>
  <c r="D190" i="3"/>
  <c r="E190" i="3"/>
  <c r="F190" i="3"/>
  <c r="G190" i="3"/>
  <c r="H190" i="3"/>
  <c r="I190" i="3"/>
  <c r="J190" i="3"/>
  <c r="K190" i="3"/>
  <c r="L190" i="3"/>
  <c r="M190" i="3"/>
  <c r="N190" i="3"/>
  <c r="O190" i="3"/>
  <c r="P190" i="3"/>
  <c r="Q190" i="3"/>
  <c r="R190" i="3"/>
  <c r="S190" i="3"/>
  <c r="T190" i="3"/>
  <c r="U190" i="3"/>
  <c r="V190" i="3"/>
  <c r="W190" i="3"/>
  <c r="X190" i="3"/>
  <c r="Y190" i="3"/>
  <c r="Z190" i="3"/>
  <c r="AA190" i="3"/>
  <c r="B191" i="3"/>
  <c r="C191" i="3"/>
  <c r="D191" i="3"/>
  <c r="E191" i="3"/>
  <c r="F191" i="3"/>
  <c r="G191" i="3"/>
  <c r="H191" i="3"/>
  <c r="I191" i="3"/>
  <c r="J191" i="3"/>
  <c r="K191" i="3"/>
  <c r="L191" i="3"/>
  <c r="M191" i="3"/>
  <c r="N191" i="3"/>
  <c r="O191" i="3"/>
  <c r="P191" i="3"/>
  <c r="Q191" i="3"/>
  <c r="R191" i="3"/>
  <c r="S191" i="3"/>
  <c r="T191" i="3"/>
  <c r="U191" i="3"/>
  <c r="V191" i="3"/>
  <c r="W191" i="3"/>
  <c r="X191" i="3"/>
  <c r="Y191" i="3"/>
  <c r="Z191" i="3"/>
  <c r="AA191" i="3"/>
  <c r="B192" i="3"/>
  <c r="C192" i="3"/>
  <c r="D192" i="3"/>
  <c r="E192" i="3"/>
  <c r="F192" i="3"/>
  <c r="G192" i="3"/>
  <c r="H192" i="3"/>
  <c r="I192" i="3"/>
  <c r="J192" i="3"/>
  <c r="K192" i="3"/>
  <c r="L192" i="3"/>
  <c r="M192" i="3"/>
  <c r="N192" i="3"/>
  <c r="O192" i="3"/>
  <c r="P192" i="3"/>
  <c r="Q192" i="3"/>
  <c r="R192" i="3"/>
  <c r="S192" i="3"/>
  <c r="T192" i="3"/>
  <c r="U192" i="3"/>
  <c r="W192" i="3"/>
  <c r="X192" i="3"/>
  <c r="Y192" i="3"/>
  <c r="Z192" i="3"/>
  <c r="AA192" i="3"/>
  <c r="AB192" i="3"/>
  <c r="B193" i="3"/>
  <c r="C193" i="3"/>
  <c r="D193" i="3"/>
  <c r="E193" i="3"/>
  <c r="F193" i="3"/>
  <c r="G193" i="3"/>
  <c r="H193" i="3"/>
  <c r="I193" i="3"/>
  <c r="J193" i="3"/>
  <c r="K193" i="3"/>
  <c r="L193" i="3"/>
  <c r="M193" i="3"/>
  <c r="N193" i="3"/>
  <c r="O193" i="3"/>
  <c r="P193" i="3"/>
  <c r="Q193" i="3"/>
  <c r="R193" i="3"/>
  <c r="S193" i="3"/>
  <c r="T193" i="3"/>
  <c r="U193" i="3"/>
  <c r="V193" i="3"/>
  <c r="W193" i="3"/>
  <c r="X193" i="3"/>
  <c r="Y193" i="3"/>
  <c r="B194" i="3"/>
  <c r="C194" i="3"/>
  <c r="D194" i="3"/>
  <c r="E194" i="3"/>
  <c r="F194" i="3"/>
  <c r="G194" i="3"/>
  <c r="H194" i="3"/>
  <c r="I194" i="3"/>
  <c r="J194" i="3"/>
  <c r="K194" i="3"/>
  <c r="L194" i="3"/>
  <c r="M194" i="3"/>
  <c r="N194" i="3"/>
  <c r="O194" i="3"/>
  <c r="P194" i="3"/>
  <c r="Q194" i="3"/>
  <c r="R194" i="3"/>
  <c r="S194" i="3"/>
  <c r="T194" i="3"/>
  <c r="U194" i="3"/>
  <c r="V194" i="3"/>
  <c r="W194" i="3"/>
  <c r="X194" i="3"/>
  <c r="Y194" i="3"/>
  <c r="Z194" i="3"/>
  <c r="AA194" i="3"/>
  <c r="B195" i="3"/>
  <c r="C195" i="3"/>
  <c r="D195" i="3"/>
  <c r="E195" i="3"/>
  <c r="F195" i="3"/>
  <c r="G195" i="3"/>
  <c r="H195" i="3"/>
  <c r="I195" i="3"/>
  <c r="J195" i="3"/>
  <c r="K195" i="3"/>
  <c r="L195" i="3"/>
  <c r="M195" i="3"/>
  <c r="N195" i="3"/>
  <c r="O195" i="3"/>
  <c r="P195" i="3"/>
  <c r="Q195" i="3"/>
  <c r="R195" i="3"/>
  <c r="S195" i="3"/>
  <c r="T195" i="3"/>
  <c r="U195" i="3"/>
  <c r="V195" i="3"/>
  <c r="W195" i="3"/>
  <c r="X195" i="3"/>
  <c r="Y195" i="3"/>
  <c r="Z195" i="3"/>
  <c r="AA195" i="3"/>
  <c r="B196" i="3"/>
  <c r="C196" i="3"/>
  <c r="D196" i="3"/>
  <c r="E196" i="3"/>
  <c r="F196" i="3"/>
  <c r="G196" i="3"/>
  <c r="H196" i="3"/>
  <c r="I196" i="3"/>
  <c r="J196" i="3"/>
  <c r="K196" i="3"/>
  <c r="L196" i="3"/>
  <c r="M196" i="3"/>
  <c r="N196" i="3"/>
  <c r="O196" i="3"/>
  <c r="P196" i="3"/>
  <c r="Q196" i="3"/>
  <c r="R196" i="3"/>
  <c r="S196" i="3"/>
  <c r="T196" i="3"/>
  <c r="U196" i="3"/>
  <c r="W196" i="3"/>
  <c r="X196" i="3"/>
  <c r="Y196" i="3"/>
  <c r="Z196" i="3"/>
  <c r="AA196" i="3"/>
  <c r="AB196" i="3"/>
  <c r="B197" i="3"/>
  <c r="C197" i="3"/>
  <c r="D197" i="3"/>
  <c r="E197" i="3"/>
  <c r="F197" i="3"/>
  <c r="G197" i="3"/>
  <c r="H197" i="3"/>
  <c r="I197" i="3"/>
  <c r="J197" i="3"/>
  <c r="K197" i="3"/>
  <c r="L197" i="3"/>
  <c r="M197" i="3"/>
  <c r="N197" i="3"/>
  <c r="O197" i="3"/>
  <c r="P197" i="3"/>
  <c r="Q197" i="3"/>
  <c r="R197" i="3"/>
  <c r="S197" i="3"/>
  <c r="T197" i="3"/>
  <c r="U197" i="3"/>
  <c r="W197" i="3"/>
  <c r="X197" i="3"/>
  <c r="Y197" i="3"/>
  <c r="B57" i="12"/>
  <c r="D57" i="12" s="1"/>
  <c r="BH17" i="2" l="1"/>
  <c r="BF16" i="2"/>
  <c r="BH13" i="2"/>
  <c r="BF12" i="2"/>
  <c r="BA17" i="2"/>
  <c r="BC14" i="2"/>
  <c r="BA13" i="2"/>
  <c r="BC10" i="2"/>
  <c r="AX15" i="2"/>
  <c r="AV14" i="2"/>
  <c r="AX11" i="2"/>
  <c r="AV10" i="2"/>
  <c r="AS16" i="2"/>
  <c r="AQ15" i="2"/>
  <c r="AS12" i="2"/>
  <c r="AQ11" i="2"/>
  <c r="AN17" i="2"/>
  <c r="AL16" i="2"/>
  <c r="AN13" i="2"/>
  <c r="AL12" i="2"/>
  <c r="AG17" i="2"/>
  <c r="AI14" i="2"/>
  <c r="AG13" i="2"/>
  <c r="AI10" i="2"/>
  <c r="AD15" i="2"/>
  <c r="AB14" i="2"/>
  <c r="BF17" i="2"/>
  <c r="BH14" i="2"/>
  <c r="BF13" i="2"/>
  <c r="BH10" i="2"/>
  <c r="BC15" i="2"/>
  <c r="BA14" i="2"/>
  <c r="BC11" i="2"/>
  <c r="BA10" i="2"/>
  <c r="AX16" i="2"/>
  <c r="AV15" i="2"/>
  <c r="AX12" i="2"/>
  <c r="AV11" i="2"/>
  <c r="AS17" i="2"/>
  <c r="AQ16" i="2"/>
  <c r="AS13" i="2"/>
  <c r="AQ12" i="2"/>
  <c r="AL17" i="2"/>
  <c r="AN14" i="2"/>
  <c r="AL13" i="2"/>
  <c r="AN10" i="2"/>
  <c r="AI15" i="2"/>
  <c r="AG14" i="2"/>
  <c r="AI11" i="2"/>
  <c r="AG10" i="2"/>
  <c r="AD16" i="2"/>
  <c r="AB15" i="2"/>
  <c r="BF14" i="2"/>
  <c r="BF10" i="2"/>
  <c r="BC17" i="2"/>
  <c r="BC13" i="2"/>
  <c r="AV17" i="2"/>
  <c r="AV13" i="2"/>
  <c r="AQ14" i="2"/>
  <c r="AQ10" i="2"/>
  <c r="AL15" i="2"/>
  <c r="AL11" i="2"/>
  <c r="AI16" i="2"/>
  <c r="AI12" i="2"/>
  <c r="AB16" i="2"/>
  <c r="AD12" i="2"/>
  <c r="AB11" i="2"/>
  <c r="Y17" i="2"/>
  <c r="W16" i="2"/>
  <c r="Y13" i="2"/>
  <c r="W12" i="2"/>
  <c r="R17" i="2"/>
  <c r="T14" i="2"/>
  <c r="R13" i="2"/>
  <c r="T10" i="2"/>
  <c r="O15" i="2"/>
  <c r="M14" i="2"/>
  <c r="O11" i="2"/>
  <c r="M10" i="2"/>
  <c r="J16" i="2"/>
  <c r="H15" i="2"/>
  <c r="J12" i="2"/>
  <c r="H11" i="2"/>
  <c r="BH15" i="2"/>
  <c r="BH11" i="2"/>
  <c r="BA15" i="2"/>
  <c r="BA11" i="2"/>
  <c r="AX14" i="2"/>
  <c r="AX10" i="2"/>
  <c r="AS15" i="2"/>
  <c r="AS11" i="2"/>
  <c r="AN16" i="2"/>
  <c r="AN12" i="2"/>
  <c r="AG16" i="2"/>
  <c r="AG12" i="2"/>
  <c r="AD17" i="2"/>
  <c r="AD13" i="2"/>
  <c r="AB12" i="2"/>
  <c r="W17" i="2"/>
  <c r="Y14" i="2"/>
  <c r="W13" i="2"/>
  <c r="Y10" i="2"/>
  <c r="T15" i="2"/>
  <c r="R14" i="2"/>
  <c r="T11" i="2"/>
  <c r="R10" i="2"/>
  <c r="O16" i="2"/>
  <c r="M15" i="2"/>
  <c r="O12" i="2"/>
  <c r="M11" i="2"/>
  <c r="J17" i="2"/>
  <c r="H16" i="2"/>
  <c r="J13" i="2"/>
  <c r="H12" i="2"/>
  <c r="BF15" i="2"/>
  <c r="BH12" i="2"/>
  <c r="BC16" i="2"/>
  <c r="AQ17" i="2"/>
  <c r="AS14" i="2"/>
  <c r="AN15" i="2"/>
  <c r="AL10" i="2"/>
  <c r="AI17" i="2"/>
  <c r="AD11" i="2"/>
  <c r="Y16" i="2"/>
  <c r="Y12" i="2"/>
  <c r="R16" i="2"/>
  <c r="R12" i="2"/>
  <c r="O17" i="2"/>
  <c r="O13" i="2"/>
  <c r="J14" i="2"/>
  <c r="J10" i="2"/>
  <c r="BF11" i="2"/>
  <c r="BC12" i="2"/>
  <c r="AS10" i="2"/>
  <c r="AL14" i="2"/>
  <c r="AI13" i="2"/>
  <c r="Y11" i="2"/>
  <c r="O10" i="2"/>
  <c r="J11" i="2"/>
  <c r="AV16" i="2"/>
  <c r="AB17" i="2"/>
  <c r="W15" i="2"/>
  <c r="M16" i="2"/>
  <c r="H17" i="2"/>
  <c r="H13" i="2"/>
  <c r="BA16" i="2"/>
  <c r="AX17" i="2"/>
  <c r="AV12" i="2"/>
  <c r="AG11" i="2"/>
  <c r="AB13" i="2"/>
  <c r="W14" i="2"/>
  <c r="W10" i="2"/>
  <c r="T17" i="2"/>
  <c r="T13" i="2"/>
  <c r="M17" i="2"/>
  <c r="M13" i="2"/>
  <c r="H14" i="2"/>
  <c r="H10" i="2"/>
  <c r="BH16" i="2"/>
  <c r="AQ13" i="2"/>
  <c r="AN11" i="2"/>
  <c r="AD10" i="2"/>
  <c r="Y15" i="2"/>
  <c r="R15" i="2"/>
  <c r="R11" i="2"/>
  <c r="O14" i="2"/>
  <c r="J15" i="2"/>
  <c r="BA12" i="2"/>
  <c r="AX13" i="2"/>
  <c r="AG15" i="2"/>
  <c r="AD14" i="2"/>
  <c r="AB10" i="2"/>
  <c r="W11" i="2"/>
  <c r="T16" i="2"/>
  <c r="T12" i="2"/>
  <c r="M12" i="2"/>
  <c r="G8" i="12"/>
  <c r="I8" i="12"/>
  <c r="I19" i="12"/>
  <c r="E19" i="12"/>
  <c r="G19" i="12"/>
  <c r="C19" i="12"/>
  <c r="B58" i="12"/>
  <c r="D58" i="12" s="1"/>
  <c r="I18" i="12"/>
  <c r="G18" i="12"/>
  <c r="C18" i="12"/>
  <c r="E18" i="12"/>
  <c r="I17" i="12"/>
  <c r="G17" i="12"/>
  <c r="E17" i="12"/>
  <c r="C17" i="12"/>
  <c r="I16" i="12"/>
  <c r="C16" i="12"/>
  <c r="G16" i="12"/>
  <c r="E16" i="12"/>
  <c r="G15" i="12"/>
  <c r="C15" i="12"/>
  <c r="I15" i="12"/>
  <c r="E15" i="12"/>
  <c r="B54" i="12"/>
  <c r="D54" i="12" s="1"/>
  <c r="E14" i="12"/>
  <c r="G14" i="12"/>
  <c r="I14" i="12"/>
  <c r="C14" i="12"/>
  <c r="I13" i="12"/>
  <c r="G13" i="12"/>
  <c r="E13" i="12"/>
  <c r="I12" i="12"/>
  <c r="G12" i="12"/>
  <c r="E12" i="12"/>
  <c r="C12" i="12"/>
  <c r="I11" i="12"/>
  <c r="E11" i="12"/>
  <c r="G11" i="12"/>
  <c r="C11" i="12"/>
  <c r="B50" i="12"/>
  <c r="D50" i="12" s="1"/>
  <c r="E10" i="12"/>
  <c r="I9" i="12"/>
  <c r="G9" i="12"/>
  <c r="E9" i="12"/>
  <c r="C9" i="12"/>
  <c r="C10" i="2"/>
  <c r="C13" i="2"/>
  <c r="C16" i="2"/>
  <c r="C11" i="2"/>
  <c r="E12" i="2"/>
  <c r="E15" i="2"/>
  <c r="C17" i="2"/>
  <c r="E14" i="2"/>
  <c r="E16" i="2"/>
  <c r="C15" i="2"/>
  <c r="E17" i="2"/>
  <c r="C14" i="2"/>
  <c r="E13" i="2"/>
  <c r="E10" i="2"/>
  <c r="E11" i="2"/>
  <c r="C12" i="2"/>
  <c r="B52" i="12"/>
  <c r="D52" i="12" s="1"/>
  <c r="C31" i="1"/>
  <c r="C132" i="5"/>
  <c r="B56" i="12"/>
  <c r="D56" i="12" s="1"/>
  <c r="B59" i="12"/>
  <c r="D59" i="12" s="1"/>
  <c r="B48" i="12"/>
  <c r="B49" i="12"/>
  <c r="D49" i="12" s="1"/>
  <c r="B51" i="12"/>
  <c r="D51" i="12" s="1"/>
  <c r="B53" i="12"/>
  <c r="D53" i="12" s="1"/>
  <c r="B55" i="12"/>
  <c r="D55" i="12" s="1"/>
  <c r="G19" i="7"/>
  <c r="M133" i="5"/>
  <c r="L131" i="5"/>
  <c r="G130" i="5"/>
  <c r="D131" i="5"/>
  <c r="AB189" i="3"/>
  <c r="AB197" i="3"/>
  <c r="AA197" i="3"/>
  <c r="Z197" i="3"/>
  <c r="Z193" i="3"/>
  <c r="Z189" i="3"/>
  <c r="B40" i="1"/>
  <c r="C40" i="1"/>
  <c r="C39" i="1"/>
  <c r="B39" i="1"/>
  <c r="C38" i="1"/>
  <c r="B38" i="1"/>
  <c r="B37" i="1"/>
  <c r="C37" i="1"/>
  <c r="B36" i="1"/>
  <c r="C36" i="1"/>
  <c r="C35" i="1"/>
  <c r="B35" i="1"/>
  <c r="B34" i="1"/>
  <c r="C34" i="1"/>
  <c r="B33" i="1"/>
  <c r="D33" i="1" s="1"/>
  <c r="C32" i="1"/>
  <c r="B32" i="1"/>
  <c r="B31" i="1"/>
  <c r="D31" i="1" s="1"/>
  <c r="B30" i="1"/>
  <c r="C30" i="1"/>
  <c r="C29" i="1"/>
  <c r="D29" i="1" s="1"/>
  <c r="D38" i="1" l="1"/>
  <c r="D35" i="1"/>
  <c r="D39" i="1"/>
  <c r="D32" i="1"/>
  <c r="D36" i="1"/>
  <c r="D37" i="1"/>
  <c r="D34" i="1"/>
  <c r="D30" i="1"/>
  <c r="H19" i="7"/>
  <c r="F19" i="7"/>
  <c r="D60" i="12"/>
  <c r="D48" i="12"/>
  <c r="D19" i="7"/>
</calcChain>
</file>

<file path=xl/sharedStrings.xml><?xml version="1.0" encoding="utf-8"?>
<sst xmlns="http://schemas.openxmlformats.org/spreadsheetml/2006/main" count="1502" uniqueCount="236">
  <si>
    <t>16-19</t>
  </si>
  <si>
    <t>20-24</t>
  </si>
  <si>
    <t>25-29</t>
  </si>
  <si>
    <t>30-34</t>
  </si>
  <si>
    <t>35-39</t>
  </si>
  <si>
    <t>40-44</t>
  </si>
  <si>
    <t>45-49</t>
  </si>
  <si>
    <t>50-54</t>
  </si>
  <si>
    <t>55-59</t>
  </si>
  <si>
    <t>60-64</t>
  </si>
  <si>
    <t>TOTAL</t>
  </si>
  <si>
    <t>Hombres</t>
  </si>
  <si>
    <t>% Hombres</t>
  </si>
  <si>
    <t>Mujeres</t>
  </si>
  <si>
    <t>% Mujeres</t>
  </si>
  <si>
    <t>ENERO</t>
  </si>
  <si>
    <t>FEBRERO</t>
  </si>
  <si>
    <t>MARZO</t>
  </si>
  <si>
    <t>ABRIL</t>
  </si>
  <si>
    <t>MAYO</t>
  </si>
  <si>
    <t>JUNIO</t>
  </si>
  <si>
    <t>JULIO</t>
  </si>
  <si>
    <t>AGOSTO</t>
  </si>
  <si>
    <t>SEPTIEMBRE</t>
  </si>
  <si>
    <t>OCTUBRE</t>
  </si>
  <si>
    <t>NOVIEMBRE</t>
  </si>
  <si>
    <t>DICIEMBRE</t>
  </si>
  <si>
    <t>Sin Estudios</t>
  </si>
  <si>
    <t>Estudios Primarios</t>
  </si>
  <si>
    <t>E.S.O.</t>
  </si>
  <si>
    <t>Bachillerato</t>
  </si>
  <si>
    <t>F.P. Grado Medio</t>
  </si>
  <si>
    <t>F.P. Grado Superior</t>
  </si>
  <si>
    <t>Diplomatura</t>
  </si>
  <si>
    <t xml:space="preserve">Mujeres </t>
  </si>
  <si>
    <t>SIN ESTUDIOS</t>
  </si>
  <si>
    <t>ESTUDIOS PRIMARIOS</t>
  </si>
  <si>
    <t>BACHILLERATO</t>
  </si>
  <si>
    <t>F.P. GRADO MEDIO</t>
  </si>
  <si>
    <t>F.P. GRADO SUPERIOR</t>
  </si>
  <si>
    <t>DIPLOMATURA</t>
  </si>
  <si>
    <t>LICENCIATURA Y DOCTORADO</t>
  </si>
  <si>
    <t>Total sin Estudios</t>
  </si>
  <si>
    <t>Total Estudios Primarios</t>
  </si>
  <si>
    <t>Totales E.S.O.</t>
  </si>
  <si>
    <t>Total Bachillerato</t>
  </si>
  <si>
    <t>Total FP Grado Medio</t>
  </si>
  <si>
    <t>Total FP Grado Superior</t>
  </si>
  <si>
    <t>Total Diplomatura</t>
  </si>
  <si>
    <t>Total Licenciatura y Doctorado</t>
  </si>
  <si>
    <t>Total</t>
  </si>
  <si>
    <t>Agricultura</t>
  </si>
  <si>
    <t>Industria</t>
  </si>
  <si>
    <t>Construcción</t>
  </si>
  <si>
    <t>Servicios</t>
  </si>
  <si>
    <t>Admón. Pública y Defensa</t>
  </si>
  <si>
    <t xml:space="preserve">MAYO </t>
  </si>
  <si>
    <t>&lt;= 1 Mes</t>
  </si>
  <si>
    <t>1 – 3 meses</t>
  </si>
  <si>
    <t>3-6 meses</t>
  </si>
  <si>
    <t>6-12 meses</t>
  </si>
  <si>
    <t>Licenciatura</t>
  </si>
  <si>
    <t>Energía</t>
  </si>
  <si>
    <t>Construcción y Afines</t>
  </si>
  <si>
    <t>Comercio</t>
  </si>
  <si>
    <t>Hostelería</t>
  </si>
  <si>
    <t>Sanidad</t>
  </si>
  <si>
    <t>Nº</t>
  </si>
  <si>
    <t>Capital</t>
  </si>
  <si>
    <t xml:space="preserve"> AGOSTO</t>
  </si>
  <si>
    <t>Enero</t>
  </si>
  <si>
    <t>Febrero</t>
  </si>
  <si>
    <t>Marzo</t>
  </si>
  <si>
    <t>Abril</t>
  </si>
  <si>
    <t>Mayo</t>
  </si>
  <si>
    <t>Junio</t>
  </si>
  <si>
    <t>Julio</t>
  </si>
  <si>
    <t>Agosto</t>
  </si>
  <si>
    <t>Septiembre</t>
  </si>
  <si>
    <t>Octubre</t>
  </si>
  <si>
    <t>Noviembre</t>
  </si>
  <si>
    <t>Diciembre</t>
  </si>
  <si>
    <t>ESO</t>
  </si>
  <si>
    <t>MEDIA DE TODO EL AÑO</t>
  </si>
  <si>
    <t>Energia</t>
  </si>
  <si>
    <t>HOMBRES</t>
  </si>
  <si>
    <t>MUJERES</t>
  </si>
  <si>
    <t>ORDEN</t>
  </si>
  <si>
    <t>OCUPACIÓN</t>
  </si>
  <si>
    <t>Nº de Hombres</t>
  </si>
  <si>
    <t>% Hombres de Ocupación</t>
  </si>
  <si>
    <t>Nº de Mujeres</t>
  </si>
  <si>
    <t>% Mujeres de ocupación</t>
  </si>
  <si>
    <t>Nº Total</t>
  </si>
  <si>
    <t>1º</t>
  </si>
  <si>
    <t>2º</t>
  </si>
  <si>
    <t>3º</t>
  </si>
  <si>
    <t>4º</t>
  </si>
  <si>
    <t>5º</t>
  </si>
  <si>
    <t>6º</t>
  </si>
  <si>
    <t>7º</t>
  </si>
  <si>
    <t>8º</t>
  </si>
  <si>
    <t>9º</t>
  </si>
  <si>
    <t>10º</t>
  </si>
  <si>
    <t>INTERVALO DE EDAD</t>
  </si>
  <si>
    <t>NIVEL DE ESTUDIO</t>
  </si>
  <si>
    <t>MESES</t>
  </si>
  <si>
    <t>SECTOR DE ACTIVIDAD</t>
  </si>
  <si>
    <t>DURACIÓN DEL CONTRATO</t>
  </si>
  <si>
    <t>TIPO DE SOCIEDAD</t>
  </si>
  <si>
    <t>FUENTE: Boletin Oficial del Registro Mercantil</t>
  </si>
  <si>
    <t>Estas tablas se publican con el objeto de facilitar su trabajo a aquellas personas interesadas en estudiar y analizar con detalle el mercado laboral de la ciudad de Badajoz. Para cada serie de datos se especifica la fuente de procedencia así como detalles de su contenido. La utilización de las tablas está sujeta a la cita, en cualquier publicación o difusión de datos que quiera realizarse, de las fuentes originales así como de la procedencia de la información a través del Informe del Mercado Laboral de la ciudad de Badajoz-Ayuntamiento de Badajoz. Entre los documentos publicados se incluye una Nota Metodológica con mayor detalle de procedencia y procesamiento de los datos.</t>
  </si>
  <si>
    <t xml:space="preserve">FUENTE: Datos Absolutos: Observatorio del Empleo del SEXPE. Porcentajes: Elaborados por el Informe Permanente del Mercado Laboral de Badajoz </t>
  </si>
  <si>
    <t>FUENTE: Datos Absolutos: Observatorio del Empleo del SEXPE</t>
  </si>
  <si>
    <t>FUENTE: Datos Absolutos: Observatorio del Empleo del SEXPE. Porcentajes: Elaborados por el Informe Permanente del Mercado Laboral de Badajoz</t>
  </si>
  <si>
    <t>Total por tipo societario</t>
  </si>
  <si>
    <t>TOTAL EN EL AÑO</t>
  </si>
  <si>
    <t>OCUPACIONES MÁS CONTRATADAS</t>
  </si>
  <si>
    <t>FUENTE: Datos Absolutos: Observatorio del Empleo del SEXPE.</t>
  </si>
  <si>
    <t>Cualquier comentario o cuestión relativa a esta información puede dirigirse a la Concejalía de Empleo y Desarrollo Económico del Ayuntamiento de Badajoz. Plaza de la Soledad, nº 7. 2ª planta. 06002. Badajoz</t>
  </si>
  <si>
    <t>&gt; 12 meses</t>
  </si>
  <si>
    <t>Indefinido / Obra o Servicio</t>
  </si>
  <si>
    <t>FUENTE: Datos Absolutos: Tesorería General de la Seguridad Social</t>
  </si>
  <si>
    <t>General</t>
  </si>
  <si>
    <t>Autónomo</t>
  </si>
  <si>
    <t>Hogar</t>
  </si>
  <si>
    <t>Agrario</t>
  </si>
  <si>
    <t>Valor Absoluto</t>
  </si>
  <si>
    <t>% Afiliación Reg. General</t>
  </si>
  <si>
    <t>% Afiliación Reg. Autónomo</t>
  </si>
  <si>
    <t>% Afiliación Reg. Hogar</t>
  </si>
  <si>
    <t>% Afiliación Reg. Agrario</t>
  </si>
  <si>
    <t>Provincia de Badajoz</t>
  </si>
  <si>
    <t>Provincia de Cáceres</t>
  </si>
  <si>
    <t>España</t>
  </si>
  <si>
    <t>Badajoz</t>
  </si>
  <si>
    <t xml:space="preserve">Extremadura </t>
  </si>
  <si>
    <t>Afiliación</t>
  </si>
  <si>
    <t>% de Afiliación en relación PEEA</t>
  </si>
  <si>
    <t>MEDIA</t>
  </si>
  <si>
    <t>Nº  de Constituciones Societarias en 2015 según BORME disgregado por Sector de Actividad, Número y Capital</t>
  </si>
  <si>
    <t>Ene</t>
  </si>
  <si>
    <t>Feb</t>
  </si>
  <si>
    <t>Mar</t>
  </si>
  <si>
    <t>Abr</t>
  </si>
  <si>
    <t>May</t>
  </si>
  <si>
    <t>Jun</t>
  </si>
  <si>
    <t>Jul</t>
  </si>
  <si>
    <t>Ago</t>
  </si>
  <si>
    <t>Sept</t>
  </si>
  <si>
    <t>Oct</t>
  </si>
  <si>
    <t>Nov</t>
  </si>
  <si>
    <t>Dic</t>
  </si>
  <si>
    <t>Primaria</t>
  </si>
  <si>
    <t>Bto</t>
  </si>
  <si>
    <t>FP GM</t>
  </si>
  <si>
    <t>FP GS</t>
  </si>
  <si>
    <t>Grado</t>
  </si>
  <si>
    <t>Master y Ddo</t>
  </si>
  <si>
    <t>Marz</t>
  </si>
  <si>
    <t>Las 10 Ocupaciones más contratadas (nº de personas contratadas) en el acumulado anula disgregado por Sexo y su representatividad sobre el total de contratación.</t>
  </si>
  <si>
    <t>Las 10 Ocupaciones más contratadas (nº de personas contratadas) en el acumulado anula disgregado por Sexo.</t>
  </si>
  <si>
    <t>ACUMULADO</t>
  </si>
  <si>
    <t>NÚMERO DE SOCIEDADES</t>
  </si>
  <si>
    <t>CAPITAL SOCIAL</t>
  </si>
  <si>
    <t>Personas Contratadas durante el 2021 desglosado por Intervalo de Edad, Mes y Sexo relacionandolo con el total de la contratación de cada mes.</t>
  </si>
  <si>
    <t>ENERO 2021</t>
  </si>
  <si>
    <t>FEBRERO 2021</t>
  </si>
  <si>
    <t>MARZO 2021</t>
  </si>
  <si>
    <t>ABRIL 2021</t>
  </si>
  <si>
    <t>MAYO 2021</t>
  </si>
  <si>
    <t>JUNIO 2021</t>
  </si>
  <si>
    <t>JULIO 2021</t>
  </si>
  <si>
    <t>AGOSTO 2021</t>
  </si>
  <si>
    <t>SEPTIEMBRE 2021</t>
  </si>
  <si>
    <t>OCTUBRE 2021</t>
  </si>
  <si>
    <t>NOVIEMBRE 2021</t>
  </si>
  <si>
    <t>DICIEMBRE 2021</t>
  </si>
  <si>
    <r>
      <t xml:space="preserve">Porcentaje de personas contratadas por sexos y edad en relación con el total de personas contratadas en la ciudad de Badajoz durante el 2021 </t>
    </r>
    <r>
      <rPr>
        <b/>
        <sz val="10"/>
        <color indexed="8"/>
        <rFont val="Arial"/>
        <family val="2"/>
      </rPr>
      <t>Fuente</t>
    </r>
    <r>
      <rPr>
        <sz val="10"/>
        <color indexed="8"/>
        <rFont val="Arial"/>
        <family val="2"/>
      </rPr>
      <t>: Elaboración propia a partir de datos del Observatorio del Empleo del SEXPE</t>
    </r>
  </si>
  <si>
    <t>Personas Contratadas en 2021 disgregado por Nivel de Estudios, Mes y Sexo relacionado con el total de la contratación mensual</t>
  </si>
  <si>
    <r>
      <t xml:space="preserve">Nº de  Personas Contratadas durante el 2021 disgregado por niveles de estudios en la ciudad de Badajoz. </t>
    </r>
    <r>
      <rPr>
        <b/>
        <sz val="10"/>
        <color indexed="8"/>
        <rFont val="Arial"/>
        <family val="2"/>
      </rPr>
      <t>Fuente:</t>
    </r>
    <r>
      <rPr>
        <sz val="10"/>
        <color indexed="8"/>
        <rFont val="Arial"/>
        <family val="2"/>
      </rPr>
      <t xml:space="preserve"> Elaboración propia a partir de datos del Observatorio del Empleo del SEXPE</t>
    </r>
  </si>
  <si>
    <t>ENERO / 2021</t>
  </si>
  <si>
    <t>FEBRERO / 2021</t>
  </si>
  <si>
    <t>MARZO / 2021</t>
  </si>
  <si>
    <t>ABRIL / 2021</t>
  </si>
  <si>
    <t>MAYO / 2021</t>
  </si>
  <si>
    <t>JUNIO / 2021</t>
  </si>
  <si>
    <t>Nº de Personas Contratadas en 2021 disgregado por Intervalo de Edad, Mes, Nivel de Estudios y Sexo</t>
  </si>
  <si>
    <t>PRIMARIA</t>
  </si>
  <si>
    <t>BTO</t>
  </si>
  <si>
    <t>GRADO</t>
  </si>
  <si>
    <t>MÁSTER Y DDO</t>
  </si>
  <si>
    <t>Total Sin Estudios</t>
  </si>
  <si>
    <t>TotalPrimaria</t>
  </si>
  <si>
    <t>Totales ESO</t>
  </si>
  <si>
    <t>Total Bto</t>
  </si>
  <si>
    <t>Total FP GM</t>
  </si>
  <si>
    <t>Total FP GS</t>
  </si>
  <si>
    <t>Total Grado</t>
  </si>
  <si>
    <t>Total Máster y Ddo</t>
  </si>
  <si>
    <t>JULIO / 2021</t>
  </si>
  <si>
    <t>AGOSTO / 2021</t>
  </si>
  <si>
    <t>SEPTIEMBRE / 2021</t>
  </si>
  <si>
    <t>OCTUBRE / 2021</t>
  </si>
  <si>
    <t>NOVIEMBRE / 2021</t>
  </si>
  <si>
    <t>DICIEMBRE / 2021</t>
  </si>
  <si>
    <t>MEDIA DE DATOS 2021</t>
  </si>
  <si>
    <t>Nº de Personas Contratadas en 2021 disgregado por Sector de Actividad y Mes</t>
  </si>
  <si>
    <r>
      <t xml:space="preserve">Nº de Personas Contratadas durante el 2021 por Sectores de Actividad en la ciudad de Badajoz. </t>
    </r>
    <r>
      <rPr>
        <b/>
        <sz val="10"/>
        <color indexed="8"/>
        <rFont val="Arial"/>
        <family val="2"/>
      </rPr>
      <t>Fuente:</t>
    </r>
    <r>
      <rPr>
        <sz val="10"/>
        <color indexed="8"/>
        <rFont val="Arial"/>
        <family val="2"/>
      </rPr>
      <t xml:space="preserve"> Elaboración propia a partir de datos del Observatorio del Empleo del SEXPE</t>
    </r>
  </si>
  <si>
    <t>Nº de Personas Contratadas en 2021 disgregada por Duración del Contrato, Mes y Nivel de Estudios</t>
  </si>
  <si>
    <t>Nº  de Constituciones Societarias en 2021 según BORME disgregado por tipo de Sociedad, Número y Capital</t>
  </si>
  <si>
    <r>
      <t xml:space="preserve">Número de Sociedades constituidas durante el 2021 en la ciudad  de Badajoz disgregado por tipo societario. </t>
    </r>
    <r>
      <rPr>
        <b/>
        <sz val="10"/>
        <color indexed="8"/>
        <rFont val="Arial"/>
        <family val="2"/>
      </rPr>
      <t>Fuente</t>
    </r>
    <r>
      <rPr>
        <sz val="10"/>
        <color indexed="8"/>
        <rFont val="Arial"/>
        <family val="2"/>
      </rPr>
      <t>: Elaboración propia a partir de datos del Boletin Oficial del Registro Mercantil</t>
    </r>
  </si>
  <si>
    <r>
      <t xml:space="preserve">Número de Sociedades constituidas durante el 2021 en la ciudad  de Badajoz disgregado por sector de actividad. </t>
    </r>
    <r>
      <rPr>
        <b/>
        <sz val="10"/>
        <color indexed="8"/>
        <rFont val="Arial"/>
        <family val="2"/>
      </rPr>
      <t>Fuente:</t>
    </r>
    <r>
      <rPr>
        <sz val="10"/>
        <color indexed="8"/>
        <rFont val="Arial"/>
        <family val="2"/>
      </rPr>
      <t xml:space="preserve"> Elaboración propia a partir de datos del Boletin Oficial del Registro Mercantil</t>
    </r>
  </si>
  <si>
    <r>
      <t>Volumen de capital social suscrito en la constitcuion de sociedades durante el 2021 en la ciudad  de Badajoz disgregado por sector de actividad.</t>
    </r>
    <r>
      <rPr>
        <b/>
        <sz val="10"/>
        <color indexed="8"/>
        <rFont val="Arial"/>
        <family val="2"/>
      </rPr>
      <t xml:space="preserve"> Fuente:</t>
    </r>
    <r>
      <rPr>
        <sz val="10"/>
        <color indexed="8"/>
        <rFont val="Arial"/>
        <family val="2"/>
      </rPr>
      <t xml:space="preserve"> Elaboración propia a partir de datos del Boletin Oficial del Registro Mercantil</t>
    </r>
  </si>
  <si>
    <r>
      <t xml:space="preserve">Porcentaje del acumulado anual disgregado por sexos en relación con cada ocupación más contratada durante el 2021 </t>
    </r>
    <r>
      <rPr>
        <b/>
        <sz val="10"/>
        <color indexed="8"/>
        <rFont val="Arial"/>
        <family val="2"/>
      </rPr>
      <t>Fuente:</t>
    </r>
    <r>
      <rPr>
        <sz val="10"/>
        <color indexed="8"/>
        <rFont val="Arial"/>
        <family val="2"/>
      </rPr>
      <t xml:space="preserve"> Elaboración propia a partir de datos del Observatorio del Empleo del SEXPE</t>
    </r>
  </si>
  <si>
    <r>
      <t xml:space="preserve">Nº de personas contratadas a lo largo de 2021 por ocupación y mes. </t>
    </r>
    <r>
      <rPr>
        <b/>
        <sz val="10"/>
        <color indexed="8"/>
        <rFont val="Arial"/>
        <family val="2"/>
      </rPr>
      <t>Fuente:</t>
    </r>
    <r>
      <rPr>
        <sz val="10"/>
        <color indexed="8"/>
        <rFont val="Arial"/>
        <family val="2"/>
      </rPr>
      <t xml:space="preserve"> Elaboración Propia a partir de datos del Observatorio del Empleo del SEXPE</t>
    </r>
  </si>
  <si>
    <r>
      <t xml:space="preserve">Altas en la Seguridad Social en el último día del mes por régimen de adscripción durante el 2021. </t>
    </r>
    <r>
      <rPr>
        <b/>
        <sz val="10"/>
        <color indexed="8"/>
        <rFont val="Arial"/>
        <family val="2"/>
      </rPr>
      <t>Fuente:</t>
    </r>
    <r>
      <rPr>
        <sz val="10"/>
        <color indexed="8"/>
        <rFont val="Arial"/>
        <family val="2"/>
      </rPr>
      <t xml:space="preserve"> Elaboración propia a partir de datos de la Seguridad Social</t>
    </r>
  </si>
  <si>
    <r>
      <t xml:space="preserve">Nº de personas contratadas por duración de los contratos y niveles de estudios en la ciudad de Badajoz durante el 2021. </t>
    </r>
    <r>
      <rPr>
        <b/>
        <sz val="10"/>
        <color indexed="8"/>
        <rFont val="Arial"/>
        <family val="2"/>
      </rPr>
      <t>Fuente:</t>
    </r>
    <r>
      <rPr>
        <sz val="10"/>
        <color indexed="8"/>
        <rFont val="Arial"/>
        <family val="2"/>
      </rPr>
      <t xml:space="preserve"> Elaboración propia a partir de datos del Observatorio del Empleo del SEXPE</t>
    </r>
  </si>
  <si>
    <t>Soliedad Limitada</t>
  </si>
  <si>
    <t>Sociedad Civil Profesional</t>
  </si>
  <si>
    <t>Sociedad Anónima</t>
  </si>
  <si>
    <t>Sociedad Limitad Laboral</t>
  </si>
  <si>
    <t>% del total de ocupación</t>
  </si>
  <si>
    <t>Peones agrícolas (excepto en huertas, invernaderos, viveros y jardines)</t>
  </si>
  <si>
    <t>Camareros asalariados</t>
  </si>
  <si>
    <t>Personal de limpieza de oficinas, hoteles y otros establecimientos similares</t>
  </si>
  <si>
    <t>Vendedores en tiendas y almacenes</t>
  </si>
  <si>
    <t>Empleados de servicios de correos (excepto empleados de mostrador)</t>
  </si>
  <si>
    <t>Albañiles</t>
  </si>
  <si>
    <t>Teleoperadores</t>
  </si>
  <si>
    <t>Cocineros asalariados</t>
  </si>
  <si>
    <t>Trabajadores de los cuidados personales a domicilio</t>
  </si>
  <si>
    <t>Empleados administrativos con tareas de atención al público no clasificados bajo otros epígrafes</t>
  </si>
  <si>
    <t>ACUMULADO ANUAL 2021</t>
  </si>
  <si>
    <t>Evolución de las Altas en la Seguridad Social en la ciudad de Badajoz durante 2021 desglosado por regímenes de Actividad.</t>
  </si>
  <si>
    <t>PEEA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</si>
</sst>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0;\(#,##0\)"/>
  </numFmts>
  <fonts count="23" x14ac:knownFonts="1">
    <font>
      <sz val="11"/>
      <color theme="1"/>
      <name val="Calibri"/>
      <family val="2"/>
      <scheme val="minor"/>
    </font>
    <font>
      <sz val="10"/>
      <name val="Arial"/>
      <family val="2"/>
    </font>
    <font>
      <sz val="10"/>
      <color indexed="8"/>
      <name val="Arial"/>
      <family val="2"/>
    </font>
    <font>
      <b/>
      <sz val="10"/>
      <color indexed="8"/>
      <name val="Arial"/>
      <family val="2"/>
    </font>
    <font>
      <b/>
      <sz val="12"/>
      <color indexed="8"/>
      <name val="Arial"/>
      <family val="2"/>
    </font>
    <font>
      <b/>
      <sz val="11"/>
      <color indexed="8"/>
      <name val="Arial"/>
      <family val="2"/>
    </font>
    <font>
      <b/>
      <sz val="11"/>
      <color indexed="56"/>
      <name val="Arial"/>
      <family val="2"/>
    </font>
    <font>
      <sz val="14"/>
      <color indexed="8"/>
      <name val="Calibri"/>
      <family val="2"/>
    </font>
    <font>
      <sz val="14"/>
      <color indexed="8"/>
      <name val="Arial"/>
      <family val="2"/>
    </font>
    <font>
      <sz val="11"/>
      <color indexed="8"/>
      <name val="Calibri"/>
      <family val="2"/>
    </font>
    <font>
      <sz val="10"/>
      <name val="Arial"/>
      <family val="2"/>
    </font>
    <font>
      <sz val="11"/>
      <color indexed="8"/>
      <name val="Calibri"/>
      <family val="2"/>
    </font>
    <font>
      <b/>
      <sz val="8"/>
      <name val="Verdana"/>
      <family val="2"/>
    </font>
    <font>
      <sz val="12"/>
      <name val="Arial"/>
      <family val="2"/>
    </font>
    <font>
      <sz val="12"/>
      <name val="Arial"/>
      <family val="2"/>
    </font>
    <font>
      <sz val="11"/>
      <color theme="1"/>
      <name val="Calibri"/>
      <family val="2"/>
      <scheme val="minor"/>
    </font>
    <font>
      <sz val="10"/>
      <color theme="1"/>
      <name val="Arial"/>
      <family val="2"/>
    </font>
    <font>
      <b/>
      <sz val="10"/>
      <color theme="1"/>
      <name val="Arial"/>
      <family val="2"/>
    </font>
    <font>
      <b/>
      <sz val="12"/>
      <color theme="1"/>
      <name val="Arial"/>
      <family val="2"/>
    </font>
    <font>
      <b/>
      <sz val="11"/>
      <color theme="1"/>
      <name val="Arial"/>
      <family val="2"/>
    </font>
    <font>
      <sz val="11"/>
      <color theme="1"/>
      <name val="Arial"/>
      <family val="2"/>
    </font>
    <font>
      <sz val="8"/>
      <name val="Calibri"/>
      <family val="2"/>
      <scheme val="minor"/>
    </font>
    <font>
      <sz val="11"/>
      <color rgb="FF000000"/>
      <name val="Arial"/>
      <family val="2"/>
    </font>
  </fonts>
  <fills count="4">
    <fill>
      <patternFill patternType="none"/>
    </fill>
    <fill>
      <patternFill patternType="gray125"/>
    </fill>
    <fill>
      <patternFill patternType="solid">
        <fgColor indexed="43"/>
        <bgColor indexed="64"/>
      </patternFill>
    </fill>
    <fill>
      <patternFill patternType="solid">
        <fgColor indexed="9"/>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s>
  <cellStyleXfs count="61">
    <xf numFmtId="0" fontId="0" fillId="0" borderId="0"/>
    <xf numFmtId="0" fontId="15" fillId="0" borderId="0"/>
    <xf numFmtId="0" fontId="1" fillId="0" borderId="0"/>
    <xf numFmtId="0" fontId="15" fillId="0" borderId="0"/>
    <xf numFmtId="0" fontId="15" fillId="0" borderId="0"/>
    <xf numFmtId="0" fontId="15" fillId="0" borderId="0"/>
    <xf numFmtId="0" fontId="1" fillId="0" borderId="0"/>
    <xf numFmtId="0" fontId="13" fillId="0" borderId="0"/>
    <xf numFmtId="0" fontId="14" fillId="0" borderId="0"/>
    <xf numFmtId="0" fontId="1" fillId="0" borderId="0"/>
    <xf numFmtId="0" fontId="1" fillId="0" borderId="0"/>
    <xf numFmtId="0" fontId="1" fillId="0" borderId="0"/>
    <xf numFmtId="0" fontId="1" fillId="0" borderId="0"/>
    <xf numFmtId="0" fontId="1" fillId="0" borderId="0"/>
    <xf numFmtId="0" fontId="10" fillId="0" borderId="0"/>
    <xf numFmtId="0" fontId="15" fillId="0" borderId="0"/>
    <xf numFmtId="0" fontId="1" fillId="0" borderId="0"/>
    <xf numFmtId="0" fontId="1" fillId="0" borderId="0"/>
    <xf numFmtId="0" fontId="1" fillId="0" borderId="0"/>
    <xf numFmtId="0" fontId="15" fillId="0" borderId="0"/>
    <xf numFmtId="0" fontId="15" fillId="0" borderId="0"/>
    <xf numFmtId="0" fontId="1" fillId="0" borderId="0"/>
    <xf numFmtId="0" fontId="1" fillId="0" borderId="0"/>
    <xf numFmtId="0" fontId="10" fillId="0" borderId="0"/>
    <xf numFmtId="0" fontId="1" fillId="0" borderId="0"/>
    <xf numFmtId="0" fontId="15" fillId="0" borderId="0"/>
    <xf numFmtId="9" fontId="9"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11"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0" fontId="1" fillId="0" borderId="0"/>
    <xf numFmtId="0" fontId="13" fillId="0" borderId="0"/>
    <xf numFmtId="0" fontId="1" fillId="0" borderId="0"/>
    <xf numFmtId="9" fontId="15"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15" fillId="0" borderId="0" applyFont="0" applyFill="0" applyBorder="0" applyAlignment="0" applyProtection="0"/>
    <xf numFmtId="9" fontId="9" fillId="0" borderId="0" applyFont="0" applyFill="0" applyBorder="0" applyAlignment="0" applyProtection="0"/>
    <xf numFmtId="9" fontId="9" fillId="0" borderId="0" applyFont="0" applyFill="0" applyBorder="0" applyAlignment="0" applyProtection="0"/>
    <xf numFmtId="0" fontId="15" fillId="0" borderId="0"/>
    <xf numFmtId="0" fontId="15" fillId="0" borderId="0"/>
    <xf numFmtId="0" fontId="13" fillId="0" borderId="0"/>
    <xf numFmtId="0" fontId="1" fillId="0" borderId="0"/>
    <xf numFmtId="0" fontId="1" fillId="0" borderId="0"/>
    <xf numFmtId="0" fontId="15" fillId="0" borderId="0"/>
    <xf numFmtId="9" fontId="9" fillId="0" borderId="0" applyFont="0" applyFill="0" applyBorder="0" applyAlignment="0" applyProtection="0"/>
    <xf numFmtId="9" fontId="9" fillId="0" borderId="0" applyFont="0" applyFill="0" applyBorder="0" applyAlignment="0" applyProtection="0"/>
    <xf numFmtId="43" fontId="15" fillId="0" borderId="0" applyFont="0" applyFill="0" applyBorder="0" applyAlignment="0" applyProtection="0"/>
  </cellStyleXfs>
  <cellXfs count="211">
    <xf numFmtId="0" fontId="0" fillId="0" borderId="0" xfId="0"/>
    <xf numFmtId="0" fontId="2" fillId="0" borderId="0" xfId="0" applyFont="1"/>
    <xf numFmtId="0" fontId="3" fillId="0" borderId="1" xfId="0" applyFont="1" applyBorder="1" applyAlignment="1">
      <alignment horizontal="center" vertical="center"/>
    </xf>
    <xf numFmtId="0" fontId="3" fillId="0" borderId="1" xfId="0" applyFont="1" applyBorder="1"/>
    <xf numFmtId="0" fontId="4" fillId="0" borderId="1" xfId="0" applyFont="1" applyBorder="1"/>
    <xf numFmtId="0" fontId="3" fillId="0" borderId="1" xfId="0" applyFont="1" applyBorder="1" applyAlignment="1">
      <alignment horizontal="center" vertical="center" wrapText="1"/>
    </xf>
    <xf numFmtId="10" fontId="2" fillId="0" borderId="1" xfId="0" applyNumberFormat="1" applyFont="1" applyBorder="1"/>
    <xf numFmtId="3" fontId="2" fillId="0" borderId="1" xfId="0" applyNumberFormat="1" applyFont="1" applyBorder="1"/>
    <xf numFmtId="3" fontId="4" fillId="0" borderId="1" xfId="0" applyNumberFormat="1" applyFont="1" applyBorder="1"/>
    <xf numFmtId="10" fontId="4" fillId="0" borderId="1" xfId="0" applyNumberFormat="1" applyFont="1" applyBorder="1"/>
    <xf numFmtId="0" fontId="4" fillId="0" borderId="0" xfId="0" applyFont="1"/>
    <xf numFmtId="0" fontId="3" fillId="0" borderId="1" xfId="0" applyFont="1" applyBorder="1" applyAlignment="1">
      <alignment horizontal="justify" vertical="top" wrapText="1"/>
    </xf>
    <xf numFmtId="0" fontId="4" fillId="0" borderId="1" xfId="0" applyFont="1" applyBorder="1" applyAlignment="1">
      <alignment wrapText="1"/>
    </xf>
    <xf numFmtId="0" fontId="2" fillId="0" borderId="1" xfId="0" applyFont="1" applyBorder="1"/>
    <xf numFmtId="4" fontId="3" fillId="0" borderId="1" xfId="0" applyNumberFormat="1" applyFont="1" applyBorder="1" applyAlignment="1">
      <alignment horizontal="center" vertical="center"/>
    </xf>
    <xf numFmtId="1" fontId="2" fillId="0" borderId="1" xfId="0" applyNumberFormat="1" applyFont="1" applyBorder="1"/>
    <xf numFmtId="0" fontId="4" fillId="0" borderId="0" xfId="0" applyFont="1" applyBorder="1" applyAlignment="1">
      <alignment wrapText="1"/>
    </xf>
    <xf numFmtId="164" fontId="5" fillId="0" borderId="0" xfId="0" applyNumberFormat="1" applyFont="1" applyBorder="1"/>
    <xf numFmtId="0" fontId="2" fillId="0" borderId="1" xfId="0" applyFont="1" applyFill="1" applyBorder="1"/>
    <xf numFmtId="0" fontId="3" fillId="0" borderId="1" xfId="0" applyFont="1" applyFill="1" applyBorder="1" applyAlignment="1">
      <alignment horizontal="justify" vertical="top" wrapText="1"/>
    </xf>
    <xf numFmtId="49" fontId="3" fillId="0" borderId="1" xfId="0" applyNumberFormat="1" applyFont="1" applyBorder="1" applyAlignment="1">
      <alignment horizontal="center"/>
    </xf>
    <xf numFmtId="49" fontId="3" fillId="0" borderId="1" xfId="0" applyNumberFormat="1" applyFont="1" applyBorder="1" applyAlignment="1">
      <alignment wrapText="1"/>
    </xf>
    <xf numFmtId="0" fontId="3" fillId="0" borderId="1" xfId="0" applyFont="1" applyBorder="1" applyAlignment="1">
      <alignment horizontal="right" vertical="center"/>
    </xf>
    <xf numFmtId="0" fontId="3" fillId="0" borderId="1" xfId="0" applyFont="1" applyBorder="1" applyAlignment="1">
      <alignment horizontal="right"/>
    </xf>
    <xf numFmtId="0" fontId="0" fillId="0" borderId="0" xfId="0"/>
    <xf numFmtId="0" fontId="6" fillId="0" borderId="0" xfId="0" applyFont="1"/>
    <xf numFmtId="0" fontId="3" fillId="0" borderId="1" xfId="0" applyFont="1" applyBorder="1" applyAlignment="1">
      <alignment vertical="center" wrapText="1"/>
    </xf>
    <xf numFmtId="0" fontId="2" fillId="0" borderId="0" xfId="0" applyFont="1" applyBorder="1"/>
    <xf numFmtId="0" fontId="2" fillId="0" borderId="0" xfId="0" applyFont="1" applyAlignment="1">
      <alignment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2" borderId="0" xfId="0" applyFill="1"/>
    <xf numFmtId="0" fontId="7" fillId="2" borderId="0" xfId="0" applyFont="1" applyFill="1" applyAlignment="1">
      <alignment vertical="center"/>
    </xf>
    <xf numFmtId="0" fontId="8" fillId="0" borderId="0" xfId="0" applyFont="1" applyAlignment="1">
      <alignment horizontal="center" vertical="center" wrapText="1"/>
    </xf>
    <xf numFmtId="0" fontId="7" fillId="0" borderId="0" xfId="0" applyFont="1" applyAlignment="1">
      <alignment vertical="center"/>
    </xf>
    <xf numFmtId="0" fontId="2" fillId="0" borderId="0" xfId="0" applyFont="1" applyAlignment="1">
      <alignment wrapText="1"/>
    </xf>
    <xf numFmtId="0" fontId="2" fillId="0" borderId="0" xfId="0" applyFont="1" applyAlignment="1"/>
    <xf numFmtId="3" fontId="2" fillId="0" borderId="1" xfId="0" applyNumberFormat="1" applyFont="1" applyBorder="1" applyAlignment="1">
      <alignment vertical="center"/>
    </xf>
    <xf numFmtId="0" fontId="3" fillId="0" borderId="1" xfId="0" applyFont="1" applyBorder="1" applyAlignment="1">
      <alignment horizontal="left" wrapText="1"/>
    </xf>
    <xf numFmtId="0" fontId="0" fillId="0" borderId="0" xfId="0"/>
    <xf numFmtId="3" fontId="2" fillId="0" borderId="0" xfId="0" applyNumberFormat="1" applyFont="1"/>
    <xf numFmtId="4" fontId="2" fillId="0" borderId="0" xfId="0" applyNumberFormat="1" applyFont="1"/>
    <xf numFmtId="164" fontId="2" fillId="0" borderId="1" xfId="0" applyNumberFormat="1" applyFont="1" applyBorder="1"/>
    <xf numFmtId="164" fontId="1" fillId="3" borderId="1" xfId="0" applyNumberFormat="1" applyFont="1" applyFill="1" applyBorder="1" applyAlignment="1">
      <alignment horizontal="right" vertical="center" wrapText="1"/>
    </xf>
    <xf numFmtId="4" fontId="2" fillId="0" borderId="1" xfId="0" applyNumberFormat="1" applyFont="1" applyBorder="1" applyAlignment="1">
      <alignment horizontal="right" vertical="center"/>
    </xf>
    <xf numFmtId="10" fontId="2" fillId="0" borderId="0" xfId="0" applyNumberFormat="1" applyFont="1"/>
    <xf numFmtId="1" fontId="2" fillId="0" borderId="0" xfId="0" applyNumberFormat="1" applyFont="1"/>
    <xf numFmtId="3" fontId="16" fillId="0" borderId="1" xfId="0" applyNumberFormat="1" applyFont="1" applyBorder="1"/>
    <xf numFmtId="164" fontId="16" fillId="0" borderId="1" xfId="0" applyNumberFormat="1" applyFont="1" applyBorder="1"/>
    <xf numFmtId="0" fontId="16" fillId="0" borderId="1" xfId="0" applyFont="1" applyBorder="1"/>
    <xf numFmtId="0" fontId="17" fillId="0" borderId="1" xfId="0" applyFont="1" applyBorder="1" applyAlignment="1">
      <alignment horizontal="justify" vertical="top" wrapText="1"/>
    </xf>
    <xf numFmtId="0" fontId="17" fillId="0" borderId="0" xfId="0" applyFont="1" applyBorder="1" applyAlignment="1">
      <alignment horizontal="justify" vertical="top" wrapText="1"/>
    </xf>
    <xf numFmtId="3" fontId="18" fillId="0" borderId="1" xfId="0" applyNumberFormat="1" applyFont="1" applyBorder="1"/>
    <xf numFmtId="0" fontId="3" fillId="0" borderId="1" xfId="0" applyFont="1" applyBorder="1" applyAlignment="1">
      <alignment horizontal="left" vertical="center" wrapText="1"/>
    </xf>
    <xf numFmtId="4" fontId="16" fillId="0" borderId="1" xfId="0" applyNumberFormat="1" applyFont="1" applyBorder="1"/>
    <xf numFmtId="4" fontId="19" fillId="0" borderId="1" xfId="0" applyNumberFormat="1" applyFont="1" applyBorder="1"/>
    <xf numFmtId="0" fontId="5" fillId="0" borderId="1" xfId="0" applyFont="1" applyBorder="1"/>
    <xf numFmtId="0" fontId="2" fillId="0" borderId="0" xfId="0" applyFont="1" applyBorder="1" applyAlignment="1">
      <alignment wrapText="1"/>
    </xf>
    <xf numFmtId="3" fontId="2" fillId="0" borderId="0" xfId="0" applyNumberFormat="1" applyFont="1" applyBorder="1"/>
    <xf numFmtId="3" fontId="0" fillId="0" borderId="0" xfId="0" applyNumberFormat="1"/>
    <xf numFmtId="3" fontId="12" fillId="0" borderId="0" xfId="7" applyNumberFormat="1" applyFont="1" applyBorder="1" applyAlignment="1"/>
    <xf numFmtId="3" fontId="12" fillId="0" borderId="0" xfId="7" applyNumberFormat="1" applyFont="1" applyBorder="1" applyAlignment="1">
      <alignment horizontal="right"/>
    </xf>
    <xf numFmtId="0" fontId="0" fillId="0" borderId="0" xfId="0" applyAlignment="1"/>
    <xf numFmtId="0" fontId="20" fillId="0" borderId="0" xfId="0" applyFont="1"/>
    <xf numFmtId="10" fontId="16" fillId="0" borderId="1" xfId="0" applyNumberFormat="1" applyFont="1" applyBorder="1"/>
    <xf numFmtId="0" fontId="17" fillId="0" borderId="1" xfId="0" applyFont="1" applyBorder="1" applyAlignment="1"/>
    <xf numFmtId="0" fontId="17" fillId="0" borderId="1" xfId="0" applyFont="1" applyBorder="1"/>
    <xf numFmtId="0" fontId="17" fillId="0" borderId="1" xfId="0" applyFont="1" applyBorder="1" applyAlignment="1">
      <alignment horizontal="center" vertical="center" wrapText="1"/>
    </xf>
    <xf numFmtId="0" fontId="19" fillId="0" borderId="1" xfId="0" applyFont="1" applyFill="1" applyBorder="1" applyAlignment="1"/>
    <xf numFmtId="3" fontId="20" fillId="0" borderId="1" xfId="0" applyNumberFormat="1" applyFont="1" applyBorder="1" applyAlignment="1"/>
    <xf numFmtId="10" fontId="20" fillId="0" borderId="1" xfId="0" applyNumberFormat="1" applyFont="1" applyBorder="1"/>
    <xf numFmtId="0" fontId="17" fillId="0" borderId="4" xfId="0" applyFont="1" applyBorder="1" applyAlignment="1"/>
    <xf numFmtId="0" fontId="17" fillId="0" borderId="5" xfId="0" applyFont="1" applyBorder="1" applyAlignment="1"/>
    <xf numFmtId="3" fontId="17" fillId="0" borderId="1" xfId="0" applyNumberFormat="1" applyFont="1" applyBorder="1"/>
    <xf numFmtId="10" fontId="16" fillId="0" borderId="1" xfId="39" applyNumberFormat="1" applyFont="1" applyBorder="1"/>
    <xf numFmtId="0" fontId="1" fillId="0" borderId="1" xfId="0" applyFont="1" applyBorder="1"/>
    <xf numFmtId="3" fontId="16" fillId="0" borderId="1" xfId="0" applyNumberFormat="1" applyFont="1" applyFill="1" applyBorder="1"/>
    <xf numFmtId="0" fontId="3" fillId="0" borderId="1" xfId="0" applyFont="1" applyBorder="1" applyAlignment="1">
      <alignment horizontal="center" vertical="center"/>
    </xf>
    <xf numFmtId="0" fontId="16" fillId="0" borderId="0" xfId="0" applyFont="1" applyBorder="1" applyAlignment="1"/>
    <xf numFmtId="10" fontId="2" fillId="0" borderId="1" xfId="0" applyNumberFormat="1" applyFont="1" applyBorder="1"/>
    <xf numFmtId="3" fontId="2" fillId="0" borderId="1" xfId="0" applyNumberFormat="1" applyFont="1" applyBorder="1"/>
    <xf numFmtId="3" fontId="2" fillId="0" borderId="3" xfId="0" applyNumberFormat="1" applyFont="1" applyBorder="1"/>
    <xf numFmtId="0" fontId="2" fillId="0" borderId="1" xfId="0" applyFont="1" applyFill="1" applyBorder="1" applyAlignment="1">
      <alignment wrapText="1"/>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3" fontId="16" fillId="0" borderId="1" xfId="0" applyNumberFormat="1" applyFont="1" applyBorder="1" applyAlignment="1">
      <alignment vertical="center"/>
    </xf>
    <xf numFmtId="0" fontId="3" fillId="0" borderId="0" xfId="0" applyFont="1"/>
    <xf numFmtId="0" fontId="17" fillId="0" borderId="1" xfId="0" applyFont="1" applyBorder="1" applyAlignment="1">
      <alignment horizontal="center" vertical="center"/>
    </xf>
    <xf numFmtId="0" fontId="18" fillId="0" borderId="1" xfId="0" applyFont="1" applyBorder="1"/>
    <xf numFmtId="0" fontId="18" fillId="0" borderId="2" xfId="0" applyFont="1" applyBorder="1"/>
    <xf numFmtId="3" fontId="18" fillId="0" borderId="6" xfId="0" applyNumberFormat="1" applyFont="1" applyBorder="1"/>
    <xf numFmtId="3" fontId="18" fillId="0" borderId="3" xfId="0" applyNumberFormat="1" applyFont="1" applyBorder="1"/>
    <xf numFmtId="0" fontId="4" fillId="0" borderId="2" xfId="0" applyFont="1" applyBorder="1"/>
    <xf numFmtId="4" fontId="1" fillId="0" borderId="1" xfId="0" applyNumberFormat="1" applyFont="1" applyBorder="1"/>
    <xf numFmtId="43" fontId="2" fillId="0" borderId="0" xfId="60" applyFont="1"/>
    <xf numFmtId="0" fontId="2" fillId="0" borderId="1" xfId="0" applyFont="1" applyFill="1" applyBorder="1" applyAlignment="1"/>
    <xf numFmtId="3" fontId="22" fillId="0" borderId="1" xfId="0" applyNumberFormat="1" applyFont="1" applyBorder="1"/>
    <xf numFmtId="49" fontId="3" fillId="0" borderId="1" xfId="0" applyNumberFormat="1" applyFont="1" applyBorder="1" applyAlignment="1">
      <alignment horizontal="center" vertical="center"/>
    </xf>
    <xf numFmtId="0" fontId="2" fillId="0" borderId="0" xfId="0" applyFont="1" applyAlignment="1">
      <alignment horizont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6"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17" fillId="0" borderId="1" xfId="0" applyFont="1" applyBorder="1" applyAlignment="1">
      <alignment horizontal="center" vertical="center"/>
    </xf>
    <xf numFmtId="0" fontId="2" fillId="0" borderId="1" xfId="0" applyFont="1" applyBorder="1" applyAlignment="1">
      <alignment horizontal="center"/>
    </xf>
    <xf numFmtId="0" fontId="17" fillId="0" borderId="4" xfId="0" applyFont="1" applyBorder="1" applyAlignment="1">
      <alignment horizontal="center" vertical="center" wrapText="1"/>
    </xf>
    <xf numFmtId="0" fontId="17" fillId="0" borderId="5" xfId="0" applyFont="1" applyBorder="1" applyAlignment="1">
      <alignment horizontal="center" vertical="center" wrapText="1"/>
    </xf>
    <xf numFmtId="49" fontId="17" fillId="0" borderId="2" xfId="0" applyNumberFormat="1" applyFont="1" applyBorder="1" applyAlignment="1">
      <alignment horizontal="center" vertical="center"/>
    </xf>
    <xf numFmtId="49" fontId="17" fillId="0" borderId="6" xfId="0" applyNumberFormat="1" applyFont="1" applyBorder="1" applyAlignment="1">
      <alignment horizontal="center" vertical="center"/>
    </xf>
    <xf numFmtId="49" fontId="17" fillId="0" borderId="3" xfId="0" applyNumberFormat="1" applyFont="1" applyBorder="1" applyAlignment="1">
      <alignment horizontal="center" vertical="center"/>
    </xf>
    <xf numFmtId="0" fontId="3" fillId="0" borderId="7" xfId="0" applyFont="1" applyBorder="1" applyAlignment="1">
      <alignment horizontal="center"/>
    </xf>
    <xf numFmtId="0" fontId="3" fillId="0" borderId="0" xfId="0" applyFont="1" applyAlignment="1">
      <alignment horizontal="center"/>
    </xf>
    <xf numFmtId="3" fontId="2" fillId="0" borderId="2" xfId="0" applyNumberFormat="1" applyFont="1" applyBorder="1" applyAlignment="1">
      <alignment horizontal="center"/>
    </xf>
    <xf numFmtId="3" fontId="2" fillId="0" borderId="6" xfId="0" applyNumberFormat="1" applyFont="1" applyBorder="1" applyAlignment="1">
      <alignment horizontal="center"/>
    </xf>
    <xf numFmtId="3" fontId="2" fillId="0" borderId="3" xfId="0" applyNumberFormat="1" applyFont="1" applyBorder="1" applyAlignment="1">
      <alignment horizontal="center"/>
    </xf>
    <xf numFmtId="0" fontId="3" fillId="0" borderId="1" xfId="0" applyFont="1" applyBorder="1" applyAlignment="1">
      <alignment horizontal="center" wrapText="1"/>
    </xf>
    <xf numFmtId="0" fontId="3" fillId="0" borderId="1" xfId="0" applyFont="1" applyBorder="1" applyAlignment="1">
      <alignment horizontal="center"/>
    </xf>
    <xf numFmtId="0" fontId="6" fillId="0" borderId="0" xfId="0" applyFont="1" applyAlignment="1">
      <alignment horizontal="left" wrapText="1"/>
    </xf>
    <xf numFmtId="49" fontId="3" fillId="0" borderId="1" xfId="0" applyNumberFormat="1" applyFont="1" applyBorder="1" applyAlignment="1">
      <alignment horizontal="center"/>
    </xf>
    <xf numFmtId="0" fontId="2" fillId="0" borderId="0" xfId="0" applyFont="1" applyAlignment="1">
      <alignment horizontal="center"/>
    </xf>
    <xf numFmtId="0" fontId="16" fillId="0" borderId="0" xfId="0" applyFont="1" applyAlignment="1">
      <alignment horizontal="center" wrapText="1"/>
    </xf>
  </cellXfs>
  <cellStyles count="61">
    <cellStyle name="Millares" xfId="60" builtinId="3"/>
    <cellStyle name="Normal" xfId="0" builtinId="0"/>
    <cellStyle name="Normal 10" xfId="1" xr:uid="{00000000-0005-0000-0000-000001000000}"/>
    <cellStyle name="Normal 10 2" xfId="2" xr:uid="{00000000-0005-0000-0000-000002000000}"/>
    <cellStyle name="Normal 10 3" xfId="40" xr:uid="{00000000-0005-0000-0000-000003000000}"/>
    <cellStyle name="Normal 10 4" xfId="52" xr:uid="{00000000-0005-0000-0000-000004000000}"/>
    <cellStyle name="Normal 11" xfId="3" xr:uid="{00000000-0005-0000-0000-000005000000}"/>
    <cellStyle name="Normal 12" xfId="4" xr:uid="{00000000-0005-0000-0000-000006000000}"/>
    <cellStyle name="Normal 12 2" xfId="53" xr:uid="{00000000-0005-0000-0000-000007000000}"/>
    <cellStyle name="Normal 12 3" xfId="41" xr:uid="{00000000-0005-0000-0000-000008000000}"/>
    <cellStyle name="Normal 13" xfId="5" xr:uid="{00000000-0005-0000-0000-000009000000}"/>
    <cellStyle name="Normal 14" xfId="6" xr:uid="{00000000-0005-0000-0000-00000A000000}"/>
    <cellStyle name="Normal 15" xfId="7" xr:uid="{00000000-0005-0000-0000-00000B000000}"/>
    <cellStyle name="Normal 16" xfId="8" xr:uid="{00000000-0005-0000-0000-00000C000000}"/>
    <cellStyle name="Normal 16 2" xfId="54" xr:uid="{00000000-0005-0000-0000-00000D000000}"/>
    <cellStyle name="Normal 2" xfId="9" xr:uid="{00000000-0005-0000-0000-00000E000000}"/>
    <cellStyle name="Normal 2 2" xfId="10" xr:uid="{00000000-0005-0000-0000-00000F000000}"/>
    <cellStyle name="Normal 3" xfId="11" xr:uid="{00000000-0005-0000-0000-000010000000}"/>
    <cellStyle name="Normal 4" xfId="12" xr:uid="{00000000-0005-0000-0000-000011000000}"/>
    <cellStyle name="Normal 4 2" xfId="13" xr:uid="{00000000-0005-0000-0000-000012000000}"/>
    <cellStyle name="Normal 4 3" xfId="14" xr:uid="{00000000-0005-0000-0000-000013000000}"/>
    <cellStyle name="Normal 4 3 2" xfId="55" xr:uid="{00000000-0005-0000-0000-000014000000}"/>
    <cellStyle name="Normal 5" xfId="15" xr:uid="{00000000-0005-0000-0000-000015000000}"/>
    <cellStyle name="Normal 6" xfId="16" xr:uid="{00000000-0005-0000-0000-000016000000}"/>
    <cellStyle name="Normal 7" xfId="17" xr:uid="{00000000-0005-0000-0000-000017000000}"/>
    <cellStyle name="Normal 7 2" xfId="18" xr:uid="{00000000-0005-0000-0000-000018000000}"/>
    <cellStyle name="Normal 7 3" xfId="19" xr:uid="{00000000-0005-0000-0000-000019000000}"/>
    <cellStyle name="Normal 7 4" xfId="56" xr:uid="{00000000-0005-0000-0000-00001A000000}"/>
    <cellStyle name="Normal 8" xfId="20" xr:uid="{00000000-0005-0000-0000-00001B000000}"/>
    <cellStyle name="Normal 8 2" xfId="21" xr:uid="{00000000-0005-0000-0000-00001C000000}"/>
    <cellStyle name="Normal 8 3" xfId="22" xr:uid="{00000000-0005-0000-0000-00001D000000}"/>
    <cellStyle name="Normal 8 4" xfId="23" xr:uid="{00000000-0005-0000-0000-00001E000000}"/>
    <cellStyle name="Normal 8 4 2" xfId="24" xr:uid="{00000000-0005-0000-0000-00001F000000}"/>
    <cellStyle name="Normal 9" xfId="25" xr:uid="{00000000-0005-0000-0000-000020000000}"/>
    <cellStyle name="Normal 9 2" xfId="57" xr:uid="{00000000-0005-0000-0000-000021000000}"/>
    <cellStyle name="Normal 9 3" xfId="42" xr:uid="{00000000-0005-0000-0000-000022000000}"/>
    <cellStyle name="Porcentaje" xfId="39" builtinId="5"/>
    <cellStyle name="Porcentual 2" xfId="26" xr:uid="{00000000-0005-0000-0000-000024000000}"/>
    <cellStyle name="Porcentual 2 2" xfId="27" xr:uid="{00000000-0005-0000-0000-000025000000}"/>
    <cellStyle name="Porcentual 2 2 2" xfId="44" xr:uid="{00000000-0005-0000-0000-000026000000}"/>
    <cellStyle name="Porcentual 2 3" xfId="43" xr:uid="{00000000-0005-0000-0000-000027000000}"/>
    <cellStyle name="Porcentual 3" xfId="28" xr:uid="{00000000-0005-0000-0000-000028000000}"/>
    <cellStyle name="Porcentual 3 2" xfId="29" xr:uid="{00000000-0005-0000-0000-000029000000}"/>
    <cellStyle name="Porcentual 3 2 2" xfId="46" xr:uid="{00000000-0005-0000-0000-00002A000000}"/>
    <cellStyle name="Porcentual 3 3" xfId="45" xr:uid="{00000000-0005-0000-0000-00002B000000}"/>
    <cellStyle name="Porcentual 4" xfId="30" xr:uid="{00000000-0005-0000-0000-00002C000000}"/>
    <cellStyle name="Porcentual 4 2" xfId="31" xr:uid="{00000000-0005-0000-0000-00002D000000}"/>
    <cellStyle name="Porcentual 4 2 2" xfId="48" xr:uid="{00000000-0005-0000-0000-00002E000000}"/>
    <cellStyle name="Porcentual 4 3" xfId="47" xr:uid="{00000000-0005-0000-0000-00002F000000}"/>
    <cellStyle name="Porcentual 5" xfId="32" xr:uid="{00000000-0005-0000-0000-000030000000}"/>
    <cellStyle name="Porcentual 5 2" xfId="33" xr:uid="{00000000-0005-0000-0000-000031000000}"/>
    <cellStyle name="Porcentual 5 2 2" xfId="50" xr:uid="{00000000-0005-0000-0000-000032000000}"/>
    <cellStyle name="Porcentual 5 3" xfId="49" xr:uid="{00000000-0005-0000-0000-000033000000}"/>
    <cellStyle name="Porcentual 6" xfId="34" xr:uid="{00000000-0005-0000-0000-000034000000}"/>
    <cellStyle name="Porcentual 6 2" xfId="35" xr:uid="{00000000-0005-0000-0000-000035000000}"/>
    <cellStyle name="Porcentual 6 2 2" xfId="58" xr:uid="{00000000-0005-0000-0000-000036000000}"/>
    <cellStyle name="Porcentual 7" xfId="36" xr:uid="{00000000-0005-0000-0000-000037000000}"/>
    <cellStyle name="Porcentual 7 2" xfId="51" xr:uid="{00000000-0005-0000-0000-000038000000}"/>
    <cellStyle name="Porcentual 8" xfId="37" xr:uid="{00000000-0005-0000-0000-000039000000}"/>
    <cellStyle name="Porcentual 8 2" xfId="59" xr:uid="{00000000-0005-0000-0000-00003A000000}"/>
    <cellStyle name="Porcentual 9" xfId="38" xr:uid="{00000000-0005-0000-0000-00003B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4993000874890645E-2"/>
          <c:y val="9.1339335271263131E-2"/>
          <c:w val="0.88445144356955374"/>
          <c:h val="0.68496245261009037"/>
        </c:manualLayout>
      </c:layout>
      <c:lineChart>
        <c:grouping val="standard"/>
        <c:varyColors val="0"/>
        <c:ser>
          <c:idx val="0"/>
          <c:order val="0"/>
          <c:tx>
            <c:strRef>
              <c:f>'Personas Contratadas-Sexo-Edad'!$B$28</c:f>
              <c:strCache>
                <c:ptCount val="1"/>
                <c:pt idx="0">
                  <c:v>Hombres</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'Personas Contratadas-Sexo-Edad'!$A$29:$A$40</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'Personas Contratadas-Sexo-Edad'!$B$29:$B$40</c:f>
              <c:numCache>
                <c:formatCode>0.00%</c:formatCode>
                <c:ptCount val="12"/>
                <c:pt idx="0">
                  <c:v>0.55347187024835276</c:v>
                </c:pt>
                <c:pt idx="1">
                  <c:v>0.58938377059182423</c:v>
                </c:pt>
                <c:pt idx="2">
                  <c:v>0.58584905660377362</c:v>
                </c:pt>
                <c:pt idx="3">
                  <c:v>0.59518784297171801</c:v>
                </c:pt>
                <c:pt idx="4">
                  <c:v>0.57633736821554082</c:v>
                </c:pt>
                <c:pt idx="5">
                  <c:v>0.55227794165847266</c:v>
                </c:pt>
                <c:pt idx="6">
                  <c:v>0.55751644472966466</c:v>
                </c:pt>
                <c:pt idx="7">
                  <c:v>0.53323234235940165</c:v>
                </c:pt>
                <c:pt idx="8">
                  <c:v>0.52264696434307745</c:v>
                </c:pt>
                <c:pt idx="9">
                  <c:v>0.54084852734922861</c:v>
                </c:pt>
                <c:pt idx="10">
                  <c:v>0.55144490314385519</c:v>
                </c:pt>
                <c:pt idx="11">
                  <c:v>0.5329291239807652</c:v>
                </c:pt>
              </c:numCache>
            </c:numRef>
          </c:val>
          <c:smooth val="0"/>
          <c:extLst>
            <c:ext xmlns:c16="http://schemas.microsoft.com/office/drawing/2014/chart" uri="{C3380CC4-5D6E-409C-BE32-E72D297353CC}">
              <c16:uniqueId val="{00000000-8A3B-43A1-8536-D95818F0044F}"/>
            </c:ext>
          </c:extLst>
        </c:ser>
        <c:ser>
          <c:idx val="1"/>
          <c:order val="1"/>
          <c:tx>
            <c:strRef>
              <c:f>'Personas Contratadas-Sexo-Edad'!$C$28</c:f>
              <c:strCache>
                <c:ptCount val="1"/>
                <c:pt idx="0">
                  <c:v>Mujeres</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'Personas Contratadas-Sexo-Edad'!$A$29:$A$40</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'Personas Contratadas-Sexo-Edad'!$C$29:$C$40</c:f>
              <c:numCache>
                <c:formatCode>0.00%</c:formatCode>
                <c:ptCount val="12"/>
                <c:pt idx="0">
                  <c:v>0.44652812975164724</c:v>
                </c:pt>
                <c:pt idx="1">
                  <c:v>0.41061622940817571</c:v>
                </c:pt>
                <c:pt idx="2">
                  <c:v>0.41415094339622643</c:v>
                </c:pt>
                <c:pt idx="3">
                  <c:v>0.40481215702828199</c:v>
                </c:pt>
                <c:pt idx="4">
                  <c:v>0.42366263178445918</c:v>
                </c:pt>
                <c:pt idx="5">
                  <c:v>0.4477220583415274</c:v>
                </c:pt>
                <c:pt idx="6">
                  <c:v>0.44248355527033534</c:v>
                </c:pt>
                <c:pt idx="7">
                  <c:v>0.46676765764059835</c:v>
                </c:pt>
                <c:pt idx="8">
                  <c:v>0.47735303565692261</c:v>
                </c:pt>
                <c:pt idx="9">
                  <c:v>0.45915147265077139</c:v>
                </c:pt>
                <c:pt idx="10">
                  <c:v>0.44855509685614481</c:v>
                </c:pt>
                <c:pt idx="11">
                  <c:v>0.4670708760192348</c:v>
                </c:pt>
              </c:numCache>
            </c:numRef>
          </c:val>
          <c:smooth val="0"/>
          <c:extLst>
            <c:ext xmlns:c16="http://schemas.microsoft.com/office/drawing/2014/chart" uri="{C3380CC4-5D6E-409C-BE32-E72D297353CC}">
              <c16:uniqueId val="{00000001-8A3B-43A1-8536-D95818F0044F}"/>
            </c:ext>
          </c:extLst>
        </c:ser>
        <c:dLbls>
          <c:showLegendKey val="0"/>
          <c:showVal val="0"/>
          <c:showCatName val="0"/>
          <c:showSerName val="0"/>
          <c:showPercent val="0"/>
          <c:showBubbleSize val="0"/>
        </c:dLbls>
        <c:smooth val="0"/>
        <c:axId val="611615632"/>
        <c:axId val="611623864"/>
      </c:lineChart>
      <c:catAx>
        <c:axId val="61161563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3864"/>
        <c:crosses val="autoZero"/>
        <c:auto val="1"/>
        <c:lblAlgn val="ctr"/>
        <c:lblOffset val="100"/>
        <c:noMultiLvlLbl val="0"/>
      </c:catAx>
      <c:valAx>
        <c:axId val="611623864"/>
        <c:scaling>
          <c:orientation val="minMax"/>
          <c:max val="1"/>
          <c:min val="0"/>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156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30538193035148E-2"/>
          <c:y val="0.13896378234222062"/>
          <c:w val="0.92102375733961095"/>
          <c:h val="0.75540928697585719"/>
        </c:manualLayout>
      </c:layout>
      <c:barChart>
        <c:barDir val="col"/>
        <c:grouping val="percentStacked"/>
        <c:varyColors val="0"/>
        <c:ser>
          <c:idx val="0"/>
          <c:order val="0"/>
          <c:tx>
            <c:strRef>
              <c:f>'Seguridad Social'!$C$7</c:f>
              <c:strCache>
                <c:ptCount val="1"/>
                <c:pt idx="0">
                  <c:v>% Afiliación Reg. General</c:v>
                </c:pt>
              </c:strCache>
            </c:strRef>
          </c:tx>
          <c:spPr>
            <a:solidFill>
              <a:schemeClr val="accent1">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'Seguridad Social'!$A$8:$A$19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'Seguridad Social'!$C$8:$C$19</c:f>
              <c:numCache>
                <c:formatCode>0.00%</c:formatCode>
                <c:ptCount val="12"/>
                <c:pt idx="0">
                  <c:v>0.81565673436664887</c:v>
                </c:pt>
                <c:pt idx="1">
                  <c:v>0.81485459213639644</c:v>
                </c:pt>
                <c:pt idx="2">
                  <c:v>0.81441096169173632</c:v>
                </c:pt>
                <c:pt idx="3">
                  <c:v>0.81355334721009875</c:v>
                </c:pt>
                <c:pt idx="4">
                  <c:v>0.81272297874478672</c:v>
                </c:pt>
                <c:pt idx="5">
                  <c:v>0.80793851841708886</c:v>
                </c:pt>
                <c:pt idx="6">
                  <c:v>0.81609100786934907</c:v>
                </c:pt>
                <c:pt idx="7">
                  <c:v>0.81436246537858314</c:v>
                </c:pt>
                <c:pt idx="8">
                  <c:v>0.81430357589397351</c:v>
                </c:pt>
                <c:pt idx="9">
                  <c:v>0.81717529926910082</c:v>
                </c:pt>
                <c:pt idx="10">
                  <c:v>0.81547767006379979</c:v>
                </c:pt>
                <c:pt idx="11">
                  <c:v>0.81732473944957174</c:v>
                </c:pt>
              </c:numCache>
            </c:numRef>
          </c:val>
          <c:extLst>
            <c:ext xmlns:c16="http://schemas.microsoft.com/office/drawing/2014/chart" uri="{C3380CC4-5D6E-409C-BE32-E72D297353CC}">
              <c16:uniqueId val="{00000000-F4AC-477E-ADE5-8DCB2B394209}"/>
            </c:ext>
          </c:extLst>
        </c:ser>
        <c:ser>
          <c:idx val="1"/>
          <c:order val="1"/>
          <c:tx>
            <c:strRef>
              <c:f>'Seguridad Social'!$E$7</c:f>
              <c:strCache>
                <c:ptCount val="1"/>
                <c:pt idx="0">
                  <c:v>% Afiliación Reg. Autónomo</c:v>
                </c:pt>
              </c:strCache>
            </c:strRef>
          </c:tx>
          <c:spPr>
            <a:solidFill>
              <a:schemeClr val="accent2">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'Seguridad Social'!$A$8:$A$19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'Seguridad Social'!$E$8:$E$19</c:f>
              <c:numCache>
                <c:formatCode>0.00%</c:formatCode>
                <c:ptCount val="12"/>
                <c:pt idx="0">
                  <c:v>0.14101750400855156</c:v>
                </c:pt>
                <c:pt idx="1">
                  <c:v>0.14164890671410113</c:v>
                </c:pt>
                <c:pt idx="2">
                  <c:v>0.14331258796995031</c:v>
                </c:pt>
                <c:pt idx="3">
                  <c:v>0.14256697777479352</c:v>
                </c:pt>
                <c:pt idx="4">
                  <c:v>0.14307488735909418</c:v>
                </c:pt>
                <c:pt idx="5">
                  <c:v>0.14571066684924003</c:v>
                </c:pt>
                <c:pt idx="6">
                  <c:v>0.14023245859537059</c:v>
                </c:pt>
                <c:pt idx="7">
                  <c:v>0.14167250642373277</c:v>
                </c:pt>
                <c:pt idx="8">
                  <c:v>0.14191881303659248</c:v>
                </c:pt>
                <c:pt idx="9">
                  <c:v>0.1427334631969765</c:v>
                </c:pt>
                <c:pt idx="10">
                  <c:v>0.14272930648769575</c:v>
                </c:pt>
                <c:pt idx="11">
                  <c:v>0.14261097211406226</c:v>
                </c:pt>
              </c:numCache>
            </c:numRef>
          </c:val>
          <c:extLst>
            <c:ext xmlns:c16="http://schemas.microsoft.com/office/drawing/2014/chart" uri="{C3380CC4-5D6E-409C-BE32-E72D297353CC}">
              <c16:uniqueId val="{00000001-F4AC-477E-ADE5-8DCB2B394209}"/>
            </c:ext>
          </c:extLst>
        </c:ser>
        <c:ser>
          <c:idx val="2"/>
          <c:order val="2"/>
          <c:tx>
            <c:strRef>
              <c:f>'Seguridad Social'!$G$7</c:f>
              <c:strCache>
                <c:ptCount val="1"/>
                <c:pt idx="0">
                  <c:v>% Afiliación Reg. Hogar</c:v>
                </c:pt>
              </c:strCache>
            </c:strRef>
          </c:tx>
          <c:spPr>
            <a:solidFill>
              <a:schemeClr val="accent3">
                <a:alpha val="70000"/>
              </a:schemeClr>
            </a:solidFill>
            <a:ln>
              <a:noFill/>
            </a:ln>
            <a:effectLst/>
          </c:spPr>
          <c:invertIfNegative val="0"/>
          <c:cat>
            <c:strRef>
              <c:f>'Seguridad Social'!$A$8:$A$19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'Seguridad Social'!$G$8:$G$19</c:f>
              <c:numCache>
                <c:formatCode>0.00%</c:formatCode>
                <c:ptCount val="12"/>
                <c:pt idx="0">
                  <c:v>2.0777659005879207E-2</c:v>
                </c:pt>
                <c:pt idx="1">
                  <c:v>2.0825292409927674E-2</c:v>
                </c:pt>
                <c:pt idx="2">
                  <c:v>2.0926249385270226E-2</c:v>
                </c:pt>
                <c:pt idx="3">
                  <c:v>2.0512992681125362E-2</c:v>
                </c:pt>
                <c:pt idx="4">
                  <c:v>2.0484732760497799E-2</c:v>
                </c:pt>
                <c:pt idx="5">
                  <c:v>2.0813364370806518E-2</c:v>
                </c:pt>
                <c:pt idx="6">
                  <c:v>1.9936781798426131E-2</c:v>
                </c:pt>
                <c:pt idx="7">
                  <c:v>1.9921914105516067E-2</c:v>
                </c:pt>
                <c:pt idx="8">
                  <c:v>1.9788280403434191E-2</c:v>
                </c:pt>
                <c:pt idx="9">
                  <c:v>2.0178812247140503E-2</c:v>
                </c:pt>
                <c:pt idx="10">
                  <c:v>1.9935371613223962E-2</c:v>
                </c:pt>
                <c:pt idx="11">
                  <c:v>1.9700760525574536E-2</c:v>
                </c:pt>
              </c:numCache>
            </c:numRef>
          </c:val>
          <c:extLst>
            <c:ext xmlns:c16="http://schemas.microsoft.com/office/drawing/2014/chart" uri="{C3380CC4-5D6E-409C-BE32-E72D297353CC}">
              <c16:uniqueId val="{00000002-F4AC-477E-ADE5-8DCB2B394209}"/>
            </c:ext>
          </c:extLst>
        </c:ser>
        <c:ser>
          <c:idx val="3"/>
          <c:order val="3"/>
          <c:tx>
            <c:strRef>
              <c:f>'Seguridad Social'!$I$7</c:f>
              <c:strCache>
                <c:ptCount val="1"/>
                <c:pt idx="0">
                  <c:v>% Afiliación Reg. Agrario</c:v>
                </c:pt>
              </c:strCache>
            </c:strRef>
          </c:tx>
          <c:spPr>
            <a:solidFill>
              <a:schemeClr val="accent4">
                <a:alpha val="70000"/>
              </a:schemeClr>
            </a:solidFill>
            <a:ln>
              <a:noFill/>
            </a:ln>
            <a:effectLst/>
          </c:spPr>
          <c:invertIfNegative val="0"/>
          <c:cat>
            <c:strRef>
              <c:f>'Seguridad Social'!$A$8:$A$19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'Seguridad Social'!$I$8:$I$19</c:f>
              <c:numCache>
                <c:formatCode>0.00%</c:formatCode>
                <c:ptCount val="12"/>
                <c:pt idx="0">
                  <c:v>0.14101750400855156</c:v>
                </c:pt>
                <c:pt idx="1">
                  <c:v>2.2671208739574768E-2</c:v>
                </c:pt>
                <c:pt idx="2">
                  <c:v>2.1350200953043123E-2</c:v>
                </c:pt>
                <c:pt idx="3">
                  <c:v>2.3366682333982407E-2</c:v>
                </c:pt>
                <c:pt idx="4">
                  <c:v>2.3717401135621326E-2</c:v>
                </c:pt>
                <c:pt idx="5">
                  <c:v>2.5537450362864575E-2</c:v>
                </c:pt>
                <c:pt idx="6">
                  <c:v>2.3739751736854237E-2</c:v>
                </c:pt>
                <c:pt idx="7">
                  <c:v>2.4043114092168052E-2</c:v>
                </c:pt>
                <c:pt idx="8">
                  <c:v>2.3989330665999835E-2</c:v>
                </c:pt>
                <c:pt idx="9">
                  <c:v>1.9912425286782214E-2</c:v>
                </c:pt>
                <c:pt idx="10">
                  <c:v>2.1857651835280472E-2</c:v>
                </c:pt>
                <c:pt idx="11">
                  <c:v>2.0363527910791511E-2</c:v>
                </c:pt>
              </c:numCache>
            </c:numRef>
          </c:val>
          <c:extLst>
            <c:ext xmlns:c16="http://schemas.microsoft.com/office/drawing/2014/chart" uri="{C3380CC4-5D6E-409C-BE32-E72D297353CC}">
              <c16:uniqueId val="{00000003-F4AC-477E-ADE5-8DCB2B394209}"/>
            </c:ext>
          </c:extLst>
        </c:ser>
        <c:dLbls>
          <c:showLegendKey val="0"/>
          <c:showVal val="0"/>
          <c:showCatName val="0"/>
          <c:showSerName val="0"/>
          <c:showPercent val="0"/>
          <c:showBubbleSize val="0"/>
        </c:dLbls>
        <c:gapWidth val="50"/>
        <c:overlap val="100"/>
        <c:axId val="605034384"/>
        <c:axId val="605035560"/>
      </c:barChart>
      <c:catAx>
        <c:axId val="605034384"/>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05035560"/>
        <c:crosses val="autoZero"/>
        <c:auto val="1"/>
        <c:lblAlgn val="ctr"/>
        <c:lblOffset val="100"/>
        <c:noMultiLvlLbl val="0"/>
      </c:catAx>
      <c:valAx>
        <c:axId val="605035560"/>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05034384"/>
        <c:crosses val="autoZero"/>
        <c:crossBetween val="between"/>
      </c:valAx>
      <c:spPr>
        <a:noFill/>
        <a:ln>
          <a:noFill/>
        </a:ln>
        <a:effectLst/>
      </c:spPr>
    </c:plotArea>
    <c:legend>
      <c:legendPos val="b"/>
      <c:layout>
        <c:manualLayout>
          <c:xMode val="edge"/>
          <c:yMode val="edge"/>
          <c:x val="0.1079550558757475"/>
          <c:y val="3.887357243883395E-2"/>
          <c:w val="0.8920449441242525"/>
          <c:h val="5.76679121544123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8348842758291585E-2"/>
          <c:y val="0.14399314668999708"/>
          <c:w val="0.9344880633939896"/>
          <c:h val="0.75500255176436271"/>
        </c:manualLayout>
      </c:layout>
      <c:lineChart>
        <c:grouping val="standard"/>
        <c:varyColors val="0"/>
        <c:ser>
          <c:idx val="0"/>
          <c:order val="0"/>
          <c:tx>
            <c:strRef>
              <c:f>'Pers.Contratadas Estudio-Sexo'!$B$25</c:f>
              <c:strCache>
                <c:ptCount val="1"/>
                <c:pt idx="0">
                  <c:v>Sin Estudios</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Estudio-Sexo'!$B$26:$B$37</c:f>
              <c:numCache>
                <c:formatCode>#,##0</c:formatCode>
                <c:ptCount val="12"/>
                <c:pt idx="0">
                  <c:v>238</c:v>
                </c:pt>
                <c:pt idx="1">
                  <c:v>159</c:v>
                </c:pt>
                <c:pt idx="2">
                  <c:v>204</c:v>
                </c:pt>
                <c:pt idx="3">
                  <c:v>363</c:v>
                </c:pt>
                <c:pt idx="4">
                  <c:v>256</c:v>
                </c:pt>
                <c:pt idx="5">
                  <c:v>384</c:v>
                </c:pt>
                <c:pt idx="6">
                  <c:v>397</c:v>
                </c:pt>
                <c:pt idx="7">
                  <c:v>294</c:v>
                </c:pt>
                <c:pt idx="8">
                  <c:v>417</c:v>
                </c:pt>
                <c:pt idx="9">
                  <c:v>222</c:v>
                </c:pt>
                <c:pt idx="10">
                  <c:v>262</c:v>
                </c:pt>
                <c:pt idx="11">
                  <c:v>201</c:v>
                </c:pt>
              </c:numCache>
            </c:numRef>
          </c:val>
          <c:smooth val="0"/>
          <c:extLst>
            <c:ext xmlns:c16="http://schemas.microsoft.com/office/drawing/2014/chart" uri="{C3380CC4-5D6E-409C-BE32-E72D297353CC}">
              <c16:uniqueId val="{00000000-9EDA-4268-AE7A-2996DB82B7CC}"/>
            </c:ext>
          </c:extLst>
        </c:ser>
        <c:ser>
          <c:idx val="1"/>
          <c:order val="1"/>
          <c:tx>
            <c:strRef>
              <c:f>'Pers.Contratadas Estudio-Sexo'!$C$25</c:f>
              <c:strCache>
                <c:ptCount val="1"/>
                <c:pt idx="0">
                  <c:v>Primaria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Estudio-Sexo'!$C$26:$C$37</c:f>
              <c:numCache>
                <c:formatCode>#,##0</c:formatCode>
                <c:ptCount val="12"/>
                <c:pt idx="0">
                  <c:v>991</c:v>
                </c:pt>
                <c:pt idx="1">
                  <c:v>944</c:v>
                </c:pt>
                <c:pt idx="2">
                  <c:v>1392</c:v>
                </c:pt>
                <c:pt idx="3">
                  <c:v>1300</c:v>
                </c:pt>
                <c:pt idx="4">
                  <c:v>1398</c:v>
                </c:pt>
                <c:pt idx="5">
                  <c:v>1823</c:v>
                </c:pt>
                <c:pt idx="6">
                  <c:v>1939</c:v>
                </c:pt>
                <c:pt idx="7">
                  <c:v>1805</c:v>
                </c:pt>
                <c:pt idx="8">
                  <c:v>1863</c:v>
                </c:pt>
                <c:pt idx="9">
                  <c:v>1766</c:v>
                </c:pt>
                <c:pt idx="10">
                  <c:v>1781</c:v>
                </c:pt>
                <c:pt idx="11">
                  <c:v>1398</c:v>
                </c:pt>
              </c:numCache>
            </c:numRef>
          </c:val>
          <c:smooth val="0"/>
          <c:extLst>
            <c:ext xmlns:c16="http://schemas.microsoft.com/office/drawing/2014/chart" uri="{C3380CC4-5D6E-409C-BE32-E72D297353CC}">
              <c16:uniqueId val="{00000001-9EDA-4268-AE7A-2996DB82B7CC}"/>
            </c:ext>
          </c:extLst>
        </c:ser>
        <c:ser>
          <c:idx val="2"/>
          <c:order val="2"/>
          <c:tx>
            <c:strRef>
              <c:f>'Pers.Contratadas Estudio-Sexo'!$D$25</c:f>
              <c:strCache>
                <c:ptCount val="1"/>
                <c:pt idx="0">
                  <c:v>ESO</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Estudio-Sexo'!$D$26:$D$37</c:f>
              <c:numCache>
                <c:formatCode>#,##0</c:formatCode>
                <c:ptCount val="12"/>
                <c:pt idx="0">
                  <c:v>1637</c:v>
                </c:pt>
                <c:pt idx="1">
                  <c:v>1357</c:v>
                </c:pt>
                <c:pt idx="2">
                  <c:v>1680</c:v>
                </c:pt>
                <c:pt idx="3">
                  <c:v>2168</c:v>
                </c:pt>
                <c:pt idx="4">
                  <c:v>2522</c:v>
                </c:pt>
                <c:pt idx="5">
                  <c:v>2609</c:v>
                </c:pt>
                <c:pt idx="6">
                  <c:v>2688</c:v>
                </c:pt>
                <c:pt idx="7">
                  <c:v>2154</c:v>
                </c:pt>
                <c:pt idx="8">
                  <c:v>2811</c:v>
                </c:pt>
                <c:pt idx="9">
                  <c:v>2566</c:v>
                </c:pt>
                <c:pt idx="10">
                  <c:v>2889</c:v>
                </c:pt>
                <c:pt idx="11">
                  <c:v>2048</c:v>
                </c:pt>
              </c:numCache>
            </c:numRef>
          </c:val>
          <c:smooth val="0"/>
          <c:extLst>
            <c:ext xmlns:c16="http://schemas.microsoft.com/office/drawing/2014/chart" uri="{C3380CC4-5D6E-409C-BE32-E72D297353CC}">
              <c16:uniqueId val="{00000002-9EDA-4268-AE7A-2996DB82B7CC}"/>
            </c:ext>
          </c:extLst>
        </c:ser>
        <c:ser>
          <c:idx val="3"/>
          <c:order val="3"/>
          <c:tx>
            <c:strRef>
              <c:f>'Pers.Contratadas Estudio-Sexo'!$E$25</c:f>
              <c:strCache>
                <c:ptCount val="1"/>
                <c:pt idx="0">
                  <c:v>Bto</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Estudio-Sexo'!$E$26:$E$37</c:f>
              <c:numCache>
                <c:formatCode>#,##0</c:formatCode>
                <c:ptCount val="12"/>
                <c:pt idx="0">
                  <c:v>653</c:v>
                </c:pt>
                <c:pt idx="1">
                  <c:v>437</c:v>
                </c:pt>
                <c:pt idx="2">
                  <c:v>483</c:v>
                </c:pt>
                <c:pt idx="3">
                  <c:v>508</c:v>
                </c:pt>
                <c:pt idx="4">
                  <c:v>501</c:v>
                </c:pt>
                <c:pt idx="5">
                  <c:v>687</c:v>
                </c:pt>
                <c:pt idx="6">
                  <c:v>642</c:v>
                </c:pt>
                <c:pt idx="7">
                  <c:v>621</c:v>
                </c:pt>
                <c:pt idx="8">
                  <c:v>575</c:v>
                </c:pt>
                <c:pt idx="9">
                  <c:v>631</c:v>
                </c:pt>
                <c:pt idx="10">
                  <c:v>757</c:v>
                </c:pt>
                <c:pt idx="11">
                  <c:v>613</c:v>
                </c:pt>
              </c:numCache>
            </c:numRef>
          </c:val>
          <c:smooth val="0"/>
          <c:extLst>
            <c:ext xmlns:c16="http://schemas.microsoft.com/office/drawing/2014/chart" uri="{C3380CC4-5D6E-409C-BE32-E72D297353CC}">
              <c16:uniqueId val="{00000003-9EDA-4268-AE7A-2996DB82B7CC}"/>
            </c:ext>
          </c:extLst>
        </c:ser>
        <c:ser>
          <c:idx val="4"/>
          <c:order val="4"/>
          <c:tx>
            <c:strRef>
              <c:f>'Pers.Contratadas Estudio-Sexo'!$F$25</c:f>
              <c:strCache>
                <c:ptCount val="1"/>
                <c:pt idx="0">
                  <c:v>FP GM</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Estudio-Sexo'!$F$26:$F$37</c:f>
              <c:numCache>
                <c:formatCode>#,##0</c:formatCode>
                <c:ptCount val="12"/>
                <c:pt idx="0">
                  <c:v>101</c:v>
                </c:pt>
                <c:pt idx="1">
                  <c:v>88</c:v>
                </c:pt>
                <c:pt idx="2">
                  <c:v>119</c:v>
                </c:pt>
                <c:pt idx="3">
                  <c:v>116</c:v>
                </c:pt>
                <c:pt idx="4">
                  <c:v>136</c:v>
                </c:pt>
                <c:pt idx="5">
                  <c:v>213</c:v>
                </c:pt>
                <c:pt idx="6">
                  <c:v>169</c:v>
                </c:pt>
                <c:pt idx="7">
                  <c:v>117</c:v>
                </c:pt>
                <c:pt idx="8">
                  <c:v>162</c:v>
                </c:pt>
                <c:pt idx="9">
                  <c:v>155</c:v>
                </c:pt>
                <c:pt idx="10">
                  <c:v>147</c:v>
                </c:pt>
                <c:pt idx="11">
                  <c:v>163</c:v>
                </c:pt>
              </c:numCache>
            </c:numRef>
          </c:val>
          <c:smooth val="0"/>
          <c:extLst>
            <c:ext xmlns:c16="http://schemas.microsoft.com/office/drawing/2014/chart" uri="{C3380CC4-5D6E-409C-BE32-E72D297353CC}">
              <c16:uniqueId val="{00000004-9EDA-4268-AE7A-2996DB82B7CC}"/>
            </c:ext>
          </c:extLst>
        </c:ser>
        <c:ser>
          <c:idx val="5"/>
          <c:order val="5"/>
          <c:tx>
            <c:strRef>
              <c:f>'Pers.Contratadas Estudio-Sexo'!$G$25</c:f>
              <c:strCache>
                <c:ptCount val="1"/>
                <c:pt idx="0">
                  <c:v>FP GS</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Estudio-Sexo'!$G$26:$G$37</c:f>
              <c:numCache>
                <c:formatCode>#,##0</c:formatCode>
                <c:ptCount val="12"/>
                <c:pt idx="0">
                  <c:v>68</c:v>
                </c:pt>
                <c:pt idx="1">
                  <c:v>78</c:v>
                </c:pt>
                <c:pt idx="2">
                  <c:v>102</c:v>
                </c:pt>
                <c:pt idx="3">
                  <c:v>88</c:v>
                </c:pt>
                <c:pt idx="4">
                  <c:v>89</c:v>
                </c:pt>
                <c:pt idx="5">
                  <c:v>163</c:v>
                </c:pt>
                <c:pt idx="6">
                  <c:v>151</c:v>
                </c:pt>
                <c:pt idx="7">
                  <c:v>114</c:v>
                </c:pt>
                <c:pt idx="8">
                  <c:v>103</c:v>
                </c:pt>
                <c:pt idx="9">
                  <c:v>111</c:v>
                </c:pt>
                <c:pt idx="10">
                  <c:v>115</c:v>
                </c:pt>
                <c:pt idx="11">
                  <c:v>145</c:v>
                </c:pt>
              </c:numCache>
            </c:numRef>
          </c:val>
          <c:smooth val="0"/>
          <c:extLst>
            <c:ext xmlns:c16="http://schemas.microsoft.com/office/drawing/2014/chart" uri="{C3380CC4-5D6E-409C-BE32-E72D297353CC}">
              <c16:uniqueId val="{00000005-9EDA-4268-AE7A-2996DB82B7CC}"/>
            </c:ext>
          </c:extLst>
        </c:ser>
        <c:ser>
          <c:idx val="6"/>
          <c:order val="6"/>
          <c:tx>
            <c:strRef>
              <c:f>'Pers.Contratadas Estudio-Sexo'!$H$25</c:f>
              <c:strCache>
                <c:ptCount val="1"/>
                <c:pt idx="0">
                  <c:v>Grado</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Estudio-Sexo'!$H$26:$H$37</c:f>
              <c:numCache>
                <c:formatCode>#,##0</c:formatCode>
                <c:ptCount val="12"/>
                <c:pt idx="0">
                  <c:v>187</c:v>
                </c:pt>
                <c:pt idx="1">
                  <c:v>152</c:v>
                </c:pt>
                <c:pt idx="2">
                  <c:v>223</c:v>
                </c:pt>
                <c:pt idx="3">
                  <c:v>209</c:v>
                </c:pt>
                <c:pt idx="4">
                  <c:v>183</c:v>
                </c:pt>
                <c:pt idx="5">
                  <c:v>274</c:v>
                </c:pt>
                <c:pt idx="6">
                  <c:v>264</c:v>
                </c:pt>
                <c:pt idx="7">
                  <c:v>214</c:v>
                </c:pt>
                <c:pt idx="8">
                  <c:v>283</c:v>
                </c:pt>
                <c:pt idx="9">
                  <c:v>213</c:v>
                </c:pt>
                <c:pt idx="10">
                  <c:v>314</c:v>
                </c:pt>
                <c:pt idx="11">
                  <c:v>204</c:v>
                </c:pt>
              </c:numCache>
            </c:numRef>
          </c:val>
          <c:smooth val="0"/>
          <c:extLst>
            <c:ext xmlns:c16="http://schemas.microsoft.com/office/drawing/2014/chart" uri="{C3380CC4-5D6E-409C-BE32-E72D297353CC}">
              <c16:uniqueId val="{00000006-9EDA-4268-AE7A-2996DB82B7CC}"/>
            </c:ext>
          </c:extLst>
        </c:ser>
        <c:ser>
          <c:idx val="7"/>
          <c:order val="7"/>
          <c:tx>
            <c:strRef>
              <c:f>'Pers.Contratadas Estudio-Sexo'!$I$25</c:f>
              <c:strCache>
                <c:ptCount val="1"/>
                <c:pt idx="0">
                  <c:v>Master y Ddo</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'Pers.Contratadas Estudio-Sexo'!$A$26:$A$37</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'Pers.Contratadas Estudio-Sexo'!$I$26:$I$37</c:f>
              <c:numCache>
                <c:formatCode>#,##0</c:formatCode>
                <c:ptCount val="12"/>
                <c:pt idx="0">
                  <c:v>121</c:v>
                </c:pt>
                <c:pt idx="1">
                  <c:v>117</c:v>
                </c:pt>
                <c:pt idx="2">
                  <c:v>122</c:v>
                </c:pt>
                <c:pt idx="3">
                  <c:v>112</c:v>
                </c:pt>
                <c:pt idx="4">
                  <c:v>178</c:v>
                </c:pt>
                <c:pt idx="5">
                  <c:v>230</c:v>
                </c:pt>
                <c:pt idx="6">
                  <c:v>208</c:v>
                </c:pt>
                <c:pt idx="7">
                  <c:v>101</c:v>
                </c:pt>
                <c:pt idx="8">
                  <c:v>189</c:v>
                </c:pt>
                <c:pt idx="9">
                  <c:v>213</c:v>
                </c:pt>
                <c:pt idx="10">
                  <c:v>210</c:v>
                </c:pt>
                <c:pt idx="11">
                  <c:v>150</c:v>
                </c:pt>
              </c:numCache>
            </c:numRef>
          </c:val>
          <c:smooth val="0"/>
          <c:extLst>
            <c:ext xmlns:c16="http://schemas.microsoft.com/office/drawing/2014/chart" uri="{C3380CC4-5D6E-409C-BE32-E72D297353CC}">
              <c16:uniqueId val="{00000007-9EDA-4268-AE7A-2996DB82B7CC}"/>
            </c:ext>
          </c:extLst>
        </c:ser>
        <c:dLbls>
          <c:showLegendKey val="0"/>
          <c:showVal val="0"/>
          <c:showCatName val="0"/>
          <c:showSerName val="0"/>
          <c:showPercent val="0"/>
          <c:showBubbleSize val="0"/>
        </c:dLbls>
        <c:smooth val="0"/>
        <c:axId val="611625040"/>
        <c:axId val="611616024"/>
      </c:lineChart>
      <c:catAx>
        <c:axId val="6116250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16024"/>
        <c:crosses val="autoZero"/>
        <c:auto val="1"/>
        <c:lblAlgn val="ctr"/>
        <c:lblOffset val="100"/>
        <c:noMultiLvlLbl val="0"/>
      </c:catAx>
      <c:valAx>
        <c:axId val="611616024"/>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5040"/>
        <c:crosses val="autoZero"/>
        <c:crossBetween val="between"/>
      </c:valAx>
      <c:spPr>
        <a:noFill/>
        <a:ln>
          <a:noFill/>
        </a:ln>
        <a:effectLst/>
      </c:spPr>
    </c:plotArea>
    <c:legend>
      <c:legendPos val="b"/>
      <c:layout>
        <c:manualLayout>
          <c:xMode val="edge"/>
          <c:yMode val="edge"/>
          <c:x val="0.11200856471888382"/>
          <c:y val="5.3054156011848964E-2"/>
          <c:w val="0.85225985507792379"/>
          <c:h val="6.916440911124051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4054735876462041E-2"/>
          <c:y val="9.1890522355225823E-2"/>
          <c:w val="0.92814591137272895"/>
          <c:h val="0.83002988788251197"/>
        </c:manualLayout>
      </c:layout>
      <c:lineChart>
        <c:grouping val="standard"/>
        <c:varyColors val="0"/>
        <c:ser>
          <c:idx val="0"/>
          <c:order val="0"/>
          <c:tx>
            <c:strRef>
              <c:f>'Contratos por Sectores'!$A$8</c:f>
              <c:strCache>
                <c:ptCount val="1"/>
                <c:pt idx="0">
                  <c:v>Agricultura</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'Contratos por Sectores'!$B$7:$M$7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'Contratos por Sectores'!$B$8:$M$8</c:f>
              <c:numCache>
                <c:formatCode>#,##0;\(#,##0\)</c:formatCode>
                <c:ptCount val="12"/>
                <c:pt idx="0">
                  <c:v>880</c:v>
                </c:pt>
                <c:pt idx="1">
                  <c:v>861</c:v>
                </c:pt>
                <c:pt idx="2">
                  <c:v>943</c:v>
                </c:pt>
                <c:pt idx="3">
                  <c:v>1673</c:v>
                </c:pt>
                <c:pt idx="4">
                  <c:v>1398</c:v>
                </c:pt>
                <c:pt idx="5">
                  <c:v>1641</c:v>
                </c:pt>
                <c:pt idx="6">
                  <c:v>1524</c:v>
                </c:pt>
                <c:pt idx="7">
                  <c:v>1510</c:v>
                </c:pt>
                <c:pt idx="8">
                  <c:v>1417</c:v>
                </c:pt>
                <c:pt idx="9">
                  <c:v>1139</c:v>
                </c:pt>
                <c:pt idx="10">
                  <c:v>1276</c:v>
                </c:pt>
                <c:pt idx="11">
                  <c:v>898</c:v>
                </c:pt>
              </c:numCache>
            </c:numRef>
          </c:val>
          <c:smooth val="0"/>
          <c:extLst>
            <c:ext xmlns:c16="http://schemas.microsoft.com/office/drawing/2014/chart" uri="{C3380CC4-5D6E-409C-BE32-E72D297353CC}">
              <c16:uniqueId val="{00000000-2479-43BE-82B5-1718ABB118F6}"/>
            </c:ext>
          </c:extLst>
        </c:ser>
        <c:ser>
          <c:idx val="1"/>
          <c:order val="1"/>
          <c:tx>
            <c:strRef>
              <c:f>'Contratos por Sectores'!$A$9</c:f>
              <c:strCache>
                <c:ptCount val="1"/>
                <c:pt idx="0">
                  <c:v>Industria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'Contratos por Sectores'!$B$7:$M$7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'Contratos por Sectores'!$B$9:$M$9</c:f>
              <c:numCache>
                <c:formatCode>#,##0;\(#,##0\)</c:formatCode>
                <c:ptCount val="12"/>
                <c:pt idx="0">
                  <c:v>219</c:v>
                </c:pt>
                <c:pt idx="1">
                  <c:v>137</c:v>
                </c:pt>
                <c:pt idx="2">
                  <c:v>206</c:v>
                </c:pt>
                <c:pt idx="3">
                  <c:v>194</c:v>
                </c:pt>
                <c:pt idx="4">
                  <c:v>186</c:v>
                </c:pt>
                <c:pt idx="5">
                  <c:v>263</c:v>
                </c:pt>
                <c:pt idx="6">
                  <c:v>380</c:v>
                </c:pt>
                <c:pt idx="7">
                  <c:v>468</c:v>
                </c:pt>
                <c:pt idx="8">
                  <c:v>207</c:v>
                </c:pt>
                <c:pt idx="9">
                  <c:v>206</c:v>
                </c:pt>
                <c:pt idx="10">
                  <c:v>180</c:v>
                </c:pt>
                <c:pt idx="11">
                  <c:v>127</c:v>
                </c:pt>
              </c:numCache>
            </c:numRef>
          </c:val>
          <c:smooth val="0"/>
          <c:extLst>
            <c:ext xmlns:c16="http://schemas.microsoft.com/office/drawing/2014/chart" uri="{C3380CC4-5D6E-409C-BE32-E72D297353CC}">
              <c16:uniqueId val="{00000001-2479-43BE-82B5-1718ABB118F6}"/>
            </c:ext>
          </c:extLst>
        </c:ser>
        <c:ser>
          <c:idx val="2"/>
          <c:order val="2"/>
          <c:tx>
            <c:strRef>
              <c:f>'Contratos por Sectores'!$A$10</c:f>
              <c:strCache>
                <c:ptCount val="1"/>
                <c:pt idx="0">
                  <c:v>Construcción</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'Contratos por Sectores'!$B$7:$M$7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'Contratos por Sectores'!$B$10:$M$10</c:f>
              <c:numCache>
                <c:formatCode>#,##0;\(#,##0\)</c:formatCode>
                <c:ptCount val="12"/>
                <c:pt idx="0">
                  <c:v>304</c:v>
                </c:pt>
                <c:pt idx="1">
                  <c:v>318</c:v>
                </c:pt>
                <c:pt idx="2">
                  <c:v>350</c:v>
                </c:pt>
                <c:pt idx="3">
                  <c:v>344</c:v>
                </c:pt>
                <c:pt idx="4">
                  <c:v>408</c:v>
                </c:pt>
                <c:pt idx="5">
                  <c:v>403</c:v>
                </c:pt>
                <c:pt idx="6">
                  <c:v>351</c:v>
                </c:pt>
                <c:pt idx="7">
                  <c:v>331</c:v>
                </c:pt>
                <c:pt idx="8">
                  <c:v>359</c:v>
                </c:pt>
                <c:pt idx="9">
                  <c:v>315</c:v>
                </c:pt>
                <c:pt idx="10">
                  <c:v>446</c:v>
                </c:pt>
                <c:pt idx="11">
                  <c:v>225</c:v>
                </c:pt>
              </c:numCache>
            </c:numRef>
          </c:val>
          <c:smooth val="0"/>
          <c:extLst>
            <c:ext xmlns:c16="http://schemas.microsoft.com/office/drawing/2014/chart" uri="{C3380CC4-5D6E-409C-BE32-E72D297353CC}">
              <c16:uniqueId val="{00000002-2479-43BE-82B5-1718ABB118F6}"/>
            </c:ext>
          </c:extLst>
        </c:ser>
        <c:ser>
          <c:idx val="3"/>
          <c:order val="3"/>
          <c:tx>
            <c:strRef>
              <c:f>'Contratos por Sectores'!$A$11</c:f>
              <c:strCache>
                <c:ptCount val="1"/>
                <c:pt idx="0">
                  <c:v>Servicios</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'Contratos por Sectores'!$B$7:$M$7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'Contratos por Sectores'!$B$11:$M$11</c:f>
              <c:numCache>
                <c:formatCode>#,##0</c:formatCode>
                <c:ptCount val="12"/>
                <c:pt idx="0">
                  <c:v>2289</c:v>
                </c:pt>
                <c:pt idx="1">
                  <c:v>1855</c:v>
                </c:pt>
                <c:pt idx="2">
                  <c:v>2634</c:v>
                </c:pt>
                <c:pt idx="3">
                  <c:v>2493</c:v>
                </c:pt>
                <c:pt idx="4">
                  <c:v>3085</c:v>
                </c:pt>
                <c:pt idx="5">
                  <c:v>3757</c:v>
                </c:pt>
                <c:pt idx="6">
                  <c:v>3647</c:v>
                </c:pt>
                <c:pt idx="7">
                  <c:v>2813</c:v>
                </c:pt>
                <c:pt idx="8">
                  <c:v>4191</c:v>
                </c:pt>
                <c:pt idx="9">
                  <c:v>4019</c:v>
                </c:pt>
                <c:pt idx="10">
                  <c:v>4361</c:v>
                </c:pt>
                <c:pt idx="11">
                  <c:v>3507</c:v>
                </c:pt>
              </c:numCache>
            </c:numRef>
          </c:val>
          <c:smooth val="0"/>
          <c:extLst>
            <c:ext xmlns:c16="http://schemas.microsoft.com/office/drawing/2014/chart" uri="{C3380CC4-5D6E-409C-BE32-E72D297353CC}">
              <c16:uniqueId val="{00000003-2479-43BE-82B5-1718ABB118F6}"/>
            </c:ext>
          </c:extLst>
        </c:ser>
        <c:ser>
          <c:idx val="4"/>
          <c:order val="4"/>
          <c:tx>
            <c:strRef>
              <c:f>'Contratos por Sectores'!$A$12</c:f>
              <c:strCache>
                <c:ptCount val="1"/>
                <c:pt idx="0">
                  <c:v>Admón. Pública y Defensa</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'Contratos por Sectores'!$B$7:$M$7</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'Contratos por Sectores'!$B$12:$M$12</c:f>
              <c:numCache>
                <c:formatCode>#,##0;\(#,##0\)</c:formatCode>
                <c:ptCount val="12"/>
                <c:pt idx="0">
                  <c:v>273</c:v>
                </c:pt>
                <c:pt idx="1">
                  <c:v>133</c:v>
                </c:pt>
                <c:pt idx="2">
                  <c:v>145</c:v>
                </c:pt>
                <c:pt idx="3">
                  <c:v>95</c:v>
                </c:pt>
                <c:pt idx="4">
                  <c:v>116</c:v>
                </c:pt>
                <c:pt idx="5">
                  <c:v>135</c:v>
                </c:pt>
                <c:pt idx="6">
                  <c:v>416</c:v>
                </c:pt>
                <c:pt idx="7">
                  <c:v>232</c:v>
                </c:pt>
                <c:pt idx="8">
                  <c:v>128</c:v>
                </c:pt>
                <c:pt idx="9">
                  <c:v>103</c:v>
                </c:pt>
                <c:pt idx="10">
                  <c:v>128</c:v>
                </c:pt>
                <c:pt idx="11">
                  <c:v>96</c:v>
                </c:pt>
              </c:numCache>
            </c:numRef>
          </c:val>
          <c:smooth val="0"/>
          <c:extLst>
            <c:ext xmlns:c16="http://schemas.microsoft.com/office/drawing/2014/chart" uri="{C3380CC4-5D6E-409C-BE32-E72D297353CC}">
              <c16:uniqueId val="{00000004-2479-43BE-82B5-1718ABB118F6}"/>
            </c:ext>
          </c:extLst>
        </c:ser>
        <c:dLbls>
          <c:showLegendKey val="0"/>
          <c:showVal val="0"/>
          <c:showCatName val="0"/>
          <c:showSerName val="0"/>
          <c:showPercent val="0"/>
          <c:showBubbleSize val="0"/>
        </c:dLbls>
        <c:smooth val="0"/>
        <c:axId val="611616808"/>
        <c:axId val="611617200"/>
      </c:lineChart>
      <c:catAx>
        <c:axId val="61161680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17200"/>
        <c:crosses val="autoZero"/>
        <c:auto val="1"/>
        <c:lblAlgn val="ctr"/>
        <c:lblOffset val="100"/>
        <c:noMultiLvlLbl val="0"/>
      </c:catAx>
      <c:valAx>
        <c:axId val="61161720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16808"/>
        <c:crosses val="autoZero"/>
        <c:crossBetween val="between"/>
      </c:valAx>
      <c:spPr>
        <a:noFill/>
        <a:ln>
          <a:noFill/>
        </a:ln>
        <a:effectLst/>
      </c:spPr>
    </c:plotArea>
    <c:legend>
      <c:legendPos val="b"/>
      <c:layout>
        <c:manualLayout>
          <c:xMode val="edge"/>
          <c:yMode val="edge"/>
          <c:x val="4.6115897816437759E-3"/>
          <c:y val="2.1675845432615685E-2"/>
          <c:w val="0.98177570735595232"/>
          <c:h val="6.21680093456526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540653532476256E-2"/>
          <c:y val="0.11979221347331585"/>
          <c:w val="0.92128511446385575"/>
          <c:h val="0.7401986730825314"/>
        </c:manualLayout>
      </c:layout>
      <c:lineChart>
        <c:grouping val="standard"/>
        <c:varyColors val="0"/>
        <c:ser>
          <c:idx val="0"/>
          <c:order val="0"/>
          <c:tx>
            <c:strRef>
              <c:f>'Duración Contratos-Estudios'!$A$130</c:f>
              <c:strCache>
                <c:ptCount val="1"/>
                <c:pt idx="0">
                  <c:v>&lt;= 1 Mes</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Contratos-Estudios'!$B$130:$M$130</c:f>
              <c:numCache>
                <c:formatCode>#,##0</c:formatCode>
                <c:ptCount val="12"/>
                <c:pt idx="0">
                  <c:v>1343</c:v>
                </c:pt>
                <c:pt idx="1">
                  <c:v>1249</c:v>
                </c:pt>
                <c:pt idx="2">
                  <c:v>1457</c:v>
                </c:pt>
                <c:pt idx="3">
                  <c:v>2065</c:v>
                </c:pt>
                <c:pt idx="4">
                  <c:v>2155</c:v>
                </c:pt>
                <c:pt idx="5">
                  <c:v>2594</c:v>
                </c:pt>
                <c:pt idx="6">
                  <c:v>2399</c:v>
                </c:pt>
                <c:pt idx="7">
                  <c:v>2528</c:v>
                </c:pt>
                <c:pt idx="8" formatCode="#,##0;\(#,##0\)">
                  <c:v>2745</c:v>
                </c:pt>
                <c:pt idx="9" formatCode="#,##0;\(#,##0\)">
                  <c:v>2355</c:v>
                </c:pt>
                <c:pt idx="10" formatCode="#,##0;\(#,##0\)">
                  <c:v>2602</c:v>
                </c:pt>
                <c:pt idx="11" formatCode="#,##0;\(#,##0\)">
                  <c:v>2137</c:v>
                </c:pt>
              </c:numCache>
            </c:numRef>
          </c:val>
          <c:smooth val="0"/>
          <c:extLst>
            <c:ext xmlns:c16="http://schemas.microsoft.com/office/drawing/2014/chart" uri="{C3380CC4-5D6E-409C-BE32-E72D297353CC}">
              <c16:uniqueId val="{00000000-F489-4123-8C87-FB9C321E69B8}"/>
            </c:ext>
          </c:extLst>
        </c:ser>
        <c:ser>
          <c:idx val="1"/>
          <c:order val="1"/>
          <c:tx>
            <c:strRef>
              <c:f>'Duración Contratos-Estudios'!$A$131</c:f>
              <c:strCache>
                <c:ptCount val="1"/>
                <c:pt idx="0">
                  <c:v>1 – 3 meses</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Contratos-Estudios'!$B$131:$M$131</c:f>
              <c:numCache>
                <c:formatCode>#,##0</c:formatCode>
                <c:ptCount val="12"/>
                <c:pt idx="0">
                  <c:v>347</c:v>
                </c:pt>
                <c:pt idx="1">
                  <c:v>244</c:v>
                </c:pt>
                <c:pt idx="2">
                  <c:v>462</c:v>
                </c:pt>
                <c:pt idx="3">
                  <c:v>213</c:v>
                </c:pt>
                <c:pt idx="4">
                  <c:v>402</c:v>
                </c:pt>
                <c:pt idx="5">
                  <c:v>338</c:v>
                </c:pt>
                <c:pt idx="6">
                  <c:v>680</c:v>
                </c:pt>
                <c:pt idx="7">
                  <c:v>538</c:v>
                </c:pt>
                <c:pt idx="8" formatCode="#,##0;\(#,##0\)">
                  <c:v>300</c:v>
                </c:pt>
                <c:pt idx="9" formatCode="#,##0;\(#,##0\)">
                  <c:v>544</c:v>
                </c:pt>
                <c:pt idx="10" formatCode="#,##0;\(#,##0\)">
                  <c:v>544</c:v>
                </c:pt>
                <c:pt idx="11" formatCode="#,##0;\(#,##0\)">
                  <c:v>751</c:v>
                </c:pt>
              </c:numCache>
            </c:numRef>
          </c:val>
          <c:smooth val="0"/>
          <c:extLst>
            <c:ext xmlns:c16="http://schemas.microsoft.com/office/drawing/2014/chart" uri="{C3380CC4-5D6E-409C-BE32-E72D297353CC}">
              <c16:uniqueId val="{00000001-F489-4123-8C87-FB9C321E69B8}"/>
            </c:ext>
          </c:extLst>
        </c:ser>
        <c:ser>
          <c:idx val="2"/>
          <c:order val="2"/>
          <c:tx>
            <c:strRef>
              <c:f>'Duración Contratos-Estudios'!$A$132</c:f>
              <c:strCache>
                <c:ptCount val="1"/>
                <c:pt idx="0">
                  <c:v>3-6 meses</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Contratos-Estudios'!$B$132:$M$132</c:f>
              <c:numCache>
                <c:formatCode>#,##0</c:formatCode>
                <c:ptCount val="12"/>
                <c:pt idx="0">
                  <c:v>81</c:v>
                </c:pt>
                <c:pt idx="1">
                  <c:v>75</c:v>
                </c:pt>
                <c:pt idx="2">
                  <c:v>237</c:v>
                </c:pt>
                <c:pt idx="3">
                  <c:v>242</c:v>
                </c:pt>
                <c:pt idx="4">
                  <c:v>257</c:v>
                </c:pt>
                <c:pt idx="5">
                  <c:v>488</c:v>
                </c:pt>
                <c:pt idx="6">
                  <c:v>348</c:v>
                </c:pt>
                <c:pt idx="7">
                  <c:v>198</c:v>
                </c:pt>
                <c:pt idx="8" formatCode="#,##0;\(#,##0\)">
                  <c:v>370</c:v>
                </c:pt>
                <c:pt idx="9" formatCode="#,##0;\(#,##0\)">
                  <c:v>409</c:v>
                </c:pt>
                <c:pt idx="10" formatCode="#,##0;\(#,##0\)">
                  <c:v>290</c:v>
                </c:pt>
                <c:pt idx="11" formatCode="#,##0;\(#,##0\)">
                  <c:v>91</c:v>
                </c:pt>
              </c:numCache>
            </c:numRef>
          </c:val>
          <c:smooth val="0"/>
          <c:extLst>
            <c:ext xmlns:c16="http://schemas.microsoft.com/office/drawing/2014/chart" uri="{C3380CC4-5D6E-409C-BE32-E72D297353CC}">
              <c16:uniqueId val="{00000002-F489-4123-8C87-FB9C321E69B8}"/>
            </c:ext>
          </c:extLst>
        </c:ser>
        <c:ser>
          <c:idx val="3"/>
          <c:order val="3"/>
          <c:tx>
            <c:strRef>
              <c:f>'Duración Contratos-Estudios'!$A$133</c:f>
              <c:strCache>
                <c:ptCount val="1"/>
                <c:pt idx="0">
                  <c:v>6-12 meses</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Contratos-Estudios'!$B$133:$M$133</c:f>
              <c:numCache>
                <c:formatCode>#,##0</c:formatCode>
                <c:ptCount val="12"/>
                <c:pt idx="0">
                  <c:v>329</c:v>
                </c:pt>
                <c:pt idx="1">
                  <c:v>174</c:v>
                </c:pt>
                <c:pt idx="2">
                  <c:v>241</c:v>
                </c:pt>
                <c:pt idx="3">
                  <c:v>189</c:v>
                </c:pt>
                <c:pt idx="4">
                  <c:v>249</c:v>
                </c:pt>
                <c:pt idx="5">
                  <c:v>364</c:v>
                </c:pt>
                <c:pt idx="6">
                  <c:v>441</c:v>
                </c:pt>
                <c:pt idx="7">
                  <c:v>164</c:v>
                </c:pt>
                <c:pt idx="8" formatCode="#,##0;\(#,##0\)">
                  <c:v>422</c:v>
                </c:pt>
                <c:pt idx="9" formatCode="#,##0;\(#,##0\)">
                  <c:v>256</c:v>
                </c:pt>
                <c:pt idx="10" formatCode="#,##0;\(#,##0\)">
                  <c:v>291</c:v>
                </c:pt>
                <c:pt idx="11" formatCode="#,##0;\(#,##0\)">
                  <c:v>229</c:v>
                </c:pt>
              </c:numCache>
            </c:numRef>
          </c:val>
          <c:smooth val="0"/>
          <c:extLst>
            <c:ext xmlns:c16="http://schemas.microsoft.com/office/drawing/2014/chart" uri="{C3380CC4-5D6E-409C-BE32-E72D297353CC}">
              <c16:uniqueId val="{00000003-F489-4123-8C87-FB9C321E69B8}"/>
            </c:ext>
          </c:extLst>
        </c:ser>
        <c:ser>
          <c:idx val="4"/>
          <c:order val="4"/>
          <c:tx>
            <c:strRef>
              <c:f>'Duración Contratos-Estudios'!$A$134</c:f>
              <c:strCache>
                <c:ptCount val="1"/>
                <c:pt idx="0">
                  <c:v>&gt; 12 meses</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Contratos-Estudios'!$B$134:$M$134</c:f>
              <c:numCache>
                <c:formatCode>#,##0</c:formatCode>
                <c:ptCount val="12"/>
                <c:pt idx="0">
                  <c:v>16</c:v>
                </c:pt>
                <c:pt idx="1">
                  <c:v>18</c:v>
                </c:pt>
                <c:pt idx="2">
                  <c:v>26</c:v>
                </c:pt>
                <c:pt idx="3">
                  <c:v>21</c:v>
                </c:pt>
                <c:pt idx="4">
                  <c:v>32</c:v>
                </c:pt>
                <c:pt idx="5">
                  <c:v>31</c:v>
                </c:pt>
                <c:pt idx="6">
                  <c:v>67</c:v>
                </c:pt>
                <c:pt idx="7">
                  <c:v>13</c:v>
                </c:pt>
                <c:pt idx="8" formatCode="#,##0;\(#,##0\)">
                  <c:v>28</c:v>
                </c:pt>
                <c:pt idx="9" formatCode="#,##0;\(#,##0\)">
                  <c:v>31</c:v>
                </c:pt>
                <c:pt idx="10" formatCode="#,##0;\(#,##0\)">
                  <c:v>44</c:v>
                </c:pt>
                <c:pt idx="11" formatCode="#,##0;\(#,##0\)">
                  <c:v>39</c:v>
                </c:pt>
              </c:numCache>
            </c:numRef>
          </c:val>
          <c:smooth val="0"/>
          <c:extLst>
            <c:ext xmlns:c16="http://schemas.microsoft.com/office/drawing/2014/chart" uri="{C3380CC4-5D6E-409C-BE32-E72D297353CC}">
              <c16:uniqueId val="{00000004-F489-4123-8C87-FB9C321E69B8}"/>
            </c:ext>
          </c:extLst>
        </c:ser>
        <c:ser>
          <c:idx val="5"/>
          <c:order val="5"/>
          <c:tx>
            <c:strRef>
              <c:f>'Duración Contratos-Estudios'!$A$135</c:f>
              <c:strCache>
                <c:ptCount val="1"/>
                <c:pt idx="0">
                  <c:v>Indefinido / Obra o Servicio</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'Duración Contratos-Estudios'!$B$129:$M$129</c:f>
              <c:strCache>
                <c:ptCount val="12"/>
                <c:pt idx="0">
                  <c:v>Ene</c:v>
                </c:pt>
                <c:pt idx="1">
                  <c:v>Feb</c:v>
                </c:pt>
                <c:pt idx="2">
                  <c:v>Marz</c:v>
                </c:pt>
                <c:pt idx="3">
                  <c:v>Abr</c:v>
                </c:pt>
                <c:pt idx="4">
                  <c:v>May</c:v>
                </c:pt>
                <c:pt idx="5">
                  <c:v>Jun</c:v>
                </c:pt>
                <c:pt idx="6">
                  <c:v>Jul</c:v>
                </c:pt>
                <c:pt idx="7">
                  <c:v>Ago</c:v>
                </c:pt>
                <c:pt idx="8">
                  <c:v>Sept</c:v>
                </c:pt>
                <c:pt idx="9">
                  <c:v>Oct</c:v>
                </c:pt>
                <c:pt idx="10">
                  <c:v>Nov</c:v>
                </c:pt>
                <c:pt idx="11">
                  <c:v>Dic</c:v>
                </c:pt>
              </c:strCache>
            </c:strRef>
          </c:cat>
          <c:val>
            <c:numRef>
              <c:f>'Duración Contratos-Estudios'!$B$135:$M$135</c:f>
              <c:numCache>
                <c:formatCode>#,##0</c:formatCode>
                <c:ptCount val="12"/>
                <c:pt idx="0">
                  <c:v>1972</c:v>
                </c:pt>
                <c:pt idx="1">
                  <c:v>1627</c:v>
                </c:pt>
                <c:pt idx="2">
                  <c:v>1992</c:v>
                </c:pt>
                <c:pt idx="3">
                  <c:v>2215</c:v>
                </c:pt>
                <c:pt idx="4">
                  <c:v>2300</c:v>
                </c:pt>
                <c:pt idx="5">
                  <c:v>2660</c:v>
                </c:pt>
                <c:pt idx="6">
                  <c:v>2647</c:v>
                </c:pt>
                <c:pt idx="7">
                  <c:v>2096</c:v>
                </c:pt>
                <c:pt idx="8" formatCode="#,##0;\(#,##0\)">
                  <c:v>2714</c:v>
                </c:pt>
                <c:pt idx="9" formatCode="#,##0;\(#,##0\)">
                  <c:v>2453</c:v>
                </c:pt>
                <c:pt idx="10" formatCode="#,##0;\(#,##0\)">
                  <c:v>2867</c:v>
                </c:pt>
                <c:pt idx="11" formatCode="#,##0;\(#,##0\)">
                  <c:v>1780</c:v>
                </c:pt>
              </c:numCache>
            </c:numRef>
          </c:val>
          <c:smooth val="0"/>
          <c:extLst>
            <c:ext xmlns:c16="http://schemas.microsoft.com/office/drawing/2014/chart" uri="{C3380CC4-5D6E-409C-BE32-E72D297353CC}">
              <c16:uniqueId val="{00000005-F489-4123-8C87-FB9C321E69B8}"/>
            </c:ext>
          </c:extLst>
        </c:ser>
        <c:dLbls>
          <c:showLegendKey val="0"/>
          <c:showVal val="0"/>
          <c:showCatName val="0"/>
          <c:showSerName val="0"/>
          <c:showPercent val="0"/>
          <c:showBubbleSize val="0"/>
        </c:dLbls>
        <c:smooth val="0"/>
        <c:axId val="611627784"/>
        <c:axId val="611628568"/>
      </c:lineChart>
      <c:catAx>
        <c:axId val="611627784"/>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8568"/>
        <c:crosses val="autoZero"/>
        <c:auto val="1"/>
        <c:lblAlgn val="ctr"/>
        <c:lblOffset val="100"/>
        <c:noMultiLvlLbl val="0"/>
      </c:catAx>
      <c:valAx>
        <c:axId val="611628568"/>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7784"/>
        <c:crosses val="autoZero"/>
        <c:crossBetween val="between"/>
      </c:valAx>
      <c:spPr>
        <a:noFill/>
        <a:ln>
          <a:noFill/>
        </a:ln>
        <a:effectLst/>
      </c:spPr>
    </c:plotArea>
    <c:legend>
      <c:legendPos val="b"/>
      <c:layout>
        <c:manualLayout>
          <c:xMode val="edge"/>
          <c:yMode val="edge"/>
          <c:x val="0"/>
          <c:y val="1.909667541557301E-2"/>
          <c:w val="0.9880329401740876"/>
          <c:h val="7.812554680664918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407851192513978E-2"/>
          <c:y val="0.1528192157798457"/>
          <c:w val="0.93628780098139908"/>
          <c:h val="0.71851236777221017"/>
        </c:manualLayout>
      </c:layout>
      <c:lineChart>
        <c:grouping val="standard"/>
        <c:varyColors val="0"/>
        <c:ser>
          <c:idx val="0"/>
          <c:order val="0"/>
          <c:tx>
            <c:strRef>
              <c:f>BORME!$B$27</c:f>
              <c:strCache>
                <c:ptCount val="1"/>
                <c:pt idx="0">
                  <c:v>Soliedad Limitada</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BORME!$A$28:$A$39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BORME!$B$28:$B$39</c:f>
              <c:numCache>
                <c:formatCode>General</c:formatCode>
                <c:ptCount val="12"/>
                <c:pt idx="0">
                  <c:v>22</c:v>
                </c:pt>
                <c:pt idx="1">
                  <c:v>26</c:v>
                </c:pt>
                <c:pt idx="2">
                  <c:v>20</c:v>
                </c:pt>
                <c:pt idx="3">
                  <c:v>30</c:v>
                </c:pt>
                <c:pt idx="4">
                  <c:v>22</c:v>
                </c:pt>
                <c:pt idx="5">
                  <c:v>25</c:v>
                </c:pt>
                <c:pt idx="6">
                  <c:v>16</c:v>
                </c:pt>
                <c:pt idx="7">
                  <c:v>20</c:v>
                </c:pt>
                <c:pt idx="8">
                  <c:v>13</c:v>
                </c:pt>
                <c:pt idx="9">
                  <c:v>18</c:v>
                </c:pt>
                <c:pt idx="10">
                  <c:v>19</c:v>
                </c:pt>
                <c:pt idx="11">
                  <c:v>24</c:v>
                </c:pt>
              </c:numCache>
            </c:numRef>
          </c:val>
          <c:smooth val="0"/>
          <c:extLst>
            <c:ext xmlns:c16="http://schemas.microsoft.com/office/drawing/2014/chart" uri="{C3380CC4-5D6E-409C-BE32-E72D297353CC}">
              <c16:uniqueId val="{00000000-A77D-45C3-80B5-E42BDE20B793}"/>
            </c:ext>
          </c:extLst>
        </c:ser>
        <c:ser>
          <c:idx val="1"/>
          <c:order val="1"/>
          <c:tx>
            <c:strRef>
              <c:f>BORME!$C$27</c:f>
              <c:strCache>
                <c:ptCount val="1"/>
                <c:pt idx="0">
                  <c:v>Sociedad Limitad Laboral</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BORME!$A$28:$A$39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BORME!$C$28:$C$39</c:f>
              <c:numCache>
                <c:formatCode>General</c:formatCode>
                <c:ptCount val="12"/>
                <c:pt idx="2">
                  <c:v>0</c:v>
                </c:pt>
                <c:pt idx="8">
                  <c:v>1</c:v>
                </c:pt>
              </c:numCache>
            </c:numRef>
          </c:val>
          <c:smooth val="0"/>
          <c:extLst>
            <c:ext xmlns:c16="http://schemas.microsoft.com/office/drawing/2014/chart" uri="{C3380CC4-5D6E-409C-BE32-E72D297353CC}">
              <c16:uniqueId val="{00000001-A77D-45C3-80B5-E42BDE20B793}"/>
            </c:ext>
          </c:extLst>
        </c:ser>
        <c:ser>
          <c:idx val="2"/>
          <c:order val="2"/>
          <c:tx>
            <c:strRef>
              <c:f>BORME!$D$27</c:f>
              <c:strCache>
                <c:ptCount val="1"/>
                <c:pt idx="0">
                  <c:v>Sociedad Civil Profesional</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BORME!$A$28:$A$39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BORME!$D$28:$D$39</c:f>
              <c:numCache>
                <c:formatCode>General</c:formatCode>
                <c:ptCount val="12"/>
                <c:pt idx="2">
                  <c:v>0</c:v>
                </c:pt>
                <c:pt idx="6">
                  <c:v>0</c:v>
                </c:pt>
              </c:numCache>
            </c:numRef>
          </c:val>
          <c:smooth val="0"/>
          <c:extLst>
            <c:ext xmlns:c16="http://schemas.microsoft.com/office/drawing/2014/chart" uri="{C3380CC4-5D6E-409C-BE32-E72D297353CC}">
              <c16:uniqueId val="{00000002-A77D-45C3-80B5-E42BDE20B793}"/>
            </c:ext>
          </c:extLst>
        </c:ser>
        <c:ser>
          <c:idx val="3"/>
          <c:order val="3"/>
          <c:tx>
            <c:strRef>
              <c:f>BORME!$E$27</c:f>
              <c:strCache>
                <c:ptCount val="1"/>
                <c:pt idx="0">
                  <c:v>Sociedad Anónima</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BORME!$A$28:$A$39</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BORME!$E$28:$E$39</c:f>
              <c:numCache>
                <c:formatCode>General</c:formatCode>
                <c:ptCount val="12"/>
                <c:pt idx="0">
                  <c:v>0</c:v>
                </c:pt>
                <c:pt idx="1">
                  <c:v>0</c:v>
                </c:pt>
                <c:pt idx="2">
                  <c:v>0</c:v>
                </c:pt>
                <c:pt idx="3">
                  <c:v>0</c:v>
                </c:pt>
                <c:pt idx="4">
                  <c:v>0</c:v>
                </c:pt>
                <c:pt idx="5">
                  <c:v>0</c:v>
                </c:pt>
                <c:pt idx="6">
                  <c:v>1</c:v>
                </c:pt>
                <c:pt idx="7">
                  <c:v>0</c:v>
                </c:pt>
                <c:pt idx="8">
                  <c:v>0</c:v>
                </c:pt>
                <c:pt idx="9">
                  <c:v>1</c:v>
                </c:pt>
                <c:pt idx="10">
                  <c:v>0</c:v>
                </c:pt>
                <c:pt idx="11">
                  <c:v>1</c:v>
                </c:pt>
              </c:numCache>
            </c:numRef>
          </c:val>
          <c:smooth val="0"/>
          <c:extLst>
            <c:ext xmlns:c16="http://schemas.microsoft.com/office/drawing/2014/chart" uri="{C3380CC4-5D6E-409C-BE32-E72D297353CC}">
              <c16:uniqueId val="{00000003-A77D-45C3-80B5-E42BDE20B793}"/>
            </c:ext>
          </c:extLst>
        </c:ser>
        <c:dLbls>
          <c:showLegendKey val="0"/>
          <c:showVal val="0"/>
          <c:showCatName val="0"/>
          <c:showSerName val="0"/>
          <c:showPercent val="0"/>
          <c:showBubbleSize val="0"/>
        </c:dLbls>
        <c:smooth val="0"/>
        <c:axId val="611630528"/>
        <c:axId val="611628176"/>
      </c:lineChart>
      <c:catAx>
        <c:axId val="61163052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8176"/>
        <c:crosses val="autoZero"/>
        <c:auto val="1"/>
        <c:lblAlgn val="ctr"/>
        <c:lblOffset val="100"/>
        <c:noMultiLvlLbl val="0"/>
      </c:catAx>
      <c:valAx>
        <c:axId val="6116281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30528"/>
        <c:crosses val="autoZero"/>
        <c:crossBetween val="between"/>
      </c:valAx>
      <c:spPr>
        <a:noFill/>
        <a:ln>
          <a:noFill/>
        </a:ln>
        <a:effectLst/>
      </c:spPr>
    </c:plotArea>
    <c:legend>
      <c:legendPos val="b"/>
      <c:layout>
        <c:manualLayout>
          <c:xMode val="edge"/>
          <c:yMode val="edge"/>
          <c:x val="0"/>
          <c:y val="3.8888411675813216E-2"/>
          <c:w val="0.99156834239102176"/>
          <c:h val="6.5182215859381221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7913801841052289E-2"/>
          <c:y val="0.1586727489322137"/>
          <c:w val="0.9367163614634626"/>
          <c:h val="0.70729542571016257"/>
        </c:manualLayout>
      </c:layout>
      <c:lineChart>
        <c:grouping val="standard"/>
        <c:varyColors val="0"/>
        <c:ser>
          <c:idx val="0"/>
          <c:order val="0"/>
          <c:tx>
            <c:strRef>
              <c:f>BORME!$B$50</c:f>
              <c:strCache>
                <c:ptCount val="1"/>
                <c:pt idx="0">
                  <c:v>Agricultura</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BORME!$B$51:$B$62</c:f>
              <c:numCache>
                <c:formatCode>General</c:formatCode>
                <c:ptCount val="12"/>
                <c:pt idx="0">
                  <c:v>2</c:v>
                </c:pt>
                <c:pt idx="1">
                  <c:v>2</c:v>
                </c:pt>
                <c:pt idx="2">
                  <c:v>0</c:v>
                </c:pt>
                <c:pt idx="3">
                  <c:v>0</c:v>
                </c:pt>
                <c:pt idx="4">
                  <c:v>5</c:v>
                </c:pt>
                <c:pt idx="5">
                  <c:v>4</c:v>
                </c:pt>
                <c:pt idx="6">
                  <c:v>1</c:v>
                </c:pt>
                <c:pt idx="7">
                  <c:v>1</c:v>
                </c:pt>
                <c:pt idx="8">
                  <c:v>2</c:v>
                </c:pt>
                <c:pt idx="9">
                  <c:v>0</c:v>
                </c:pt>
                <c:pt idx="10">
                  <c:v>0</c:v>
                </c:pt>
                <c:pt idx="11">
                  <c:v>1</c:v>
                </c:pt>
              </c:numCache>
            </c:numRef>
          </c:val>
          <c:smooth val="0"/>
          <c:extLst>
            <c:ext xmlns:c16="http://schemas.microsoft.com/office/drawing/2014/chart" uri="{C3380CC4-5D6E-409C-BE32-E72D297353CC}">
              <c16:uniqueId val="{00000000-ADB4-4A5A-AC9D-8D9F5D9AEC98}"/>
            </c:ext>
          </c:extLst>
        </c:ser>
        <c:ser>
          <c:idx val="1"/>
          <c:order val="1"/>
          <c:tx>
            <c:strRef>
              <c:f>BORME!$C$50</c:f>
              <c:strCache>
                <c:ptCount val="1"/>
                <c:pt idx="0">
                  <c:v>Industria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BORME!$C$51:$C$62</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ADB4-4A5A-AC9D-8D9F5D9AEC98}"/>
            </c:ext>
          </c:extLst>
        </c:ser>
        <c:ser>
          <c:idx val="2"/>
          <c:order val="2"/>
          <c:tx>
            <c:strRef>
              <c:f>BORME!$D$50</c:f>
              <c:strCache>
                <c:ptCount val="1"/>
                <c:pt idx="0">
                  <c:v>Energia</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BORME!$D$51:$D$62</c:f>
              <c:numCache>
                <c:formatCode>General</c:formatCode>
                <c:ptCount val="12"/>
                <c:pt idx="0">
                  <c:v>0</c:v>
                </c:pt>
                <c:pt idx="1">
                  <c:v>2</c:v>
                </c:pt>
                <c:pt idx="2">
                  <c:v>2</c:v>
                </c:pt>
                <c:pt idx="3">
                  <c:v>4</c:v>
                </c:pt>
                <c:pt idx="4">
                  <c:v>2</c:v>
                </c:pt>
                <c:pt idx="5">
                  <c:v>1</c:v>
                </c:pt>
                <c:pt idx="6">
                  <c:v>2</c:v>
                </c:pt>
                <c:pt idx="7">
                  <c:v>1</c:v>
                </c:pt>
                <c:pt idx="8">
                  <c:v>0</c:v>
                </c:pt>
                <c:pt idx="9">
                  <c:v>1</c:v>
                </c:pt>
                <c:pt idx="10">
                  <c:v>2</c:v>
                </c:pt>
                <c:pt idx="11">
                  <c:v>2</c:v>
                </c:pt>
              </c:numCache>
            </c:numRef>
          </c:val>
          <c:smooth val="0"/>
          <c:extLst>
            <c:ext xmlns:c16="http://schemas.microsoft.com/office/drawing/2014/chart" uri="{C3380CC4-5D6E-409C-BE32-E72D297353CC}">
              <c16:uniqueId val="{00000002-ADB4-4A5A-AC9D-8D9F5D9AEC98}"/>
            </c:ext>
          </c:extLst>
        </c:ser>
        <c:ser>
          <c:idx val="3"/>
          <c:order val="3"/>
          <c:tx>
            <c:strRef>
              <c:f>BORME!$E$50</c:f>
              <c:strCache>
                <c:ptCount val="1"/>
                <c:pt idx="0">
                  <c:v>Construcción y Afines</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BORME!$E$51:$E$62</c:f>
              <c:numCache>
                <c:formatCode>General</c:formatCode>
                <c:ptCount val="12"/>
                <c:pt idx="0">
                  <c:v>5</c:v>
                </c:pt>
                <c:pt idx="1">
                  <c:v>5</c:v>
                </c:pt>
                <c:pt idx="2">
                  <c:v>2</c:v>
                </c:pt>
                <c:pt idx="3">
                  <c:v>5</c:v>
                </c:pt>
                <c:pt idx="4">
                  <c:v>4</c:v>
                </c:pt>
                <c:pt idx="5">
                  <c:v>2</c:v>
                </c:pt>
                <c:pt idx="6">
                  <c:v>4</c:v>
                </c:pt>
                <c:pt idx="7">
                  <c:v>2</c:v>
                </c:pt>
                <c:pt idx="8">
                  <c:v>0</c:v>
                </c:pt>
                <c:pt idx="9">
                  <c:v>1</c:v>
                </c:pt>
                <c:pt idx="10">
                  <c:v>3</c:v>
                </c:pt>
                <c:pt idx="11">
                  <c:v>6</c:v>
                </c:pt>
              </c:numCache>
            </c:numRef>
          </c:val>
          <c:smooth val="0"/>
          <c:extLst>
            <c:ext xmlns:c16="http://schemas.microsoft.com/office/drawing/2014/chart" uri="{C3380CC4-5D6E-409C-BE32-E72D297353CC}">
              <c16:uniqueId val="{00000003-ADB4-4A5A-AC9D-8D9F5D9AEC98}"/>
            </c:ext>
          </c:extLst>
        </c:ser>
        <c:ser>
          <c:idx val="4"/>
          <c:order val="4"/>
          <c:tx>
            <c:strRef>
              <c:f>BORME!$F$50</c:f>
              <c:strCache>
                <c:ptCount val="1"/>
                <c:pt idx="0">
                  <c:v>Comercio</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BORME!$F$51:$F$62</c:f>
              <c:numCache>
                <c:formatCode>General</c:formatCode>
                <c:ptCount val="12"/>
                <c:pt idx="0">
                  <c:v>9</c:v>
                </c:pt>
                <c:pt idx="1">
                  <c:v>7</c:v>
                </c:pt>
                <c:pt idx="2">
                  <c:v>4</c:v>
                </c:pt>
                <c:pt idx="3">
                  <c:v>7</c:v>
                </c:pt>
                <c:pt idx="4">
                  <c:v>2</c:v>
                </c:pt>
                <c:pt idx="5">
                  <c:v>5</c:v>
                </c:pt>
                <c:pt idx="6">
                  <c:v>0</c:v>
                </c:pt>
                <c:pt idx="7">
                  <c:v>3</c:v>
                </c:pt>
                <c:pt idx="8">
                  <c:v>6</c:v>
                </c:pt>
                <c:pt idx="9">
                  <c:v>3</c:v>
                </c:pt>
                <c:pt idx="10">
                  <c:v>2</c:v>
                </c:pt>
                <c:pt idx="11">
                  <c:v>6</c:v>
                </c:pt>
              </c:numCache>
            </c:numRef>
          </c:val>
          <c:smooth val="0"/>
          <c:extLst>
            <c:ext xmlns:c16="http://schemas.microsoft.com/office/drawing/2014/chart" uri="{C3380CC4-5D6E-409C-BE32-E72D297353CC}">
              <c16:uniqueId val="{00000004-ADB4-4A5A-AC9D-8D9F5D9AEC98}"/>
            </c:ext>
          </c:extLst>
        </c:ser>
        <c:ser>
          <c:idx val="5"/>
          <c:order val="5"/>
          <c:tx>
            <c:strRef>
              <c:f>BORME!$G$50</c:f>
              <c:strCache>
                <c:ptCount val="1"/>
                <c:pt idx="0">
                  <c:v>Hostelería</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BORME!$G$51:$G$62</c:f>
              <c:numCache>
                <c:formatCode>General</c:formatCode>
                <c:ptCount val="12"/>
                <c:pt idx="0">
                  <c:v>1</c:v>
                </c:pt>
                <c:pt idx="1">
                  <c:v>2</c:v>
                </c:pt>
                <c:pt idx="2">
                  <c:v>2</c:v>
                </c:pt>
                <c:pt idx="3">
                  <c:v>2</c:v>
                </c:pt>
                <c:pt idx="4">
                  <c:v>1</c:v>
                </c:pt>
                <c:pt idx="5">
                  <c:v>2</c:v>
                </c:pt>
                <c:pt idx="6">
                  <c:v>2</c:v>
                </c:pt>
                <c:pt idx="7">
                  <c:v>3</c:v>
                </c:pt>
                <c:pt idx="8">
                  <c:v>1</c:v>
                </c:pt>
                <c:pt idx="9">
                  <c:v>1</c:v>
                </c:pt>
                <c:pt idx="10">
                  <c:v>3</c:v>
                </c:pt>
                <c:pt idx="11">
                  <c:v>2</c:v>
                </c:pt>
              </c:numCache>
            </c:numRef>
          </c:val>
          <c:smooth val="0"/>
          <c:extLst>
            <c:ext xmlns:c16="http://schemas.microsoft.com/office/drawing/2014/chart" uri="{C3380CC4-5D6E-409C-BE32-E72D297353CC}">
              <c16:uniqueId val="{00000005-ADB4-4A5A-AC9D-8D9F5D9AEC98}"/>
            </c:ext>
          </c:extLst>
        </c:ser>
        <c:ser>
          <c:idx val="6"/>
          <c:order val="6"/>
          <c:tx>
            <c:strRef>
              <c:f>BORME!$H$50</c:f>
              <c:strCache>
                <c:ptCount val="1"/>
                <c:pt idx="0">
                  <c:v>Sanidad</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BORME!$H$51:$H$62</c:f>
              <c:numCache>
                <c:formatCode>General</c:formatCode>
                <c:ptCount val="12"/>
                <c:pt idx="0">
                  <c:v>0</c:v>
                </c:pt>
                <c:pt idx="1">
                  <c:v>0</c:v>
                </c:pt>
                <c:pt idx="2">
                  <c:v>0</c:v>
                </c:pt>
                <c:pt idx="3">
                  <c:v>1</c:v>
                </c:pt>
                <c:pt idx="4">
                  <c:v>0</c:v>
                </c:pt>
                <c:pt idx="5">
                  <c:v>1</c:v>
                </c:pt>
                <c:pt idx="6">
                  <c:v>0</c:v>
                </c:pt>
                <c:pt idx="7">
                  <c:v>1</c:v>
                </c:pt>
                <c:pt idx="8">
                  <c:v>0</c:v>
                </c:pt>
                <c:pt idx="9">
                  <c:v>1</c:v>
                </c:pt>
                <c:pt idx="10">
                  <c:v>1</c:v>
                </c:pt>
                <c:pt idx="11">
                  <c:v>0</c:v>
                </c:pt>
              </c:numCache>
            </c:numRef>
          </c:val>
          <c:smooth val="0"/>
          <c:extLst>
            <c:ext xmlns:c16="http://schemas.microsoft.com/office/drawing/2014/chart" uri="{C3380CC4-5D6E-409C-BE32-E72D297353CC}">
              <c16:uniqueId val="{00000006-ADB4-4A5A-AC9D-8D9F5D9AEC98}"/>
            </c:ext>
          </c:extLst>
        </c:ser>
        <c:ser>
          <c:idx val="7"/>
          <c:order val="7"/>
          <c:tx>
            <c:strRef>
              <c:f>BORME!$I$50</c:f>
              <c:strCache>
                <c:ptCount val="1"/>
                <c:pt idx="0">
                  <c:v>Servicios</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BORME!$A$51:$A$62</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BORME!$I$51:$I$62</c:f>
              <c:numCache>
                <c:formatCode>General</c:formatCode>
                <c:ptCount val="12"/>
                <c:pt idx="0">
                  <c:v>5</c:v>
                </c:pt>
                <c:pt idx="1">
                  <c:v>8</c:v>
                </c:pt>
                <c:pt idx="2">
                  <c:v>10</c:v>
                </c:pt>
                <c:pt idx="3">
                  <c:v>11</c:v>
                </c:pt>
                <c:pt idx="4">
                  <c:v>8</c:v>
                </c:pt>
                <c:pt idx="5">
                  <c:v>10</c:v>
                </c:pt>
                <c:pt idx="6">
                  <c:v>8</c:v>
                </c:pt>
                <c:pt idx="7">
                  <c:v>9</c:v>
                </c:pt>
                <c:pt idx="8">
                  <c:v>5</c:v>
                </c:pt>
                <c:pt idx="9">
                  <c:v>12</c:v>
                </c:pt>
                <c:pt idx="10">
                  <c:v>8</c:v>
                </c:pt>
                <c:pt idx="11">
                  <c:v>8</c:v>
                </c:pt>
              </c:numCache>
            </c:numRef>
          </c:val>
          <c:smooth val="0"/>
          <c:extLst>
            <c:ext xmlns:c16="http://schemas.microsoft.com/office/drawing/2014/chart" uri="{C3380CC4-5D6E-409C-BE32-E72D297353CC}">
              <c16:uniqueId val="{00000007-ADB4-4A5A-AC9D-8D9F5D9AEC98}"/>
            </c:ext>
          </c:extLst>
        </c:ser>
        <c:dLbls>
          <c:showLegendKey val="0"/>
          <c:showVal val="0"/>
          <c:showCatName val="0"/>
          <c:showSerName val="0"/>
          <c:showPercent val="0"/>
          <c:showBubbleSize val="0"/>
        </c:dLbls>
        <c:smooth val="0"/>
        <c:axId val="611629352"/>
        <c:axId val="611629744"/>
      </c:lineChart>
      <c:catAx>
        <c:axId val="611629352"/>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9744"/>
        <c:crosses val="autoZero"/>
        <c:auto val="1"/>
        <c:lblAlgn val="ctr"/>
        <c:lblOffset val="100"/>
        <c:noMultiLvlLbl val="0"/>
      </c:catAx>
      <c:valAx>
        <c:axId val="611629744"/>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11629352"/>
        <c:crosses val="autoZero"/>
        <c:crossBetween val="between"/>
      </c:valAx>
      <c:spPr>
        <a:noFill/>
        <a:ln>
          <a:noFill/>
        </a:ln>
        <a:effectLst/>
      </c:spPr>
    </c:plotArea>
    <c:legend>
      <c:legendPos val="b"/>
      <c:layout>
        <c:manualLayout>
          <c:xMode val="edge"/>
          <c:yMode val="edge"/>
          <c:x val="0"/>
          <c:y val="2.4599083786113501E-2"/>
          <c:w val="0.99692936077514804"/>
          <c:h val="7.0111863323357643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9242006513891641E-2"/>
          <c:y val="0.16782516768737238"/>
          <c:w val="0.90021644353279373"/>
          <c:h val="0.69180993000874891"/>
        </c:manualLayout>
      </c:layout>
      <c:lineChart>
        <c:grouping val="standard"/>
        <c:varyColors val="0"/>
        <c:ser>
          <c:idx val="0"/>
          <c:order val="0"/>
          <c:tx>
            <c:strRef>
              <c:f>BORME!$B$69</c:f>
              <c:strCache>
                <c:ptCount val="1"/>
                <c:pt idx="0">
                  <c:v>Agricultura</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BORME!$B$70:$B$81</c:f>
              <c:numCache>
                <c:formatCode>#,##0.00</c:formatCode>
                <c:ptCount val="12"/>
                <c:pt idx="0">
                  <c:v>6010</c:v>
                </c:pt>
                <c:pt idx="1">
                  <c:v>2191672</c:v>
                </c:pt>
                <c:pt idx="2">
                  <c:v>0</c:v>
                </c:pt>
                <c:pt idx="3">
                  <c:v>0</c:v>
                </c:pt>
                <c:pt idx="4">
                  <c:v>1653077</c:v>
                </c:pt>
                <c:pt idx="5">
                  <c:v>70100</c:v>
                </c:pt>
                <c:pt idx="6">
                  <c:v>3000</c:v>
                </c:pt>
                <c:pt idx="7">
                  <c:v>3000</c:v>
                </c:pt>
                <c:pt idx="8">
                  <c:v>19500</c:v>
                </c:pt>
                <c:pt idx="9">
                  <c:v>0</c:v>
                </c:pt>
                <c:pt idx="10">
                  <c:v>0</c:v>
                </c:pt>
                <c:pt idx="11">
                  <c:v>3000</c:v>
                </c:pt>
              </c:numCache>
            </c:numRef>
          </c:val>
          <c:smooth val="0"/>
          <c:extLst>
            <c:ext xmlns:c16="http://schemas.microsoft.com/office/drawing/2014/chart" uri="{C3380CC4-5D6E-409C-BE32-E72D297353CC}">
              <c16:uniqueId val="{00000000-8209-4DBB-A17A-74FFAF4BFBD6}"/>
            </c:ext>
          </c:extLst>
        </c:ser>
        <c:ser>
          <c:idx val="1"/>
          <c:order val="1"/>
          <c:tx>
            <c:strRef>
              <c:f>BORME!$C$69</c:f>
              <c:strCache>
                <c:ptCount val="1"/>
                <c:pt idx="0">
                  <c:v>Industria</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BORME!$C$70:$C$81</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extLst>
            <c:ext xmlns:c16="http://schemas.microsoft.com/office/drawing/2014/chart" uri="{C3380CC4-5D6E-409C-BE32-E72D297353CC}">
              <c16:uniqueId val="{00000001-8209-4DBB-A17A-74FFAF4BFBD6}"/>
            </c:ext>
          </c:extLst>
        </c:ser>
        <c:ser>
          <c:idx val="2"/>
          <c:order val="2"/>
          <c:tx>
            <c:strRef>
              <c:f>BORME!$D$69</c:f>
              <c:strCache>
                <c:ptCount val="1"/>
                <c:pt idx="0">
                  <c:v>Energia</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BORME!$D$70:$D$81</c:f>
              <c:numCache>
                <c:formatCode>#,##0.00</c:formatCode>
                <c:ptCount val="12"/>
                <c:pt idx="0">
                  <c:v>0</c:v>
                </c:pt>
                <c:pt idx="1">
                  <c:v>183000</c:v>
                </c:pt>
                <c:pt idx="2">
                  <c:v>6000</c:v>
                </c:pt>
                <c:pt idx="3">
                  <c:v>29000</c:v>
                </c:pt>
                <c:pt idx="4">
                  <c:v>53006</c:v>
                </c:pt>
                <c:pt idx="5">
                  <c:v>3000</c:v>
                </c:pt>
                <c:pt idx="6">
                  <c:v>6006</c:v>
                </c:pt>
                <c:pt idx="7">
                  <c:v>3000</c:v>
                </c:pt>
                <c:pt idx="8">
                  <c:v>0</c:v>
                </c:pt>
                <c:pt idx="9">
                  <c:v>3000</c:v>
                </c:pt>
                <c:pt idx="10">
                  <c:v>6000</c:v>
                </c:pt>
                <c:pt idx="11">
                  <c:v>455760</c:v>
                </c:pt>
              </c:numCache>
            </c:numRef>
          </c:val>
          <c:smooth val="0"/>
          <c:extLst>
            <c:ext xmlns:c16="http://schemas.microsoft.com/office/drawing/2014/chart" uri="{C3380CC4-5D6E-409C-BE32-E72D297353CC}">
              <c16:uniqueId val="{00000002-8209-4DBB-A17A-74FFAF4BFBD6}"/>
            </c:ext>
          </c:extLst>
        </c:ser>
        <c:ser>
          <c:idx val="3"/>
          <c:order val="3"/>
          <c:tx>
            <c:strRef>
              <c:f>BORME!$E$69</c:f>
              <c:strCache>
                <c:ptCount val="1"/>
                <c:pt idx="0">
                  <c:v>Construcción y Afines</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BORME!$E$70:$E$81</c:f>
              <c:numCache>
                <c:formatCode>#,##0.00</c:formatCode>
                <c:ptCount val="12"/>
                <c:pt idx="0">
                  <c:v>27000</c:v>
                </c:pt>
                <c:pt idx="1">
                  <c:v>3681610</c:v>
                </c:pt>
                <c:pt idx="2">
                  <c:v>6200</c:v>
                </c:pt>
                <c:pt idx="3">
                  <c:v>22110</c:v>
                </c:pt>
                <c:pt idx="4">
                  <c:v>12000</c:v>
                </c:pt>
                <c:pt idx="5">
                  <c:v>129526</c:v>
                </c:pt>
                <c:pt idx="6">
                  <c:v>509500</c:v>
                </c:pt>
                <c:pt idx="7">
                  <c:v>60000</c:v>
                </c:pt>
                <c:pt idx="8">
                  <c:v>0</c:v>
                </c:pt>
                <c:pt idx="9">
                  <c:v>3000</c:v>
                </c:pt>
                <c:pt idx="10">
                  <c:v>9006</c:v>
                </c:pt>
                <c:pt idx="11">
                  <c:v>1045010</c:v>
                </c:pt>
              </c:numCache>
            </c:numRef>
          </c:val>
          <c:smooth val="0"/>
          <c:extLst>
            <c:ext xmlns:c16="http://schemas.microsoft.com/office/drawing/2014/chart" uri="{C3380CC4-5D6E-409C-BE32-E72D297353CC}">
              <c16:uniqueId val="{00000003-8209-4DBB-A17A-74FFAF4BFBD6}"/>
            </c:ext>
          </c:extLst>
        </c:ser>
        <c:ser>
          <c:idx val="4"/>
          <c:order val="4"/>
          <c:tx>
            <c:strRef>
              <c:f>BORME!$F$69</c:f>
              <c:strCache>
                <c:ptCount val="1"/>
                <c:pt idx="0">
                  <c:v>Comercio</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BORME!$F$70:$F$81</c:f>
              <c:numCache>
                <c:formatCode>#,##0.00</c:formatCode>
                <c:ptCount val="12"/>
                <c:pt idx="0">
                  <c:v>73000</c:v>
                </c:pt>
                <c:pt idx="1">
                  <c:v>48000</c:v>
                </c:pt>
                <c:pt idx="2">
                  <c:v>159306</c:v>
                </c:pt>
                <c:pt idx="3">
                  <c:v>63000</c:v>
                </c:pt>
                <c:pt idx="4">
                  <c:v>9106</c:v>
                </c:pt>
                <c:pt idx="5">
                  <c:v>42000</c:v>
                </c:pt>
                <c:pt idx="6">
                  <c:v>0</c:v>
                </c:pt>
                <c:pt idx="7">
                  <c:v>16000</c:v>
                </c:pt>
                <c:pt idx="8">
                  <c:v>18008</c:v>
                </c:pt>
                <c:pt idx="9">
                  <c:v>43000</c:v>
                </c:pt>
                <c:pt idx="10">
                  <c:v>6001</c:v>
                </c:pt>
                <c:pt idx="11">
                  <c:v>19762</c:v>
                </c:pt>
              </c:numCache>
            </c:numRef>
          </c:val>
          <c:smooth val="0"/>
          <c:extLst>
            <c:ext xmlns:c16="http://schemas.microsoft.com/office/drawing/2014/chart" uri="{C3380CC4-5D6E-409C-BE32-E72D297353CC}">
              <c16:uniqueId val="{00000004-8209-4DBB-A17A-74FFAF4BFBD6}"/>
            </c:ext>
          </c:extLst>
        </c:ser>
        <c:ser>
          <c:idx val="5"/>
          <c:order val="5"/>
          <c:tx>
            <c:strRef>
              <c:f>BORME!$G$69</c:f>
              <c:strCache>
                <c:ptCount val="1"/>
                <c:pt idx="0">
                  <c:v>Hostelería</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BORME!$G$70:$G$81</c:f>
              <c:numCache>
                <c:formatCode>#,##0.00</c:formatCode>
                <c:ptCount val="12"/>
                <c:pt idx="0">
                  <c:v>3000</c:v>
                </c:pt>
                <c:pt idx="1">
                  <c:v>6000</c:v>
                </c:pt>
                <c:pt idx="2">
                  <c:v>6270</c:v>
                </c:pt>
                <c:pt idx="3">
                  <c:v>13000</c:v>
                </c:pt>
                <c:pt idx="4">
                  <c:v>15000</c:v>
                </c:pt>
                <c:pt idx="5">
                  <c:v>6000</c:v>
                </c:pt>
                <c:pt idx="6">
                  <c:v>6000</c:v>
                </c:pt>
                <c:pt idx="7">
                  <c:v>15400</c:v>
                </c:pt>
                <c:pt idx="8">
                  <c:v>3000</c:v>
                </c:pt>
                <c:pt idx="9">
                  <c:v>3000</c:v>
                </c:pt>
                <c:pt idx="10">
                  <c:v>21000</c:v>
                </c:pt>
                <c:pt idx="11">
                  <c:v>6000</c:v>
                </c:pt>
              </c:numCache>
            </c:numRef>
          </c:val>
          <c:smooth val="0"/>
          <c:extLst>
            <c:ext xmlns:c16="http://schemas.microsoft.com/office/drawing/2014/chart" uri="{C3380CC4-5D6E-409C-BE32-E72D297353CC}">
              <c16:uniqueId val="{00000005-8209-4DBB-A17A-74FFAF4BFBD6}"/>
            </c:ext>
          </c:extLst>
        </c:ser>
        <c:ser>
          <c:idx val="6"/>
          <c:order val="6"/>
          <c:tx>
            <c:strRef>
              <c:f>BORME!$H$69</c:f>
              <c:strCache>
                <c:ptCount val="1"/>
                <c:pt idx="0">
                  <c:v>Sanidad</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BORME!$H$70:$H$81</c:f>
              <c:numCache>
                <c:formatCode>#,##0.00</c:formatCode>
                <c:ptCount val="12"/>
                <c:pt idx="0">
                  <c:v>0</c:v>
                </c:pt>
                <c:pt idx="1">
                  <c:v>0</c:v>
                </c:pt>
                <c:pt idx="2">
                  <c:v>0</c:v>
                </c:pt>
                <c:pt idx="3">
                  <c:v>3035</c:v>
                </c:pt>
                <c:pt idx="4">
                  <c:v>0</c:v>
                </c:pt>
                <c:pt idx="5">
                  <c:v>3000</c:v>
                </c:pt>
                <c:pt idx="6">
                  <c:v>0</c:v>
                </c:pt>
                <c:pt idx="7">
                  <c:v>300000</c:v>
                </c:pt>
                <c:pt idx="8">
                  <c:v>0</c:v>
                </c:pt>
                <c:pt idx="9">
                  <c:v>3000</c:v>
                </c:pt>
                <c:pt idx="10">
                  <c:v>3000</c:v>
                </c:pt>
                <c:pt idx="11">
                  <c:v>0</c:v>
                </c:pt>
              </c:numCache>
            </c:numRef>
          </c:val>
          <c:smooth val="0"/>
          <c:extLst>
            <c:ext xmlns:c16="http://schemas.microsoft.com/office/drawing/2014/chart" uri="{C3380CC4-5D6E-409C-BE32-E72D297353CC}">
              <c16:uniqueId val="{00000006-8209-4DBB-A17A-74FFAF4BFBD6}"/>
            </c:ext>
          </c:extLst>
        </c:ser>
        <c:ser>
          <c:idx val="7"/>
          <c:order val="7"/>
          <c:tx>
            <c:strRef>
              <c:f>BORME!$I$69</c:f>
              <c:strCache>
                <c:ptCount val="1"/>
                <c:pt idx="0">
                  <c:v>Servicios</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BORME!$A$70:$A$81</c:f>
              <c:strCache>
                <c:ptCount val="12"/>
                <c:pt idx="0">
                  <c:v>Ene</c:v>
                </c:pt>
                <c:pt idx="1">
                  <c:v>Feb</c:v>
                </c:pt>
                <c:pt idx="2">
                  <c:v>Mar</c:v>
                </c:pt>
                <c:pt idx="3">
                  <c:v>Abr</c:v>
                </c:pt>
                <c:pt idx="4">
                  <c:v>May</c:v>
                </c:pt>
                <c:pt idx="5">
                  <c:v>Jun</c:v>
                </c:pt>
                <c:pt idx="6">
                  <c:v>Jul</c:v>
                </c:pt>
                <c:pt idx="7">
                  <c:v>Ago</c:v>
                </c:pt>
                <c:pt idx="8">
                  <c:v>Sept</c:v>
                </c:pt>
                <c:pt idx="9">
                  <c:v>Oct</c:v>
                </c:pt>
                <c:pt idx="10">
                  <c:v>Nov</c:v>
                </c:pt>
                <c:pt idx="11">
                  <c:v>Dic</c:v>
                </c:pt>
              </c:strCache>
            </c:strRef>
          </c:cat>
          <c:val>
            <c:numRef>
              <c:f>BORME!$I$70:$I$81</c:f>
              <c:numCache>
                <c:formatCode>#,##0.00</c:formatCode>
                <c:ptCount val="12"/>
                <c:pt idx="0">
                  <c:v>25000</c:v>
                </c:pt>
                <c:pt idx="1">
                  <c:v>27000</c:v>
                </c:pt>
                <c:pt idx="2">
                  <c:v>33515</c:v>
                </c:pt>
                <c:pt idx="3">
                  <c:v>34020</c:v>
                </c:pt>
                <c:pt idx="4">
                  <c:v>141000</c:v>
                </c:pt>
                <c:pt idx="5">
                  <c:v>819951</c:v>
                </c:pt>
                <c:pt idx="6">
                  <c:v>90411</c:v>
                </c:pt>
                <c:pt idx="7">
                  <c:v>75100</c:v>
                </c:pt>
                <c:pt idx="8">
                  <c:v>15016</c:v>
                </c:pt>
                <c:pt idx="9">
                  <c:v>94350</c:v>
                </c:pt>
                <c:pt idx="10">
                  <c:v>48201</c:v>
                </c:pt>
                <c:pt idx="11">
                  <c:v>93000</c:v>
                </c:pt>
              </c:numCache>
            </c:numRef>
          </c:val>
          <c:smooth val="0"/>
          <c:extLst>
            <c:ext xmlns:c16="http://schemas.microsoft.com/office/drawing/2014/chart" uri="{C3380CC4-5D6E-409C-BE32-E72D297353CC}">
              <c16:uniqueId val="{00000007-8209-4DBB-A17A-74FFAF4BFBD6}"/>
            </c:ext>
          </c:extLst>
        </c:ser>
        <c:dLbls>
          <c:showLegendKey val="0"/>
          <c:showVal val="0"/>
          <c:showCatName val="0"/>
          <c:showSerName val="0"/>
          <c:showPercent val="0"/>
          <c:showBubbleSize val="0"/>
        </c:dLbls>
        <c:smooth val="0"/>
        <c:axId val="186172640"/>
        <c:axId val="186174600"/>
      </c:lineChart>
      <c:catAx>
        <c:axId val="186172640"/>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186174600"/>
        <c:crosses val="autoZero"/>
        <c:auto val="1"/>
        <c:lblAlgn val="ctr"/>
        <c:lblOffset val="100"/>
        <c:noMultiLvlLbl val="0"/>
      </c:catAx>
      <c:valAx>
        <c:axId val="186174600"/>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186172640"/>
        <c:crosses val="autoZero"/>
        <c:crossBetween val="between"/>
      </c:valAx>
      <c:spPr>
        <a:noFill/>
        <a:ln>
          <a:noFill/>
        </a:ln>
        <a:effectLst/>
      </c:spPr>
    </c:plotArea>
    <c:legend>
      <c:legendPos val="b"/>
      <c:layout>
        <c:manualLayout>
          <c:xMode val="edge"/>
          <c:yMode val="edge"/>
          <c:x val="5.5860664475763933E-4"/>
          <c:y val="3.4711286089239321E-3"/>
          <c:w val="0.99141313218200655"/>
          <c:h val="0.14930664916885386"/>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010214316182654E-2"/>
          <c:y val="0.10321758037617952"/>
          <c:w val="0.90451589598152349"/>
          <c:h val="0.60576667862897837"/>
        </c:manualLayout>
      </c:layout>
      <c:barChart>
        <c:barDir val="col"/>
        <c:grouping val="percentStacked"/>
        <c:varyColors val="0"/>
        <c:ser>
          <c:idx val="0"/>
          <c:order val="0"/>
          <c:tx>
            <c:strRef>
              <c:f>'Ocupaciones más contratadas'!$D$8</c:f>
              <c:strCache>
                <c:ptCount val="1"/>
                <c:pt idx="0">
                  <c:v>% Hombres de Ocupación</c:v>
                </c:pt>
              </c:strCache>
            </c:strRef>
          </c:tx>
          <c:spPr>
            <a:solidFill>
              <a:schemeClr val="accent6">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'Ocupaciones más contratadas'!$B$9:$B$18</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'Ocupaciones más contratadas'!$D$9:$D$18</c:f>
              <c:numCache>
                <c:formatCode>0.00%</c:formatCode>
                <c:ptCount val="10"/>
                <c:pt idx="0">
                  <c:v>0.68904432448870978</c:v>
                </c:pt>
                <c:pt idx="1">
                  <c:v>0.56047466910086718</c:v>
                </c:pt>
                <c:pt idx="2">
                  <c:v>0.18272707934482024</c:v>
                </c:pt>
                <c:pt idx="3">
                  <c:v>0.30163496830163494</c:v>
                </c:pt>
                <c:pt idx="4">
                  <c:v>0.5038600102933608</c:v>
                </c:pt>
                <c:pt idx="5">
                  <c:v>0.90355853532748842</c:v>
                </c:pt>
                <c:pt idx="6">
                  <c:v>0.37236962488563585</c:v>
                </c:pt>
                <c:pt idx="7">
                  <c:v>0.4448938321536906</c:v>
                </c:pt>
                <c:pt idx="8">
                  <c:v>9.7841726618705036E-2</c:v>
                </c:pt>
                <c:pt idx="9">
                  <c:v>0.30263157894736842</c:v>
                </c:pt>
              </c:numCache>
            </c:numRef>
          </c:val>
          <c:extLst>
            <c:ext xmlns:c16="http://schemas.microsoft.com/office/drawing/2014/chart" uri="{C3380CC4-5D6E-409C-BE32-E72D297353CC}">
              <c16:uniqueId val="{00000000-4A69-4EFA-B99B-A9B4FD8792A0}"/>
            </c:ext>
          </c:extLst>
        </c:ser>
        <c:ser>
          <c:idx val="1"/>
          <c:order val="1"/>
          <c:tx>
            <c:strRef>
              <c:f>'Ocupaciones más contratadas'!$F$8</c:f>
              <c:strCache>
                <c:ptCount val="1"/>
                <c:pt idx="0">
                  <c:v>% Mujeres de ocupación</c:v>
                </c:pt>
              </c:strCache>
            </c:strRef>
          </c:tx>
          <c:spPr>
            <a:solidFill>
              <a:schemeClr val="accent5">
                <a:alpha val="70000"/>
              </a:schemeClr>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Eras Demi ITC" panose="020B0805030504020804" pitchFamily="34"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'Ocupaciones más contratadas'!$B$9:$B$18</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'Ocupaciones más contratadas'!$F$9:$F$18</c:f>
              <c:numCache>
                <c:formatCode>0.00%</c:formatCode>
                <c:ptCount val="10"/>
                <c:pt idx="0">
                  <c:v>0.31095567551129022</c:v>
                </c:pt>
                <c:pt idx="1">
                  <c:v>0.43952533089913282</c:v>
                </c:pt>
                <c:pt idx="2">
                  <c:v>0.81727292065517976</c:v>
                </c:pt>
                <c:pt idx="3">
                  <c:v>0.69836503169836506</c:v>
                </c:pt>
                <c:pt idx="4">
                  <c:v>0.4961399897066392</c:v>
                </c:pt>
                <c:pt idx="5">
                  <c:v>9.6441464672511606E-2</c:v>
                </c:pt>
                <c:pt idx="6">
                  <c:v>0.62763037511436415</c:v>
                </c:pt>
                <c:pt idx="7">
                  <c:v>0.5551061678463094</c:v>
                </c:pt>
                <c:pt idx="8">
                  <c:v>0.90215827338129495</c:v>
                </c:pt>
                <c:pt idx="9">
                  <c:v>0.69736842105263153</c:v>
                </c:pt>
              </c:numCache>
            </c:numRef>
          </c:val>
          <c:extLst>
            <c:ext xmlns:c16="http://schemas.microsoft.com/office/drawing/2014/chart" uri="{C3380CC4-5D6E-409C-BE32-E72D297353CC}">
              <c16:uniqueId val="{00000001-4A69-4EFA-B99B-A9B4FD8792A0}"/>
            </c:ext>
          </c:extLst>
        </c:ser>
        <c:dLbls>
          <c:showLegendKey val="0"/>
          <c:showVal val="0"/>
          <c:showCatName val="0"/>
          <c:showSerName val="0"/>
          <c:showPercent val="0"/>
          <c:showBubbleSize val="0"/>
        </c:dLbls>
        <c:gapWidth val="50"/>
        <c:overlap val="100"/>
        <c:axId val="441948720"/>
        <c:axId val="441954992"/>
      </c:barChart>
      <c:catAx>
        <c:axId val="441948720"/>
        <c:scaling>
          <c:orientation val="minMax"/>
        </c:scaling>
        <c:delete val="0"/>
        <c:axPos val="b"/>
        <c:numFmt formatCode="General" sourceLinked="1"/>
        <c:majorTickMark val="none"/>
        <c:minorTickMark val="none"/>
        <c:tickLblPos val="nextTo"/>
        <c:spPr>
          <a:noFill/>
          <a:ln w="9525" cap="flat" cmpd="sng" algn="ctr">
            <a:solidFill>
              <a:schemeClr val="tx1">
                <a:lumMod val="25000"/>
                <a:lumOff val="75000"/>
              </a:schemeClr>
            </a:solidFill>
            <a:round/>
            <a:headEnd type="none" w="sm" len="sm"/>
            <a:tailEnd type="none" w="sm" len="sm"/>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41954992"/>
        <c:crosses val="autoZero"/>
        <c:auto val="1"/>
        <c:lblAlgn val="ctr"/>
        <c:lblOffset val="100"/>
        <c:noMultiLvlLbl val="0"/>
      </c:catAx>
      <c:valAx>
        <c:axId val="441954992"/>
        <c:scaling>
          <c:orientation val="minMax"/>
        </c:scaling>
        <c:delete val="0"/>
        <c:axPos val="l"/>
        <c:majorGridlines>
          <c:spPr>
            <a:ln w="9525" cap="flat" cmpd="sng" algn="ctr">
              <a:gradFill>
                <a:gsLst>
                  <a:gs pos="0">
                    <a:schemeClr val="tx1">
                      <a:lumMod val="5000"/>
                      <a:lumOff val="95000"/>
                    </a:schemeClr>
                  </a:gs>
                  <a:gs pos="100000">
                    <a:schemeClr val="tx1">
                      <a:lumMod val="15000"/>
                      <a:lumOff val="85000"/>
                    </a:schemeClr>
                  </a:gs>
                </a:gsLst>
                <a:lin ang="5400000" scaled="0"/>
              </a:gra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441948720"/>
        <c:crosses val="autoZero"/>
        <c:crossBetween val="between"/>
      </c:valAx>
      <c:spPr>
        <a:noFill/>
        <a:ln>
          <a:noFill/>
        </a:ln>
        <a:effectLst/>
      </c:spPr>
    </c:plotArea>
    <c:legend>
      <c:legendPos val="b"/>
      <c:layout>
        <c:manualLayout>
          <c:xMode val="edge"/>
          <c:yMode val="edge"/>
          <c:x val="0.24049926409272046"/>
          <c:y val="2.36546973183311E-2"/>
          <c:w val="0.54242737959365628"/>
          <c:h val="5.766791215441233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4.2114850147548351E-2"/>
          <c:y val="0.12115029099623419"/>
          <c:w val="0.94561336321509426"/>
          <c:h val="0.58310328855951832"/>
        </c:manualLayout>
      </c:layout>
      <c:lineChart>
        <c:grouping val="standard"/>
        <c:varyColors val="0"/>
        <c:ser>
          <c:idx val="0"/>
          <c:order val="0"/>
          <c:tx>
            <c:strRef>
              <c:f>'Evolución Ocupacns + contratdas'!$B$23</c:f>
              <c:strCache>
                <c:ptCount val="1"/>
                <c:pt idx="0">
                  <c:v>Enero</c:v>
                </c:pt>
              </c:strCache>
            </c:strRef>
          </c:tx>
          <c:spPr>
            <a:ln w="34925" cap="rnd">
              <a:solidFill>
                <a:schemeClr val="accent1"/>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contratdas'!$B$24:$B$33</c:f>
              <c:numCache>
                <c:formatCode>#,##0</c:formatCode>
                <c:ptCount val="10"/>
                <c:pt idx="0">
                  <c:v>742</c:v>
                </c:pt>
                <c:pt idx="1">
                  <c:v>145</c:v>
                </c:pt>
                <c:pt idx="2">
                  <c:v>272</c:v>
                </c:pt>
                <c:pt idx="3">
                  <c:v>213</c:v>
                </c:pt>
                <c:pt idx="4">
                  <c:v>169</c:v>
                </c:pt>
                <c:pt idx="5">
                  <c:v>155</c:v>
                </c:pt>
                <c:pt idx="6">
                  <c:v>303</c:v>
                </c:pt>
                <c:pt idx="7">
                  <c:v>0</c:v>
                </c:pt>
                <c:pt idx="8">
                  <c:v>212</c:v>
                </c:pt>
                <c:pt idx="9">
                  <c:v>68</c:v>
                </c:pt>
              </c:numCache>
            </c:numRef>
          </c:val>
          <c:smooth val="0"/>
          <c:extLst>
            <c:ext xmlns:c16="http://schemas.microsoft.com/office/drawing/2014/chart" uri="{C3380CC4-5D6E-409C-BE32-E72D297353CC}">
              <c16:uniqueId val="{00000000-3F2A-47D3-AA5F-D543C20B6719}"/>
            </c:ext>
          </c:extLst>
        </c:ser>
        <c:ser>
          <c:idx val="1"/>
          <c:order val="1"/>
          <c:tx>
            <c:strRef>
              <c:f>'Evolución Ocupacns + contratdas'!$C$23</c:f>
              <c:strCache>
                <c:ptCount val="1"/>
                <c:pt idx="0">
                  <c:v>Febrero</c:v>
                </c:pt>
              </c:strCache>
            </c:strRef>
          </c:tx>
          <c:spPr>
            <a:ln w="34925" cap="rnd">
              <a:solidFill>
                <a:schemeClr val="accent2"/>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contratdas'!$C$24:$C$33</c:f>
              <c:numCache>
                <c:formatCode>#,##0</c:formatCode>
                <c:ptCount val="10"/>
                <c:pt idx="0">
                  <c:v>721</c:v>
                </c:pt>
                <c:pt idx="1">
                  <c:v>194</c:v>
                </c:pt>
                <c:pt idx="2">
                  <c:v>180</c:v>
                </c:pt>
                <c:pt idx="3">
                  <c:v>181</c:v>
                </c:pt>
                <c:pt idx="4">
                  <c:v>88</c:v>
                </c:pt>
                <c:pt idx="5">
                  <c:v>126</c:v>
                </c:pt>
                <c:pt idx="6">
                  <c:v>130</c:v>
                </c:pt>
                <c:pt idx="7">
                  <c:v>0</c:v>
                </c:pt>
                <c:pt idx="8">
                  <c:v>78</c:v>
                </c:pt>
                <c:pt idx="9">
                  <c:v>62</c:v>
                </c:pt>
              </c:numCache>
            </c:numRef>
          </c:val>
          <c:smooth val="0"/>
          <c:extLst>
            <c:ext xmlns:c16="http://schemas.microsoft.com/office/drawing/2014/chart" uri="{C3380CC4-5D6E-409C-BE32-E72D297353CC}">
              <c16:uniqueId val="{00000001-3F2A-47D3-AA5F-D543C20B6719}"/>
            </c:ext>
          </c:extLst>
        </c:ser>
        <c:ser>
          <c:idx val="2"/>
          <c:order val="2"/>
          <c:tx>
            <c:strRef>
              <c:f>'Evolución Ocupacns + contratdas'!$D$23</c:f>
              <c:strCache>
                <c:ptCount val="1"/>
                <c:pt idx="0">
                  <c:v>Marzo</c:v>
                </c:pt>
              </c:strCache>
            </c:strRef>
          </c:tx>
          <c:spPr>
            <a:ln w="34925" cap="rnd">
              <a:solidFill>
                <a:schemeClr val="accent3"/>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contratdas'!$D$24:$D$33</c:f>
              <c:numCache>
                <c:formatCode>#,##0</c:formatCode>
                <c:ptCount val="10"/>
                <c:pt idx="0">
                  <c:v>755</c:v>
                </c:pt>
                <c:pt idx="1">
                  <c:v>479</c:v>
                </c:pt>
                <c:pt idx="2">
                  <c:v>233</c:v>
                </c:pt>
                <c:pt idx="3">
                  <c:v>186</c:v>
                </c:pt>
                <c:pt idx="4">
                  <c:v>203</c:v>
                </c:pt>
                <c:pt idx="5">
                  <c:v>156</c:v>
                </c:pt>
                <c:pt idx="6">
                  <c:v>111</c:v>
                </c:pt>
                <c:pt idx="7">
                  <c:v>78</c:v>
                </c:pt>
                <c:pt idx="8">
                  <c:v>92</c:v>
                </c:pt>
                <c:pt idx="9">
                  <c:v>90</c:v>
                </c:pt>
              </c:numCache>
            </c:numRef>
          </c:val>
          <c:smooth val="0"/>
          <c:extLst>
            <c:ext xmlns:c16="http://schemas.microsoft.com/office/drawing/2014/chart" uri="{C3380CC4-5D6E-409C-BE32-E72D297353CC}">
              <c16:uniqueId val="{00000002-3F2A-47D3-AA5F-D543C20B6719}"/>
            </c:ext>
          </c:extLst>
        </c:ser>
        <c:ser>
          <c:idx val="3"/>
          <c:order val="3"/>
          <c:tx>
            <c:strRef>
              <c:f>'Evolución Ocupacns + contratdas'!$E$23</c:f>
              <c:strCache>
                <c:ptCount val="1"/>
                <c:pt idx="0">
                  <c:v>Abril</c:v>
                </c:pt>
              </c:strCache>
            </c:strRef>
          </c:tx>
          <c:spPr>
            <a:ln w="34925" cap="rnd">
              <a:solidFill>
                <a:schemeClr val="accent4"/>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contratdas'!$E$24:$E$33</c:f>
              <c:numCache>
                <c:formatCode>#,##0</c:formatCode>
                <c:ptCount val="10"/>
                <c:pt idx="0">
                  <c:v>1391</c:v>
                </c:pt>
                <c:pt idx="1">
                  <c:v>397</c:v>
                </c:pt>
                <c:pt idx="2">
                  <c:v>274</c:v>
                </c:pt>
                <c:pt idx="3">
                  <c:v>188</c:v>
                </c:pt>
                <c:pt idx="4">
                  <c:v>70</c:v>
                </c:pt>
                <c:pt idx="5">
                  <c:v>168</c:v>
                </c:pt>
                <c:pt idx="6">
                  <c:v>128</c:v>
                </c:pt>
                <c:pt idx="7">
                  <c:v>85</c:v>
                </c:pt>
                <c:pt idx="8">
                  <c:v>0</c:v>
                </c:pt>
                <c:pt idx="9">
                  <c:v>0</c:v>
                </c:pt>
              </c:numCache>
            </c:numRef>
          </c:val>
          <c:smooth val="0"/>
          <c:extLst>
            <c:ext xmlns:c16="http://schemas.microsoft.com/office/drawing/2014/chart" uri="{C3380CC4-5D6E-409C-BE32-E72D297353CC}">
              <c16:uniqueId val="{00000003-3F2A-47D3-AA5F-D543C20B6719}"/>
            </c:ext>
          </c:extLst>
        </c:ser>
        <c:ser>
          <c:idx val="4"/>
          <c:order val="4"/>
          <c:tx>
            <c:strRef>
              <c:f>'Evolución Ocupacns + contratdas'!$F$23</c:f>
              <c:strCache>
                <c:ptCount val="1"/>
                <c:pt idx="0">
                  <c:v>Mayo</c:v>
                </c:pt>
              </c:strCache>
            </c:strRef>
          </c:tx>
          <c:spPr>
            <a:ln w="34925" cap="rnd">
              <a:solidFill>
                <a:schemeClr val="accent5"/>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contratdas'!$F$24:$F$33</c:f>
              <c:numCache>
                <c:formatCode>#,##0</c:formatCode>
                <c:ptCount val="10"/>
                <c:pt idx="0">
                  <c:v>1127</c:v>
                </c:pt>
                <c:pt idx="1">
                  <c:v>601</c:v>
                </c:pt>
                <c:pt idx="2">
                  <c:v>398</c:v>
                </c:pt>
                <c:pt idx="3">
                  <c:v>257</c:v>
                </c:pt>
                <c:pt idx="4">
                  <c:v>173</c:v>
                </c:pt>
                <c:pt idx="5">
                  <c:v>171</c:v>
                </c:pt>
                <c:pt idx="6">
                  <c:v>0</c:v>
                </c:pt>
                <c:pt idx="7">
                  <c:v>114</c:v>
                </c:pt>
                <c:pt idx="8">
                  <c:v>0</c:v>
                </c:pt>
                <c:pt idx="9">
                  <c:v>0</c:v>
                </c:pt>
              </c:numCache>
            </c:numRef>
          </c:val>
          <c:smooth val="0"/>
          <c:extLst>
            <c:ext xmlns:c16="http://schemas.microsoft.com/office/drawing/2014/chart" uri="{C3380CC4-5D6E-409C-BE32-E72D297353CC}">
              <c16:uniqueId val="{00000004-3F2A-47D3-AA5F-D543C20B6719}"/>
            </c:ext>
          </c:extLst>
        </c:ser>
        <c:ser>
          <c:idx val="5"/>
          <c:order val="5"/>
          <c:tx>
            <c:strRef>
              <c:f>'Evolución Ocupacns + contratdas'!$G$23</c:f>
              <c:strCache>
                <c:ptCount val="1"/>
                <c:pt idx="0">
                  <c:v>Junio</c:v>
                </c:pt>
              </c:strCache>
            </c:strRef>
          </c:tx>
          <c:spPr>
            <a:ln w="34925" cap="rnd">
              <a:solidFill>
                <a:schemeClr val="accent6"/>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contratdas'!$G$24:$G$33</c:f>
              <c:numCache>
                <c:formatCode>#,##0</c:formatCode>
                <c:ptCount val="10"/>
                <c:pt idx="0">
                  <c:v>1500</c:v>
                </c:pt>
                <c:pt idx="1">
                  <c:v>789</c:v>
                </c:pt>
                <c:pt idx="2">
                  <c:v>265</c:v>
                </c:pt>
                <c:pt idx="3">
                  <c:v>298</c:v>
                </c:pt>
                <c:pt idx="4">
                  <c:v>0</c:v>
                </c:pt>
                <c:pt idx="5">
                  <c:v>191</c:v>
                </c:pt>
                <c:pt idx="6">
                  <c:v>160</c:v>
                </c:pt>
                <c:pt idx="7">
                  <c:v>146</c:v>
                </c:pt>
                <c:pt idx="8">
                  <c:v>202</c:v>
                </c:pt>
                <c:pt idx="9">
                  <c:v>107</c:v>
                </c:pt>
              </c:numCache>
            </c:numRef>
          </c:val>
          <c:smooth val="0"/>
          <c:extLst>
            <c:ext xmlns:c16="http://schemas.microsoft.com/office/drawing/2014/chart" uri="{C3380CC4-5D6E-409C-BE32-E72D297353CC}">
              <c16:uniqueId val="{00000005-3F2A-47D3-AA5F-D543C20B6719}"/>
            </c:ext>
          </c:extLst>
        </c:ser>
        <c:ser>
          <c:idx val="6"/>
          <c:order val="6"/>
          <c:tx>
            <c:strRef>
              <c:f>'Evolución Ocupacns + contratdas'!$H$23</c:f>
              <c:strCache>
                <c:ptCount val="1"/>
                <c:pt idx="0">
                  <c:v>Julio</c:v>
                </c:pt>
              </c:strCache>
            </c:strRef>
          </c:tx>
          <c:spPr>
            <a:ln w="34925" cap="rnd">
              <a:solidFill>
                <a:schemeClr val="accent1">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contratdas'!$H$24:$H$33</c:f>
              <c:numCache>
                <c:formatCode>#,##0</c:formatCode>
                <c:ptCount val="10"/>
                <c:pt idx="0">
                  <c:v>1506</c:v>
                </c:pt>
                <c:pt idx="1">
                  <c:v>633</c:v>
                </c:pt>
                <c:pt idx="2">
                  <c:v>346</c:v>
                </c:pt>
                <c:pt idx="3">
                  <c:v>250</c:v>
                </c:pt>
                <c:pt idx="4">
                  <c:v>236</c:v>
                </c:pt>
                <c:pt idx="5">
                  <c:v>174</c:v>
                </c:pt>
                <c:pt idx="6">
                  <c:v>132</c:v>
                </c:pt>
                <c:pt idx="7">
                  <c:v>123</c:v>
                </c:pt>
                <c:pt idx="8">
                  <c:v>0</c:v>
                </c:pt>
                <c:pt idx="9">
                  <c:v>0</c:v>
                </c:pt>
              </c:numCache>
            </c:numRef>
          </c:val>
          <c:smooth val="0"/>
          <c:extLst>
            <c:ext xmlns:c16="http://schemas.microsoft.com/office/drawing/2014/chart" uri="{C3380CC4-5D6E-409C-BE32-E72D297353CC}">
              <c16:uniqueId val="{00000006-3F2A-47D3-AA5F-D543C20B6719}"/>
            </c:ext>
          </c:extLst>
        </c:ser>
        <c:ser>
          <c:idx val="7"/>
          <c:order val="7"/>
          <c:tx>
            <c:strRef>
              <c:f>'Evolución Ocupacns + contratdas'!$I$23</c:f>
              <c:strCache>
                <c:ptCount val="1"/>
                <c:pt idx="0">
                  <c:v>Agosto</c:v>
                </c:pt>
              </c:strCache>
            </c:strRef>
          </c:tx>
          <c:spPr>
            <a:ln w="34925" cap="rnd">
              <a:solidFill>
                <a:schemeClr val="accent2">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contratdas'!$I$24:$I$33</c:f>
              <c:numCache>
                <c:formatCode>#,##0</c:formatCode>
                <c:ptCount val="10"/>
                <c:pt idx="0">
                  <c:v>1355</c:v>
                </c:pt>
                <c:pt idx="1">
                  <c:v>521</c:v>
                </c:pt>
                <c:pt idx="2">
                  <c:v>438</c:v>
                </c:pt>
                <c:pt idx="3">
                  <c:v>187</c:v>
                </c:pt>
                <c:pt idx="4">
                  <c:v>159</c:v>
                </c:pt>
                <c:pt idx="5">
                  <c:v>170</c:v>
                </c:pt>
                <c:pt idx="6">
                  <c:v>0</c:v>
                </c:pt>
                <c:pt idx="7">
                  <c:v>0</c:v>
                </c:pt>
                <c:pt idx="8">
                  <c:v>111</c:v>
                </c:pt>
                <c:pt idx="9">
                  <c:v>0</c:v>
                </c:pt>
              </c:numCache>
            </c:numRef>
          </c:val>
          <c:smooth val="0"/>
          <c:extLst>
            <c:ext xmlns:c16="http://schemas.microsoft.com/office/drawing/2014/chart" uri="{C3380CC4-5D6E-409C-BE32-E72D297353CC}">
              <c16:uniqueId val="{00000007-3F2A-47D3-AA5F-D543C20B6719}"/>
            </c:ext>
          </c:extLst>
        </c:ser>
        <c:ser>
          <c:idx val="8"/>
          <c:order val="8"/>
          <c:tx>
            <c:strRef>
              <c:f>'Evolución Ocupacns + contratdas'!$J$23</c:f>
              <c:strCache>
                <c:ptCount val="1"/>
                <c:pt idx="0">
                  <c:v>Septiembre</c:v>
                </c:pt>
              </c:strCache>
            </c:strRef>
          </c:tx>
          <c:spPr>
            <a:ln w="34925" cap="rnd">
              <a:solidFill>
                <a:schemeClr val="accent3">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contratdas'!$J$24:$J$33</c:f>
              <c:numCache>
                <c:formatCode>#,##0</c:formatCode>
                <c:ptCount val="10"/>
                <c:pt idx="0">
                  <c:v>1328</c:v>
                </c:pt>
                <c:pt idx="1">
                  <c:v>701</c:v>
                </c:pt>
                <c:pt idx="2">
                  <c:v>653</c:v>
                </c:pt>
                <c:pt idx="3">
                  <c:v>265</c:v>
                </c:pt>
                <c:pt idx="4">
                  <c:v>165</c:v>
                </c:pt>
                <c:pt idx="5">
                  <c:v>165</c:v>
                </c:pt>
                <c:pt idx="6">
                  <c:v>129</c:v>
                </c:pt>
                <c:pt idx="7">
                  <c:v>121</c:v>
                </c:pt>
                <c:pt idx="8">
                  <c:v>0</c:v>
                </c:pt>
                <c:pt idx="9">
                  <c:v>0</c:v>
                </c:pt>
              </c:numCache>
            </c:numRef>
          </c:val>
          <c:smooth val="0"/>
          <c:extLst>
            <c:ext xmlns:c16="http://schemas.microsoft.com/office/drawing/2014/chart" uri="{C3380CC4-5D6E-409C-BE32-E72D297353CC}">
              <c16:uniqueId val="{00000008-3F2A-47D3-AA5F-D543C20B6719}"/>
            </c:ext>
          </c:extLst>
        </c:ser>
        <c:ser>
          <c:idx val="9"/>
          <c:order val="9"/>
          <c:tx>
            <c:strRef>
              <c:f>'Evolución Ocupacns + contratdas'!$K$23</c:f>
              <c:strCache>
                <c:ptCount val="1"/>
                <c:pt idx="0">
                  <c:v>Octubre</c:v>
                </c:pt>
              </c:strCache>
            </c:strRef>
          </c:tx>
          <c:spPr>
            <a:ln w="34925" cap="rnd">
              <a:solidFill>
                <a:schemeClr val="accent4">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contratdas'!$K$24:$K$33</c:f>
              <c:numCache>
                <c:formatCode>#,##0</c:formatCode>
                <c:ptCount val="10"/>
                <c:pt idx="0">
                  <c:v>942</c:v>
                </c:pt>
                <c:pt idx="1">
                  <c:v>741</c:v>
                </c:pt>
                <c:pt idx="2">
                  <c:v>561</c:v>
                </c:pt>
                <c:pt idx="3">
                  <c:v>239</c:v>
                </c:pt>
                <c:pt idx="4">
                  <c:v>234</c:v>
                </c:pt>
                <c:pt idx="5">
                  <c:v>139</c:v>
                </c:pt>
                <c:pt idx="6">
                  <c:v>0</c:v>
                </c:pt>
                <c:pt idx="7">
                  <c:v>115</c:v>
                </c:pt>
                <c:pt idx="8">
                  <c:v>0</c:v>
                </c:pt>
                <c:pt idx="9">
                  <c:v>99</c:v>
                </c:pt>
              </c:numCache>
            </c:numRef>
          </c:val>
          <c:smooth val="0"/>
          <c:extLst>
            <c:ext xmlns:c16="http://schemas.microsoft.com/office/drawing/2014/chart" uri="{C3380CC4-5D6E-409C-BE32-E72D297353CC}">
              <c16:uniqueId val="{00000009-3F2A-47D3-AA5F-D543C20B6719}"/>
            </c:ext>
          </c:extLst>
        </c:ser>
        <c:ser>
          <c:idx val="10"/>
          <c:order val="10"/>
          <c:tx>
            <c:strRef>
              <c:f>'Evolución Ocupacns + contratdas'!$L$23</c:f>
              <c:strCache>
                <c:ptCount val="1"/>
                <c:pt idx="0">
                  <c:v>Noviembre</c:v>
                </c:pt>
              </c:strCache>
            </c:strRef>
          </c:tx>
          <c:spPr>
            <a:ln w="34925" cap="rnd">
              <a:solidFill>
                <a:schemeClr val="accent5">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contratdas'!$L$24:$L$33</c:f>
              <c:numCache>
                <c:formatCode>#,##0</c:formatCode>
                <c:ptCount val="10"/>
                <c:pt idx="0">
                  <c:v>984</c:v>
                </c:pt>
                <c:pt idx="1">
                  <c:v>752</c:v>
                </c:pt>
                <c:pt idx="2">
                  <c:v>648</c:v>
                </c:pt>
                <c:pt idx="3">
                  <c:v>397</c:v>
                </c:pt>
                <c:pt idx="4">
                  <c:v>219</c:v>
                </c:pt>
                <c:pt idx="5">
                  <c:v>218</c:v>
                </c:pt>
                <c:pt idx="6">
                  <c:v>0</c:v>
                </c:pt>
                <c:pt idx="7">
                  <c:v>117</c:v>
                </c:pt>
                <c:pt idx="8">
                  <c:v>0</c:v>
                </c:pt>
                <c:pt idx="9">
                  <c:v>106</c:v>
                </c:pt>
              </c:numCache>
            </c:numRef>
          </c:val>
          <c:smooth val="0"/>
          <c:extLst>
            <c:ext xmlns:c16="http://schemas.microsoft.com/office/drawing/2014/chart" uri="{C3380CC4-5D6E-409C-BE32-E72D297353CC}">
              <c16:uniqueId val="{0000000A-3F2A-47D3-AA5F-D543C20B6719}"/>
            </c:ext>
          </c:extLst>
        </c:ser>
        <c:ser>
          <c:idx val="11"/>
          <c:order val="11"/>
          <c:tx>
            <c:strRef>
              <c:f>'Evolución Ocupacns + contratdas'!$M$23</c:f>
              <c:strCache>
                <c:ptCount val="1"/>
                <c:pt idx="0">
                  <c:v>Diciembre</c:v>
                </c:pt>
              </c:strCache>
            </c:strRef>
          </c:tx>
          <c:spPr>
            <a:ln w="34925" cap="rnd">
              <a:solidFill>
                <a:schemeClr val="accent6">
                  <a:lumMod val="60000"/>
                </a:schemeClr>
              </a:solidFill>
              <a:round/>
            </a:ln>
            <a:effectLst>
              <a:outerShdw blurRad="40000" dist="23000" dir="5400000" rotWithShape="0">
                <a:srgbClr val="000000">
                  <a:alpha val="35000"/>
                </a:srgbClr>
              </a:outerShdw>
            </a:effectLst>
          </c:spPr>
          <c:marker>
            <c:symbol val="none"/>
          </c:marker>
          <c:cat>
            <c:strRef>
              <c:f>'Evolución Ocupacns + contratdas'!$A$24:$A$33</c:f>
              <c:strCache>
                <c:ptCount val="10"/>
                <c:pt idx="0">
                  <c:v>Peones agrícolas (excepto en huertas, invernaderos, viveros y jardines)</c:v>
                </c:pt>
                <c:pt idx="1">
                  <c:v>Camareros asalariados</c:v>
                </c:pt>
                <c:pt idx="2">
                  <c:v>Personal de limpieza de oficinas, hoteles y otros establecimientos similares</c:v>
                </c:pt>
                <c:pt idx="3">
                  <c:v>Vendedores en tiendas y almacenes</c:v>
                </c:pt>
                <c:pt idx="4">
                  <c:v>Empleados de servicios de correos (excepto empleados de mostrador)</c:v>
                </c:pt>
                <c:pt idx="5">
                  <c:v>Albañiles</c:v>
                </c:pt>
                <c:pt idx="6">
                  <c:v>Teleoperadores</c:v>
                </c:pt>
                <c:pt idx="7">
                  <c:v>Cocineros asalariados</c:v>
                </c:pt>
                <c:pt idx="8">
                  <c:v>Trabajadores de los cuidados personales a domicilio</c:v>
                </c:pt>
                <c:pt idx="9">
                  <c:v>Empleados administrativos con tareas de atención al público no clasificados bajo otros epígrafes</c:v>
                </c:pt>
              </c:strCache>
            </c:strRef>
          </c:cat>
          <c:val>
            <c:numRef>
              <c:f>'Evolución Ocupacns + contratdas'!$M$24:$M$33</c:f>
              <c:numCache>
                <c:formatCode>#,##0</c:formatCode>
                <c:ptCount val="10"/>
                <c:pt idx="0">
                  <c:v>802</c:v>
                </c:pt>
                <c:pt idx="1">
                  <c:v>620</c:v>
                </c:pt>
                <c:pt idx="2">
                  <c:v>433</c:v>
                </c:pt>
                <c:pt idx="3">
                  <c:v>336</c:v>
                </c:pt>
                <c:pt idx="4">
                  <c:v>227</c:v>
                </c:pt>
                <c:pt idx="5">
                  <c:v>106</c:v>
                </c:pt>
                <c:pt idx="6">
                  <c:v>0</c:v>
                </c:pt>
                <c:pt idx="7">
                  <c:v>90</c:v>
                </c:pt>
                <c:pt idx="8">
                  <c:v>0</c:v>
                </c:pt>
                <c:pt idx="9">
                  <c:v>0</c:v>
                </c:pt>
              </c:numCache>
            </c:numRef>
          </c:val>
          <c:smooth val="0"/>
          <c:extLst>
            <c:ext xmlns:c16="http://schemas.microsoft.com/office/drawing/2014/chart" uri="{C3380CC4-5D6E-409C-BE32-E72D297353CC}">
              <c16:uniqueId val="{0000000B-3F2A-47D3-AA5F-D543C20B6719}"/>
            </c:ext>
          </c:extLst>
        </c:ser>
        <c:dLbls>
          <c:showLegendKey val="0"/>
          <c:showVal val="0"/>
          <c:showCatName val="0"/>
          <c:showSerName val="0"/>
          <c:showPercent val="0"/>
          <c:showBubbleSize val="0"/>
        </c:dLbls>
        <c:smooth val="0"/>
        <c:axId val="605566448"/>
        <c:axId val="605572328"/>
      </c:lineChart>
      <c:catAx>
        <c:axId val="605566448"/>
        <c:scaling>
          <c:orientation val="minMax"/>
        </c:scaling>
        <c:delete val="0"/>
        <c:axPos val="b"/>
        <c:numFmt formatCode="General" sourceLinked="1"/>
        <c:majorTickMark val="none"/>
        <c:minorTickMark val="none"/>
        <c:tickLblPos val="nextTo"/>
        <c:spPr>
          <a:noFill/>
          <a:ln w="12700" cap="flat" cmpd="sng" algn="ctr">
            <a:solidFill>
              <a:schemeClr val="tx1">
                <a:lumMod val="15000"/>
                <a:lumOff val="85000"/>
              </a:schemeClr>
            </a:solidFill>
            <a:round/>
          </a:ln>
          <a:effectLst/>
        </c:spPr>
        <c:txPr>
          <a:bodyPr rot="-270000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05572328"/>
        <c:crosses val="autoZero"/>
        <c:auto val="1"/>
        <c:lblAlgn val="ctr"/>
        <c:lblOffset val="100"/>
        <c:noMultiLvlLbl val="0"/>
      </c:catAx>
      <c:valAx>
        <c:axId val="605572328"/>
        <c:scaling>
          <c:orientation val="minMax"/>
          <c:min val="0"/>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0" spcFirstLastPara="1" vertOverflow="ellipsis"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crossAx val="605566448"/>
        <c:crosses val="autoZero"/>
        <c:crossBetween val="between"/>
      </c:valAx>
      <c:spPr>
        <a:noFill/>
        <a:ln>
          <a:noFill/>
        </a:ln>
        <a:effectLst/>
      </c:spPr>
    </c:plotArea>
    <c:legend>
      <c:legendPos val="b"/>
      <c:layout>
        <c:manualLayout>
          <c:xMode val="edge"/>
          <c:yMode val="edge"/>
          <c:x val="5.6340285708560741E-4"/>
          <c:y val="2.1738727671828811E-2"/>
          <c:w val="0.99942079759114077"/>
          <c:h val="8.1040739472783299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Eras Demi ITC" panose="020B0805030504020804" pitchFamily="34" charset="0"/>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900">
          <a:latin typeface="Eras Demi ITC" panose="020B0805030504020804" pitchFamily="34" charset="0"/>
        </a:defRPr>
      </a:pPr>
      <a:endParaRPr lang="es-ES"/>
    </a:p>
  </c:txPr>
  <c:printSettings>
    <c:headerFooter/>
    <c:pageMargins b="0.75000000000000011" l="0.70000000000000007" r="0.70000000000000007" t="0.75000000000000011" header="0.30000000000000004" footer="0.30000000000000004"/>
    <c:pageSetup/>
  </c:printSettings>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10.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3.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4.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5.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6.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7.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charts/style8.xml><?xml version="1.0" encoding="utf-8"?>
<cs:chartStyle xmlns:cs="http://schemas.microsoft.com/office/drawing/2012/chartStyle" xmlns:a="http://schemas.openxmlformats.org/drawingml/2006/main" id="305">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headEnd type="none" w="sm" len="sm"/>
        <a:tailEnd type="none" w="sm" len="sm"/>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bg1"/>
    </cs:fontRef>
    <cs:spPr>
      <a:solidFill>
        <a:schemeClr val="tx1">
          <a:lumMod val="50000"/>
          <a:lumOff val="50000"/>
        </a:schemeClr>
      </a:solidFill>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alpha val="70000"/>
        </a:schemeClr>
      </a:solidFill>
    </cs:spPr>
  </cs:dataPoint>
  <cs:dataPoint3D>
    <cs:lnRef idx="0"/>
    <cs:fillRef idx="0">
      <cs:styleClr val="auto"/>
    </cs:fillRef>
    <cs:effectRef idx="0"/>
    <cs:fontRef idx="minor">
      <a:schemeClr val="tx1"/>
    </cs:fontRef>
    <cs:spPr>
      <a:solidFill>
        <a:schemeClr val="phClr">
          <a:alpha val="70000"/>
        </a:schemeClr>
      </a:solidFill>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styleClr val="auto"/>
    </cs:lnRef>
    <cs:fillRef idx="0">
      <cs:styleClr val="auto"/>
    </cs:fillRef>
    <cs:effectRef idx="0"/>
    <cs:fontRef idx="minor">
      <a:schemeClr val="dk1"/>
    </cs:fontRef>
    <cs:spPr>
      <a:gradFill>
        <a:gsLst>
          <a:gs pos="0">
            <a:schemeClr val="phClr"/>
          </a:gs>
          <a:gs pos="46000">
            <a:schemeClr val="phClr"/>
          </a:gs>
          <a:gs pos="100000">
            <a:schemeClr val="phClr">
              <a:lumMod val="20000"/>
              <a:lumOff val="80000"/>
              <a:alpha val="0"/>
            </a:schemeClr>
          </a:gs>
        </a:gsLst>
        <a:path path="circle">
          <a:fillToRect l="50000" t="-80000" r="50000" b="180000"/>
        </a:path>
      </a:gradFill>
      <a:ln w="9525" cap="flat" cmpd="sng" algn="ctr">
        <a:solidFill>
          <a:schemeClr val="phClr">
            <a:shade val="95000"/>
          </a:schemeClr>
        </a:solidFill>
        <a:round/>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cap="flat" cmpd="sng" algn="ctr">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ajor>
  <cs:gridlineMinor>
    <cs:lnRef idx="0"/>
    <cs:fillRef idx="0"/>
    <cs:effectRef idx="0"/>
    <cs:fontRef idx="minor">
      <a:schemeClr val="dk1"/>
    </cs:fontRef>
    <cs:spPr>
      <a:ln w="9525" cap="flat" cmpd="sng" algn="ctr">
        <a:gradFill>
          <a:gsLst>
            <a:gs pos="0">
              <a:schemeClr val="tx1">
                <a:lumMod val="5000"/>
                <a:lumOff val="95000"/>
              </a:schemeClr>
            </a:gs>
            <a:gs pos="100000">
              <a:schemeClr val="tx1">
                <a:lumMod val="15000"/>
                <a:lumOff val="85000"/>
              </a:schemeClr>
            </a:gs>
          </a:gsLst>
          <a:lin ang="5400000" scaled="0"/>
        </a:gradFill>
        <a:round/>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headEnd type="none" w="sm" len="sm"/>
        <a:tailEnd type="none" w="sm" len="sm"/>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952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9.xml><?xml version="1.0" encoding="utf-8"?>
<cs:chartStyle xmlns:cs="http://schemas.microsoft.com/office/drawing/2012/chartStyle" xmlns:a="http://schemas.openxmlformats.org/drawingml/2006/main" id="342">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8.xml"/></Relationships>
</file>

<file path=xl/drawings/_rels/drawing7.xml.rels><?xml version="1.0" encoding="UTF-8" standalone="yes"?>
<Relationships xmlns="http://schemas.openxmlformats.org/package/2006/relationships"><Relationship Id="rId1" Type="http://schemas.openxmlformats.org/officeDocument/2006/relationships/chart" Target="../charts/chart9.xml"/></Relationships>
</file>

<file path=xl/drawings/_rels/drawing8.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4</xdr:col>
      <xdr:colOff>504825</xdr:colOff>
      <xdr:row>24</xdr:row>
      <xdr:rowOff>76200</xdr:rowOff>
    </xdr:from>
    <xdr:to>
      <xdr:col>10</xdr:col>
      <xdr:colOff>504825</xdr:colOff>
      <xdr:row>41</xdr:row>
      <xdr:rowOff>66675</xdr:rowOff>
    </xdr:to>
    <xdr:graphicFrame macro="">
      <xdr:nvGraphicFramePr>
        <xdr:cNvPr id="2157" name="1 Gráfico">
          <a:extLst>
            <a:ext uri="{FF2B5EF4-FFF2-40B4-BE49-F238E27FC236}">
              <a16:creationId xmlns:a16="http://schemas.microsoft.com/office/drawing/2014/main" id="{00000000-0008-0000-0100-00006D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200025</xdr:colOff>
      <xdr:row>39</xdr:row>
      <xdr:rowOff>57150</xdr:rowOff>
    </xdr:from>
    <xdr:to>
      <xdr:col>9</xdr:col>
      <xdr:colOff>295275</xdr:colOff>
      <xdr:row>57</xdr:row>
      <xdr:rowOff>104775</xdr:rowOff>
    </xdr:to>
    <xdr:graphicFrame macro="">
      <xdr:nvGraphicFramePr>
        <xdr:cNvPr id="4205" name="1 Gráfico">
          <a:extLst>
            <a:ext uri="{FF2B5EF4-FFF2-40B4-BE49-F238E27FC236}">
              <a16:creationId xmlns:a16="http://schemas.microsoft.com/office/drawing/2014/main" id="{00000000-0008-0000-0200-00006D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666750</xdr:colOff>
      <xdr:row>17</xdr:row>
      <xdr:rowOff>9525</xdr:rowOff>
    </xdr:from>
    <xdr:to>
      <xdr:col>13</xdr:col>
      <xdr:colOff>666750</xdr:colOff>
      <xdr:row>37</xdr:row>
      <xdr:rowOff>66675</xdr:rowOff>
    </xdr:to>
    <xdr:graphicFrame macro="">
      <xdr:nvGraphicFramePr>
        <xdr:cNvPr id="6253" name="2 Gráfico">
          <a:extLst>
            <a:ext uri="{FF2B5EF4-FFF2-40B4-BE49-F238E27FC236}">
              <a16:creationId xmlns:a16="http://schemas.microsoft.com/office/drawing/2014/main" id="{00000000-0008-0000-0400-00006D1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171450</xdr:colOff>
      <xdr:row>137</xdr:row>
      <xdr:rowOff>0</xdr:rowOff>
    </xdr:from>
    <xdr:to>
      <xdr:col>7</xdr:col>
      <xdr:colOff>342900</xdr:colOff>
      <xdr:row>153</xdr:row>
      <xdr:rowOff>152400</xdr:rowOff>
    </xdr:to>
    <xdr:graphicFrame macro="">
      <xdr:nvGraphicFramePr>
        <xdr:cNvPr id="8301" name="1 Gráfico">
          <a:extLst>
            <a:ext uri="{FF2B5EF4-FFF2-40B4-BE49-F238E27FC236}">
              <a16:creationId xmlns:a16="http://schemas.microsoft.com/office/drawing/2014/main" id="{00000000-0008-0000-0500-00006D2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8</xdr:col>
      <xdr:colOff>266700</xdr:colOff>
      <xdr:row>25</xdr:row>
      <xdr:rowOff>104775</xdr:rowOff>
    </xdr:from>
    <xdr:to>
      <xdr:col>17</xdr:col>
      <xdr:colOff>419100</xdr:colOff>
      <xdr:row>42</xdr:row>
      <xdr:rowOff>19050</xdr:rowOff>
    </xdr:to>
    <xdr:graphicFrame macro="">
      <xdr:nvGraphicFramePr>
        <xdr:cNvPr id="10565" name="1 Gráfico">
          <a:extLst>
            <a:ext uri="{FF2B5EF4-FFF2-40B4-BE49-F238E27FC236}">
              <a16:creationId xmlns:a16="http://schemas.microsoft.com/office/drawing/2014/main" id="{00000000-0008-0000-0600-000045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438150</xdr:colOff>
      <xdr:row>47</xdr:row>
      <xdr:rowOff>9525</xdr:rowOff>
    </xdr:from>
    <xdr:to>
      <xdr:col>18</xdr:col>
      <xdr:colOff>190500</xdr:colOff>
      <xdr:row>63</xdr:row>
      <xdr:rowOff>0</xdr:rowOff>
    </xdr:to>
    <xdr:graphicFrame macro="">
      <xdr:nvGraphicFramePr>
        <xdr:cNvPr id="10566" name="2 Gráfico">
          <a:extLst>
            <a:ext uri="{FF2B5EF4-FFF2-40B4-BE49-F238E27FC236}">
              <a16:creationId xmlns:a16="http://schemas.microsoft.com/office/drawing/2014/main" id="{00000000-0008-0000-0600-000046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657225</xdr:colOff>
      <xdr:row>69</xdr:row>
      <xdr:rowOff>0</xdr:rowOff>
    </xdr:from>
    <xdr:to>
      <xdr:col>18</xdr:col>
      <xdr:colOff>600075</xdr:colOff>
      <xdr:row>85</xdr:row>
      <xdr:rowOff>152400</xdr:rowOff>
    </xdr:to>
    <xdr:graphicFrame macro="">
      <xdr:nvGraphicFramePr>
        <xdr:cNvPr id="10567" name="3 Gráfico">
          <a:extLst>
            <a:ext uri="{FF2B5EF4-FFF2-40B4-BE49-F238E27FC236}">
              <a16:creationId xmlns:a16="http://schemas.microsoft.com/office/drawing/2014/main" id="{00000000-0008-0000-0600-0000472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485775</xdr:colOff>
      <xdr:row>19</xdr:row>
      <xdr:rowOff>133350</xdr:rowOff>
    </xdr:from>
    <xdr:to>
      <xdr:col>4</xdr:col>
      <xdr:colOff>266700</xdr:colOff>
      <xdr:row>38</xdr:row>
      <xdr:rowOff>66675</xdr:rowOff>
    </xdr:to>
    <xdr:graphicFrame macro="">
      <xdr:nvGraphicFramePr>
        <xdr:cNvPr id="14445" name="1 Gráfico">
          <a:extLst>
            <a:ext uri="{FF2B5EF4-FFF2-40B4-BE49-F238E27FC236}">
              <a16:creationId xmlns:a16="http://schemas.microsoft.com/office/drawing/2014/main" id="{00000000-0008-0000-0700-00006D3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295275</xdr:colOff>
      <xdr:row>38</xdr:row>
      <xdr:rowOff>0</xdr:rowOff>
    </xdr:from>
    <xdr:to>
      <xdr:col>7</xdr:col>
      <xdr:colOff>609600</xdr:colOff>
      <xdr:row>60</xdr:row>
      <xdr:rowOff>19050</xdr:rowOff>
    </xdr:to>
    <xdr:graphicFrame macro="">
      <xdr:nvGraphicFramePr>
        <xdr:cNvPr id="16497" name="1 Gráfico">
          <a:extLst>
            <a:ext uri="{FF2B5EF4-FFF2-40B4-BE49-F238E27FC236}">
              <a16:creationId xmlns:a16="http://schemas.microsoft.com/office/drawing/2014/main" id="{00000000-0008-0000-0800-0000714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0</xdr:col>
      <xdr:colOff>685800</xdr:colOff>
      <xdr:row>22</xdr:row>
      <xdr:rowOff>19050</xdr:rowOff>
    </xdr:from>
    <xdr:to>
      <xdr:col>8</xdr:col>
      <xdr:colOff>523875</xdr:colOff>
      <xdr:row>40</xdr:row>
      <xdr:rowOff>142875</xdr:rowOff>
    </xdr:to>
    <xdr:graphicFrame macro="">
      <xdr:nvGraphicFramePr>
        <xdr:cNvPr id="947209" name="1 Gráfico">
          <a:extLst>
            <a:ext uri="{FF2B5EF4-FFF2-40B4-BE49-F238E27FC236}">
              <a16:creationId xmlns:a16="http://schemas.microsoft.com/office/drawing/2014/main" id="{00000000-0008-0000-0900-000009740E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G118"/>
  <sheetViews>
    <sheetView tabSelected="1" workbookViewId="0">
      <selection activeCell="B4" sqref="B4"/>
    </sheetView>
  </sheetViews>
  <sheetFormatPr baseColWidth="10" defaultRowHeight="15" x14ac:dyDescent="0.25"/>
  <cols>
    <col min="1" max="1" width="11.42578125" style="24"/>
    <col min="2" max="2" width="101.42578125" style="24" customWidth="1"/>
    <col min="3" max="16384" width="11.42578125" style="24"/>
  </cols>
  <sheetData>
    <row r="1" spans="1:33" x14ac:dyDescent="0.25">
      <c r="A1" s="31"/>
      <c r="B1" s="31"/>
      <c r="C1" s="31"/>
      <c r="D1" s="31"/>
      <c r="E1" s="31"/>
      <c r="F1" s="31"/>
      <c r="G1" s="31"/>
      <c r="H1" s="31"/>
      <c r="I1" s="31"/>
      <c r="J1" s="31"/>
      <c r="K1" s="31"/>
      <c r="L1" s="31"/>
      <c r="M1" s="31"/>
      <c r="N1" s="31"/>
      <c r="O1" s="31"/>
      <c r="P1" s="31"/>
      <c r="Q1" s="31"/>
      <c r="R1" s="31"/>
      <c r="S1" s="31"/>
      <c r="T1" s="31"/>
      <c r="U1" s="31"/>
      <c r="V1" s="31"/>
      <c r="W1" s="31"/>
      <c r="X1" s="31"/>
      <c r="Y1" s="31"/>
      <c r="Z1" s="31"/>
      <c r="AA1" s="31"/>
      <c r="AB1" s="31"/>
      <c r="AC1" s="31"/>
      <c r="AD1" s="31"/>
      <c r="AE1" s="31"/>
      <c r="AF1" s="31"/>
      <c r="AG1" s="31"/>
    </row>
    <row r="2" spans="1:33" x14ac:dyDescent="0.25">
      <c r="A2" s="31"/>
      <c r="B2" s="31"/>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row>
    <row r="3" spans="1:33" x14ac:dyDescent="0.25">
      <c r="A3" s="31"/>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row>
    <row r="4" spans="1:33" s="34" customFormat="1" ht="222.75" customHeight="1" x14ac:dyDescent="0.25">
      <c r="A4" s="32"/>
      <c r="B4" s="33" t="s">
        <v>111</v>
      </c>
      <c r="C4" s="32"/>
      <c r="D4" s="32"/>
      <c r="E4" s="32"/>
      <c r="F4" s="32"/>
      <c r="G4" s="32"/>
      <c r="H4" s="32"/>
      <c r="I4" s="32"/>
      <c r="J4" s="32"/>
      <c r="K4" s="32"/>
      <c r="L4" s="32"/>
      <c r="M4" s="32"/>
      <c r="N4" s="32"/>
      <c r="O4" s="32"/>
      <c r="P4" s="32"/>
      <c r="Q4" s="32"/>
      <c r="R4" s="32"/>
      <c r="S4" s="32"/>
      <c r="T4" s="32"/>
      <c r="U4" s="32"/>
      <c r="V4" s="32"/>
      <c r="W4" s="32"/>
      <c r="X4" s="32"/>
      <c r="Y4" s="32"/>
      <c r="Z4" s="32"/>
      <c r="AA4" s="32"/>
      <c r="AB4" s="32"/>
      <c r="AC4" s="32"/>
      <c r="AD4" s="32"/>
      <c r="AE4" s="32"/>
      <c r="AF4" s="32"/>
      <c r="AG4" s="32"/>
    </row>
    <row r="5" spans="1:33" ht="90" customHeight="1" x14ac:dyDescent="0.25">
      <c r="A5" s="31"/>
      <c r="B5" s="33" t="s">
        <v>119</v>
      </c>
      <c r="C5" s="31"/>
      <c r="D5" s="31"/>
      <c r="E5" s="31"/>
      <c r="F5" s="31"/>
      <c r="G5" s="31"/>
      <c r="H5" s="31"/>
      <c r="I5" s="31"/>
      <c r="J5" s="31"/>
      <c r="K5" s="31"/>
      <c r="L5" s="31"/>
      <c r="M5" s="31"/>
      <c r="N5" s="31"/>
      <c r="O5" s="31"/>
      <c r="P5" s="31"/>
      <c r="Q5" s="31"/>
      <c r="R5" s="31"/>
      <c r="S5" s="31"/>
      <c r="T5" s="31"/>
      <c r="U5" s="31"/>
      <c r="V5" s="31"/>
      <c r="W5" s="31"/>
      <c r="X5" s="31"/>
      <c r="Y5" s="31"/>
      <c r="Z5" s="31"/>
      <c r="AA5" s="31"/>
      <c r="AB5" s="31"/>
      <c r="AC5" s="31"/>
      <c r="AD5" s="31"/>
      <c r="AE5" s="31"/>
      <c r="AF5" s="31"/>
      <c r="AG5" s="31"/>
    </row>
    <row r="6" spans="1:33" x14ac:dyDescent="0.25">
      <c r="A6" s="31"/>
      <c r="B6" s="31"/>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row>
    <row r="7" spans="1:33" x14ac:dyDescent="0.25">
      <c r="A7" s="31"/>
      <c r="B7" s="31"/>
      <c r="C7" s="31"/>
      <c r="D7" s="31"/>
      <c r="E7" s="31"/>
      <c r="F7" s="31"/>
      <c r="G7" s="31"/>
      <c r="H7" s="31"/>
      <c r="I7" s="31"/>
      <c r="J7" s="31"/>
      <c r="K7" s="31"/>
      <c r="L7" s="31"/>
      <c r="M7" s="31"/>
      <c r="N7" s="31"/>
      <c r="O7" s="31"/>
      <c r="P7" s="31"/>
      <c r="Q7" s="31"/>
      <c r="R7" s="31"/>
      <c r="S7" s="31"/>
      <c r="T7" s="31"/>
      <c r="U7" s="31"/>
      <c r="V7" s="31"/>
      <c r="W7" s="31"/>
      <c r="X7" s="31"/>
      <c r="Y7" s="31"/>
      <c r="Z7" s="31"/>
      <c r="AA7" s="31"/>
      <c r="AB7" s="31"/>
      <c r="AC7" s="31"/>
      <c r="AD7" s="31"/>
      <c r="AE7" s="31"/>
      <c r="AF7" s="31"/>
      <c r="AG7" s="31"/>
    </row>
    <row r="8" spans="1:33" x14ac:dyDescent="0.25">
      <c r="A8" s="31"/>
      <c r="B8" s="31"/>
      <c r="C8" s="31"/>
      <c r="D8" s="31"/>
      <c r="E8" s="31"/>
      <c r="F8" s="31"/>
      <c r="G8" s="31"/>
      <c r="H8" s="31"/>
      <c r="I8" s="31"/>
      <c r="J8" s="31"/>
      <c r="K8" s="31"/>
      <c r="L8" s="31"/>
      <c r="M8" s="31"/>
      <c r="N8" s="31"/>
      <c r="O8" s="31"/>
      <c r="P8" s="31"/>
      <c r="Q8" s="31"/>
      <c r="R8" s="31"/>
      <c r="S8" s="31"/>
      <c r="T8" s="31"/>
      <c r="U8" s="31"/>
      <c r="V8" s="31"/>
      <c r="W8" s="31"/>
      <c r="X8" s="31"/>
      <c r="Y8" s="31"/>
      <c r="Z8" s="31"/>
      <c r="AA8" s="31"/>
      <c r="AB8" s="31"/>
      <c r="AC8" s="31"/>
      <c r="AD8" s="31"/>
      <c r="AE8" s="31"/>
      <c r="AF8" s="31"/>
      <c r="AG8" s="31"/>
    </row>
    <row r="9" spans="1:33" x14ac:dyDescent="0.25">
      <c r="A9" s="31"/>
      <c r="B9" s="31"/>
      <c r="C9" s="31"/>
      <c r="D9" s="31"/>
      <c r="E9" s="31"/>
      <c r="F9" s="31"/>
      <c r="G9" s="31"/>
      <c r="H9" s="31"/>
      <c r="I9" s="31"/>
      <c r="J9" s="31"/>
      <c r="K9" s="31"/>
      <c r="L9" s="31"/>
      <c r="M9" s="31"/>
      <c r="N9" s="31"/>
      <c r="O9" s="31"/>
      <c r="P9" s="31"/>
      <c r="Q9" s="31"/>
      <c r="R9" s="31"/>
      <c r="S9" s="31"/>
      <c r="T9" s="31"/>
      <c r="U9" s="31"/>
      <c r="V9" s="31"/>
      <c r="W9" s="31"/>
      <c r="X9" s="31"/>
      <c r="Y9" s="31"/>
      <c r="Z9" s="31"/>
      <c r="AA9" s="31"/>
      <c r="AB9" s="31"/>
      <c r="AC9" s="31"/>
      <c r="AD9" s="31"/>
      <c r="AE9" s="31"/>
      <c r="AF9" s="31"/>
      <c r="AG9" s="31"/>
    </row>
    <row r="10" spans="1:33" x14ac:dyDescent="0.25">
      <c r="A10" s="31"/>
      <c r="B10" s="31"/>
      <c r="C10" s="31"/>
      <c r="D10" s="31"/>
      <c r="E10" s="31"/>
      <c r="F10" s="31"/>
      <c r="G10" s="31"/>
      <c r="H10" s="31"/>
      <c r="I10" s="31"/>
      <c r="J10" s="31"/>
      <c r="K10" s="31"/>
      <c r="L10" s="31"/>
      <c r="M10" s="31"/>
      <c r="N10" s="31"/>
      <c r="O10" s="31"/>
      <c r="P10" s="31"/>
      <c r="Q10" s="31"/>
      <c r="R10" s="31"/>
      <c r="S10" s="31"/>
      <c r="T10" s="31"/>
      <c r="U10" s="31"/>
      <c r="V10" s="31"/>
      <c r="W10" s="31"/>
      <c r="X10" s="31"/>
      <c r="Y10" s="31"/>
      <c r="Z10" s="31"/>
      <c r="AA10" s="31"/>
      <c r="AB10" s="31"/>
      <c r="AC10" s="31"/>
      <c r="AD10" s="31"/>
      <c r="AE10" s="31"/>
      <c r="AF10" s="31"/>
      <c r="AG10" s="31"/>
    </row>
    <row r="11" spans="1:33" x14ac:dyDescent="0.25">
      <c r="A11" s="31"/>
      <c r="B11" s="31"/>
      <c r="C11" s="31"/>
      <c r="D11" s="31"/>
      <c r="E11" s="31"/>
      <c r="F11" s="31"/>
      <c r="G11" s="31"/>
      <c r="H11" s="31"/>
      <c r="I11" s="31"/>
      <c r="J11" s="31"/>
      <c r="K11" s="31"/>
      <c r="L11" s="31"/>
      <c r="M11" s="31"/>
      <c r="N11" s="31"/>
      <c r="O11" s="31"/>
      <c r="P11" s="31"/>
      <c r="Q11" s="31"/>
      <c r="R11" s="31"/>
      <c r="S11" s="31"/>
      <c r="T11" s="31"/>
      <c r="U11" s="31"/>
      <c r="V11" s="31"/>
      <c r="W11" s="31"/>
      <c r="X11" s="31"/>
      <c r="Y11" s="31"/>
      <c r="Z11" s="31"/>
      <c r="AA11" s="31"/>
      <c r="AB11" s="31"/>
      <c r="AC11" s="31"/>
      <c r="AD11" s="31"/>
      <c r="AE11" s="31"/>
      <c r="AF11" s="31"/>
      <c r="AG11" s="31"/>
    </row>
    <row r="12" spans="1:33" x14ac:dyDescent="0.25">
      <c r="A12" s="31"/>
      <c r="B12" s="31"/>
      <c r="C12" s="31"/>
      <c r="D12" s="31"/>
      <c r="E12" s="31"/>
      <c r="F12" s="31"/>
      <c r="G12" s="31"/>
      <c r="H12" s="31"/>
      <c r="I12" s="31"/>
      <c r="J12" s="31"/>
      <c r="K12" s="31"/>
      <c r="L12" s="31"/>
      <c r="M12" s="31"/>
      <c r="N12" s="31"/>
      <c r="O12" s="31"/>
      <c r="P12" s="31"/>
      <c r="Q12" s="31"/>
      <c r="R12" s="31"/>
      <c r="S12" s="31"/>
      <c r="T12" s="31"/>
      <c r="U12" s="31"/>
      <c r="V12" s="31"/>
      <c r="W12" s="31"/>
      <c r="X12" s="31"/>
      <c r="Y12" s="31"/>
      <c r="Z12" s="31"/>
      <c r="AA12" s="31"/>
      <c r="AB12" s="31"/>
      <c r="AC12" s="31"/>
      <c r="AD12" s="31"/>
      <c r="AE12" s="31"/>
      <c r="AF12" s="31"/>
      <c r="AG12" s="31"/>
    </row>
    <row r="13" spans="1:33" x14ac:dyDescent="0.25">
      <c r="A13" s="31"/>
      <c r="B13" s="31"/>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1"/>
      <c r="AF13" s="31"/>
      <c r="AG13" s="31"/>
    </row>
    <row r="14" spans="1:33" x14ac:dyDescent="0.25">
      <c r="A14" s="31"/>
      <c r="B14" s="31"/>
      <c r="C14" s="31"/>
      <c r="D14" s="31"/>
      <c r="E14" s="31"/>
      <c r="F14" s="31"/>
      <c r="G14" s="31"/>
      <c r="H14" s="31"/>
      <c r="I14" s="31"/>
      <c r="J14" s="31"/>
      <c r="K14" s="31"/>
      <c r="L14" s="31"/>
      <c r="M14" s="31"/>
      <c r="N14" s="31"/>
      <c r="O14" s="31"/>
      <c r="P14" s="31"/>
      <c r="Q14" s="31"/>
      <c r="R14" s="31"/>
      <c r="S14" s="31"/>
      <c r="T14" s="31"/>
      <c r="U14" s="31"/>
      <c r="V14" s="31"/>
      <c r="W14" s="31"/>
      <c r="X14" s="31"/>
      <c r="Y14" s="31"/>
      <c r="Z14" s="31"/>
      <c r="AA14" s="31"/>
      <c r="AB14" s="31"/>
      <c r="AC14" s="31"/>
      <c r="AD14" s="31"/>
      <c r="AE14" s="31"/>
      <c r="AF14" s="31"/>
      <c r="AG14" s="31"/>
    </row>
    <row r="15" spans="1:33" x14ac:dyDescent="0.25">
      <c r="A15" s="31"/>
      <c r="B15" s="31"/>
      <c r="C15" s="31"/>
      <c r="D15" s="31"/>
      <c r="E15" s="31"/>
      <c r="F15" s="31"/>
      <c r="G15" s="31"/>
      <c r="H15" s="31"/>
      <c r="I15" s="31"/>
      <c r="J15" s="31"/>
      <c r="K15" s="31"/>
      <c r="L15" s="31"/>
      <c r="M15" s="31"/>
      <c r="N15" s="31"/>
      <c r="O15" s="31"/>
      <c r="P15" s="31"/>
      <c r="Q15" s="31"/>
      <c r="R15" s="31"/>
      <c r="S15" s="31"/>
      <c r="T15" s="31"/>
      <c r="U15" s="31"/>
      <c r="V15" s="31"/>
      <c r="W15" s="31"/>
      <c r="X15" s="31"/>
      <c r="Y15" s="31"/>
      <c r="Z15" s="31"/>
      <c r="AA15" s="31"/>
      <c r="AB15" s="31"/>
      <c r="AC15" s="31"/>
      <c r="AD15" s="31"/>
      <c r="AE15" s="31"/>
      <c r="AF15" s="31"/>
      <c r="AG15" s="31"/>
    </row>
    <row r="16" spans="1:33" x14ac:dyDescent="0.25">
      <c r="A16" s="31"/>
      <c r="B16" s="31"/>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row>
    <row r="17" spans="1:33" x14ac:dyDescent="0.25">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row>
    <row r="18" spans="1:33" x14ac:dyDescent="0.25">
      <c r="A18" s="31"/>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row>
    <row r="19" spans="1:33" x14ac:dyDescent="0.25">
      <c r="A19" s="31"/>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row>
    <row r="20" spans="1:33" x14ac:dyDescent="0.25">
      <c r="A20" s="31"/>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row>
    <row r="21" spans="1:33" x14ac:dyDescent="0.25">
      <c r="A21" s="31"/>
      <c r="B21" s="31"/>
      <c r="C21" s="31"/>
      <c r="D21" s="31"/>
      <c r="E21" s="31"/>
      <c r="F21" s="31"/>
      <c r="G21" s="31"/>
      <c r="H21" s="31"/>
      <c r="I21" s="31"/>
      <c r="J21" s="31"/>
      <c r="K21" s="31"/>
      <c r="L21" s="31"/>
      <c r="M21" s="31"/>
      <c r="N21" s="31"/>
      <c r="O21" s="31"/>
      <c r="P21" s="31"/>
      <c r="Q21" s="31"/>
      <c r="R21" s="31"/>
      <c r="S21" s="31"/>
      <c r="T21" s="31"/>
      <c r="U21" s="31"/>
      <c r="V21" s="31"/>
      <c r="W21" s="31"/>
      <c r="X21" s="31"/>
      <c r="Y21" s="31"/>
      <c r="Z21" s="31"/>
      <c r="AA21" s="31"/>
      <c r="AB21" s="31"/>
      <c r="AC21" s="31"/>
      <c r="AD21" s="31"/>
      <c r="AE21" s="31"/>
      <c r="AF21" s="31"/>
      <c r="AG21" s="31"/>
    </row>
    <row r="22" spans="1:33" x14ac:dyDescent="0.25">
      <c r="A22" s="31"/>
      <c r="B22" s="31"/>
      <c r="C22" s="31"/>
      <c r="D22" s="31"/>
      <c r="E22" s="31"/>
      <c r="F22" s="31"/>
      <c r="G22" s="31"/>
      <c r="H22" s="31"/>
      <c r="I22" s="31"/>
      <c r="J22" s="31"/>
      <c r="K22" s="31"/>
      <c r="L22" s="31"/>
      <c r="M22" s="31"/>
      <c r="N22" s="31"/>
      <c r="O22" s="31"/>
      <c r="P22" s="31"/>
      <c r="Q22" s="31"/>
      <c r="R22" s="31"/>
      <c r="S22" s="31"/>
      <c r="T22" s="31"/>
      <c r="U22" s="31"/>
      <c r="V22" s="31"/>
      <c r="W22" s="31"/>
      <c r="X22" s="31"/>
      <c r="Y22" s="31"/>
      <c r="Z22" s="31"/>
      <c r="AA22" s="31"/>
      <c r="AB22" s="31"/>
      <c r="AC22" s="31"/>
      <c r="AD22" s="31"/>
      <c r="AE22" s="31"/>
      <c r="AF22" s="31"/>
      <c r="AG22" s="31"/>
    </row>
    <row r="23" spans="1:33" x14ac:dyDescent="0.25">
      <c r="A23" s="31"/>
      <c r="B23" s="31"/>
      <c r="C23" s="31"/>
      <c r="D23" s="31"/>
      <c r="E23" s="31"/>
      <c r="F23" s="31"/>
      <c r="G23" s="31"/>
      <c r="H23" s="31"/>
      <c r="I23" s="31"/>
      <c r="J23" s="31"/>
      <c r="K23" s="31"/>
      <c r="L23" s="31"/>
      <c r="M23" s="31"/>
      <c r="N23" s="31"/>
      <c r="O23" s="31"/>
      <c r="P23" s="31"/>
      <c r="Q23" s="31"/>
      <c r="R23" s="31"/>
      <c r="S23" s="31"/>
      <c r="T23" s="31"/>
      <c r="U23" s="31"/>
      <c r="V23" s="31"/>
      <c r="W23" s="31"/>
      <c r="X23" s="31"/>
      <c r="Y23" s="31"/>
      <c r="Z23" s="31"/>
      <c r="AA23" s="31"/>
      <c r="AB23" s="31"/>
      <c r="AC23" s="31"/>
      <c r="AD23" s="31"/>
      <c r="AE23" s="31"/>
      <c r="AF23" s="31"/>
      <c r="AG23" s="31"/>
    </row>
    <row r="24" spans="1:33" x14ac:dyDescent="0.25">
      <c r="A24" s="31"/>
      <c r="B24" s="31"/>
      <c r="C24" s="31"/>
      <c r="D24" s="31"/>
      <c r="E24" s="31"/>
      <c r="F24" s="31"/>
      <c r="G24" s="31"/>
      <c r="H24" s="31"/>
      <c r="I24" s="31"/>
      <c r="J24" s="31"/>
      <c r="K24" s="31"/>
      <c r="L24" s="31"/>
      <c r="M24" s="31"/>
      <c r="N24" s="31"/>
      <c r="O24" s="31"/>
      <c r="P24" s="31"/>
      <c r="Q24" s="31"/>
      <c r="R24" s="31"/>
      <c r="S24" s="31"/>
      <c r="T24" s="31"/>
      <c r="U24" s="31"/>
      <c r="V24" s="31"/>
      <c r="W24" s="31"/>
      <c r="X24" s="31"/>
      <c r="Y24" s="31"/>
      <c r="Z24" s="31"/>
      <c r="AA24" s="31"/>
      <c r="AB24" s="31"/>
      <c r="AC24" s="31"/>
      <c r="AD24" s="31"/>
      <c r="AE24" s="31"/>
      <c r="AF24" s="31"/>
      <c r="AG24" s="31"/>
    </row>
    <row r="25" spans="1:33" x14ac:dyDescent="0.25">
      <c r="A25" s="31"/>
      <c r="B25" s="31"/>
      <c r="C25" s="31"/>
      <c r="D25" s="31"/>
      <c r="E25" s="31"/>
      <c r="F25" s="31"/>
      <c r="G25" s="31"/>
      <c r="H25" s="31"/>
      <c r="I25" s="31"/>
      <c r="J25" s="31"/>
      <c r="K25" s="31"/>
      <c r="L25" s="31"/>
      <c r="M25" s="31"/>
      <c r="N25" s="31"/>
      <c r="O25" s="31"/>
      <c r="P25" s="31"/>
      <c r="Q25" s="31"/>
      <c r="R25" s="31"/>
      <c r="S25" s="31"/>
      <c r="T25" s="31"/>
      <c r="U25" s="31"/>
      <c r="V25" s="31"/>
      <c r="W25" s="31"/>
      <c r="X25" s="31"/>
      <c r="Y25" s="31"/>
      <c r="Z25" s="31"/>
      <c r="AA25" s="31"/>
      <c r="AB25" s="31"/>
      <c r="AC25" s="31"/>
      <c r="AD25" s="31"/>
      <c r="AE25" s="31"/>
      <c r="AF25" s="31"/>
      <c r="AG25" s="31"/>
    </row>
    <row r="26" spans="1:33" x14ac:dyDescent="0.25">
      <c r="A26" s="31"/>
      <c r="B26" s="31"/>
      <c r="C26" s="31"/>
      <c r="D26" s="31"/>
      <c r="E26" s="31"/>
      <c r="F26" s="31"/>
      <c r="G26" s="31"/>
      <c r="H26" s="31"/>
      <c r="I26" s="31"/>
      <c r="J26" s="31"/>
      <c r="K26" s="31"/>
      <c r="L26" s="31"/>
      <c r="M26" s="31"/>
      <c r="N26" s="31"/>
      <c r="O26" s="31"/>
      <c r="P26" s="31"/>
      <c r="Q26" s="31"/>
      <c r="R26" s="31"/>
      <c r="S26" s="31"/>
      <c r="T26" s="31"/>
      <c r="U26" s="31"/>
      <c r="V26" s="31"/>
      <c r="W26" s="31"/>
      <c r="X26" s="31"/>
      <c r="Y26" s="31"/>
      <c r="Z26" s="31"/>
      <c r="AA26" s="31"/>
      <c r="AB26" s="31"/>
      <c r="AC26" s="31"/>
      <c r="AD26" s="31"/>
      <c r="AE26" s="31"/>
      <c r="AF26" s="31"/>
      <c r="AG26" s="31"/>
    </row>
    <row r="27" spans="1:33" x14ac:dyDescent="0.25">
      <c r="A27" s="31"/>
      <c r="B27" s="31"/>
      <c r="C27" s="31"/>
      <c r="D27" s="31"/>
      <c r="E27" s="31"/>
      <c r="F27" s="31"/>
      <c r="G27" s="31"/>
      <c r="H27" s="31"/>
      <c r="I27" s="31"/>
      <c r="J27" s="31"/>
      <c r="K27" s="31"/>
      <c r="L27" s="31"/>
      <c r="M27" s="31"/>
      <c r="N27" s="31"/>
      <c r="O27" s="31"/>
      <c r="P27" s="31"/>
      <c r="Q27" s="31"/>
      <c r="R27" s="31"/>
      <c r="S27" s="31"/>
      <c r="T27" s="31"/>
      <c r="U27" s="31"/>
      <c r="V27" s="31"/>
      <c r="W27" s="31"/>
      <c r="X27" s="31"/>
      <c r="Y27" s="31"/>
      <c r="Z27" s="31"/>
      <c r="AA27" s="31"/>
      <c r="AB27" s="31"/>
      <c r="AC27" s="31"/>
      <c r="AD27" s="31"/>
      <c r="AE27" s="31"/>
      <c r="AF27" s="31"/>
      <c r="AG27" s="31"/>
    </row>
    <row r="28" spans="1:33" x14ac:dyDescent="0.25">
      <c r="A28" s="31"/>
      <c r="B28" s="31"/>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row>
    <row r="29" spans="1:33" x14ac:dyDescent="0.25">
      <c r="A29" s="31"/>
      <c r="B29" s="31"/>
      <c r="C29" s="31"/>
      <c r="D29" s="31"/>
      <c r="E29" s="31"/>
      <c r="F29" s="31"/>
      <c r="G29" s="31"/>
      <c r="H29" s="31"/>
      <c r="I29" s="31"/>
      <c r="J29" s="31"/>
      <c r="K29" s="31"/>
      <c r="L29" s="31"/>
      <c r="M29" s="31"/>
      <c r="N29" s="31"/>
      <c r="O29" s="31"/>
      <c r="P29" s="31"/>
      <c r="Q29" s="31"/>
      <c r="R29" s="31"/>
      <c r="S29" s="31"/>
      <c r="T29" s="31"/>
      <c r="U29" s="31"/>
      <c r="V29" s="31"/>
      <c r="W29" s="31"/>
      <c r="X29" s="31"/>
      <c r="Y29" s="31"/>
      <c r="Z29" s="31"/>
      <c r="AA29" s="31"/>
      <c r="AB29" s="31"/>
      <c r="AC29" s="31"/>
      <c r="AD29" s="31"/>
      <c r="AE29" s="31"/>
      <c r="AF29" s="31"/>
      <c r="AG29" s="31"/>
    </row>
    <row r="30" spans="1:33" x14ac:dyDescent="0.25">
      <c r="A30" s="31"/>
      <c r="B30" s="31"/>
      <c r="C30" s="31"/>
      <c r="D30" s="31"/>
      <c r="E30" s="31"/>
      <c r="F30" s="31"/>
      <c r="G30" s="31"/>
      <c r="H30" s="31"/>
      <c r="I30" s="31"/>
      <c r="J30" s="31"/>
      <c r="K30" s="31"/>
      <c r="L30" s="31"/>
      <c r="M30" s="31"/>
      <c r="N30" s="31"/>
      <c r="O30" s="31"/>
      <c r="P30" s="31"/>
      <c r="Q30" s="31"/>
      <c r="R30" s="31"/>
      <c r="S30" s="31"/>
      <c r="T30" s="31"/>
      <c r="U30" s="31"/>
      <c r="V30" s="31"/>
      <c r="W30" s="31"/>
      <c r="X30" s="31"/>
      <c r="Y30" s="31"/>
      <c r="Z30" s="31"/>
      <c r="AA30" s="31"/>
      <c r="AB30" s="31"/>
      <c r="AC30" s="31"/>
      <c r="AD30" s="31"/>
      <c r="AE30" s="31"/>
      <c r="AF30" s="31"/>
      <c r="AG30" s="31"/>
    </row>
    <row r="31" spans="1:33" x14ac:dyDescent="0.25">
      <c r="A31" s="31"/>
      <c r="B31" s="31"/>
      <c r="C31" s="31"/>
      <c r="D31" s="31"/>
      <c r="E31" s="31"/>
      <c r="F31" s="31"/>
      <c r="G31" s="31"/>
      <c r="H31" s="31"/>
      <c r="I31" s="31"/>
      <c r="J31" s="31"/>
      <c r="K31" s="31"/>
      <c r="L31" s="31"/>
      <c r="M31" s="31"/>
      <c r="N31" s="31"/>
      <c r="O31" s="31"/>
      <c r="P31" s="31"/>
      <c r="Q31" s="31"/>
      <c r="R31" s="31"/>
      <c r="S31" s="31"/>
      <c r="T31" s="31"/>
      <c r="U31" s="31"/>
      <c r="V31" s="31"/>
      <c r="W31" s="31"/>
      <c r="X31" s="31"/>
      <c r="Y31" s="31"/>
      <c r="Z31" s="31"/>
      <c r="AA31" s="31"/>
      <c r="AB31" s="31"/>
      <c r="AC31" s="31"/>
      <c r="AD31" s="31"/>
      <c r="AE31" s="31"/>
      <c r="AF31" s="31"/>
      <c r="AG31" s="31"/>
    </row>
    <row r="32" spans="1:33" x14ac:dyDescent="0.25">
      <c r="A32" s="31"/>
      <c r="B32" s="31"/>
      <c r="C32" s="31"/>
      <c r="D32" s="31"/>
      <c r="E32" s="31"/>
      <c r="F32" s="31"/>
      <c r="G32" s="31"/>
      <c r="H32" s="31"/>
      <c r="I32" s="31"/>
      <c r="J32" s="31"/>
      <c r="K32" s="31"/>
      <c r="L32" s="31"/>
      <c r="M32" s="31"/>
      <c r="N32" s="31"/>
      <c r="O32" s="31"/>
      <c r="P32" s="31"/>
      <c r="Q32" s="31"/>
      <c r="R32" s="31"/>
      <c r="S32" s="31"/>
      <c r="T32" s="31"/>
      <c r="U32" s="31"/>
      <c r="V32" s="31"/>
      <c r="W32" s="31"/>
      <c r="X32" s="31"/>
      <c r="Y32" s="31"/>
      <c r="Z32" s="31"/>
      <c r="AA32" s="31"/>
      <c r="AB32" s="31"/>
      <c r="AC32" s="31"/>
      <c r="AD32" s="31"/>
      <c r="AE32" s="31"/>
      <c r="AF32" s="31"/>
      <c r="AG32" s="31"/>
    </row>
    <row r="33" spans="1:33" x14ac:dyDescent="0.25">
      <c r="A33" s="31"/>
      <c r="B33" s="31"/>
      <c r="C33" s="31"/>
      <c r="D33" s="31"/>
      <c r="E33" s="31"/>
      <c r="F33" s="31"/>
      <c r="G33" s="31"/>
      <c r="H33" s="31"/>
      <c r="I33" s="31"/>
      <c r="J33" s="31"/>
      <c r="K33" s="31"/>
      <c r="L33" s="31"/>
      <c r="M33" s="31"/>
      <c r="N33" s="31"/>
      <c r="O33" s="31"/>
      <c r="P33" s="31"/>
      <c r="Q33" s="31"/>
      <c r="R33" s="31"/>
      <c r="S33" s="31"/>
      <c r="T33" s="31"/>
      <c r="U33" s="31"/>
      <c r="V33" s="31"/>
      <c r="W33" s="31"/>
      <c r="X33" s="31"/>
      <c r="Y33" s="31"/>
      <c r="Z33" s="31"/>
      <c r="AA33" s="31"/>
      <c r="AB33" s="31"/>
      <c r="AC33" s="31"/>
      <c r="AD33" s="31"/>
      <c r="AE33" s="31"/>
      <c r="AF33" s="31"/>
      <c r="AG33" s="31"/>
    </row>
    <row r="34" spans="1:33" x14ac:dyDescent="0.25">
      <c r="A34" s="31"/>
      <c r="B34" s="31"/>
      <c r="C34" s="31"/>
      <c r="D34" s="31"/>
      <c r="E34" s="31"/>
      <c r="F34" s="31"/>
      <c r="G34" s="31"/>
      <c r="H34" s="31"/>
      <c r="I34" s="31"/>
      <c r="J34" s="31"/>
      <c r="K34" s="31"/>
      <c r="L34" s="31"/>
      <c r="M34" s="31"/>
      <c r="N34" s="31"/>
      <c r="O34" s="31"/>
      <c r="P34" s="31"/>
      <c r="Q34" s="31"/>
      <c r="R34" s="31"/>
      <c r="S34" s="31"/>
      <c r="T34" s="31"/>
      <c r="U34" s="31"/>
      <c r="V34" s="31"/>
      <c r="W34" s="31"/>
      <c r="X34" s="31"/>
      <c r="Y34" s="31"/>
      <c r="Z34" s="31"/>
      <c r="AA34" s="31"/>
      <c r="AB34" s="31"/>
      <c r="AC34" s="31"/>
      <c r="AD34" s="31"/>
      <c r="AE34" s="31"/>
      <c r="AF34" s="31"/>
      <c r="AG34" s="31"/>
    </row>
    <row r="35" spans="1:33" x14ac:dyDescent="0.25">
      <c r="A35" s="31"/>
      <c r="B35" s="31"/>
      <c r="C35" s="31"/>
      <c r="D35" s="31"/>
      <c r="E35" s="31"/>
      <c r="F35" s="31"/>
      <c r="G35" s="31"/>
      <c r="H35" s="31"/>
      <c r="I35" s="31"/>
      <c r="J35" s="31"/>
      <c r="K35" s="31"/>
      <c r="L35" s="31"/>
      <c r="M35" s="31"/>
      <c r="N35" s="31"/>
      <c r="O35" s="31"/>
      <c r="P35" s="31"/>
      <c r="Q35" s="31"/>
      <c r="R35" s="31"/>
      <c r="S35" s="31"/>
      <c r="T35" s="31"/>
      <c r="U35" s="31"/>
      <c r="V35" s="31"/>
      <c r="W35" s="31"/>
      <c r="X35" s="31"/>
      <c r="Y35" s="31"/>
      <c r="Z35" s="31"/>
      <c r="AA35" s="31"/>
      <c r="AB35" s="31"/>
      <c r="AC35" s="31"/>
      <c r="AD35" s="31"/>
      <c r="AE35" s="31"/>
      <c r="AF35" s="31"/>
      <c r="AG35" s="31"/>
    </row>
    <row r="36" spans="1:33" x14ac:dyDescent="0.25">
      <c r="A36" s="31"/>
      <c r="B36" s="31"/>
      <c r="C36" s="31"/>
      <c r="D36" s="31"/>
      <c r="E36" s="31"/>
      <c r="F36" s="31"/>
      <c r="G36" s="31"/>
      <c r="H36" s="31"/>
      <c r="I36" s="31"/>
      <c r="J36" s="31"/>
      <c r="K36" s="31"/>
      <c r="L36" s="31"/>
      <c r="M36" s="31"/>
      <c r="N36" s="31"/>
      <c r="O36" s="31"/>
      <c r="P36" s="31"/>
      <c r="Q36" s="31"/>
      <c r="R36" s="31"/>
      <c r="S36" s="31"/>
      <c r="T36" s="31"/>
      <c r="U36" s="31"/>
      <c r="V36" s="31"/>
      <c r="W36" s="31"/>
      <c r="X36" s="31"/>
      <c r="Y36" s="31"/>
      <c r="Z36" s="31"/>
      <c r="AA36" s="31"/>
      <c r="AB36" s="31"/>
      <c r="AC36" s="31"/>
      <c r="AD36" s="31"/>
      <c r="AE36" s="31"/>
      <c r="AF36" s="31"/>
      <c r="AG36" s="31"/>
    </row>
    <row r="37" spans="1:33" x14ac:dyDescent="0.25">
      <c r="A37" s="31"/>
      <c r="B37" s="31"/>
      <c r="C37" s="31"/>
      <c r="D37" s="31"/>
      <c r="E37" s="31"/>
      <c r="F37" s="31"/>
      <c r="G37" s="31"/>
      <c r="H37" s="31"/>
      <c r="I37" s="31"/>
      <c r="J37" s="31"/>
      <c r="K37" s="31"/>
      <c r="L37" s="31"/>
      <c r="M37" s="31"/>
      <c r="N37" s="31"/>
      <c r="O37" s="31"/>
      <c r="P37" s="31"/>
      <c r="Q37" s="31"/>
      <c r="R37" s="31"/>
      <c r="S37" s="31"/>
      <c r="T37" s="31"/>
      <c r="U37" s="31"/>
      <c r="V37" s="31"/>
      <c r="W37" s="31"/>
      <c r="X37" s="31"/>
      <c r="Y37" s="31"/>
      <c r="Z37" s="31"/>
      <c r="AA37" s="31"/>
      <c r="AB37" s="31"/>
      <c r="AC37" s="31"/>
      <c r="AD37" s="31"/>
      <c r="AE37" s="31"/>
      <c r="AF37" s="31"/>
      <c r="AG37" s="31"/>
    </row>
    <row r="38" spans="1:33" x14ac:dyDescent="0.25">
      <c r="A38" s="31"/>
      <c r="B38" s="31"/>
      <c r="C38" s="31"/>
      <c r="D38" s="31"/>
      <c r="E38" s="31"/>
      <c r="F38" s="31"/>
      <c r="G38" s="31"/>
      <c r="H38" s="31"/>
      <c r="I38" s="31"/>
      <c r="J38" s="31"/>
      <c r="K38" s="31"/>
      <c r="L38" s="31"/>
      <c r="M38" s="31"/>
      <c r="N38" s="31"/>
      <c r="O38" s="31"/>
      <c r="P38" s="31"/>
      <c r="Q38" s="31"/>
      <c r="R38" s="31"/>
      <c r="S38" s="31"/>
      <c r="T38" s="31"/>
      <c r="U38" s="31"/>
      <c r="V38" s="31"/>
      <c r="W38" s="31"/>
      <c r="X38" s="31"/>
      <c r="Y38" s="31"/>
      <c r="Z38" s="31"/>
      <c r="AA38" s="31"/>
      <c r="AB38" s="31"/>
      <c r="AC38" s="31"/>
      <c r="AD38" s="31"/>
      <c r="AE38" s="31"/>
      <c r="AF38" s="31"/>
      <c r="AG38" s="31"/>
    </row>
    <row r="39" spans="1:33" x14ac:dyDescent="0.25">
      <c r="A39" s="31"/>
      <c r="B39" s="31"/>
      <c r="C39" s="31"/>
      <c r="D39" s="31"/>
      <c r="E39" s="31"/>
      <c r="F39" s="31"/>
      <c r="G39" s="31"/>
      <c r="H39" s="31"/>
      <c r="I39" s="31"/>
      <c r="J39" s="31"/>
      <c r="K39" s="31"/>
      <c r="L39" s="31"/>
      <c r="M39" s="31"/>
      <c r="N39" s="31"/>
      <c r="O39" s="31"/>
      <c r="P39" s="31"/>
      <c r="Q39" s="31"/>
      <c r="R39" s="31"/>
      <c r="S39" s="31"/>
      <c r="T39" s="31"/>
      <c r="U39" s="31"/>
      <c r="V39" s="31"/>
      <c r="W39" s="31"/>
      <c r="X39" s="31"/>
      <c r="Y39" s="31"/>
      <c r="Z39" s="31"/>
      <c r="AA39" s="31"/>
      <c r="AB39" s="31"/>
      <c r="AC39" s="31"/>
      <c r="AD39" s="31"/>
      <c r="AE39" s="31"/>
      <c r="AF39" s="31"/>
      <c r="AG39" s="31"/>
    </row>
    <row r="40" spans="1:33" x14ac:dyDescent="0.25">
      <c r="A40" s="31"/>
      <c r="B40" s="31"/>
      <c r="C40" s="31"/>
      <c r="D40" s="31"/>
      <c r="E40" s="31"/>
      <c r="F40" s="31"/>
      <c r="G40" s="31"/>
      <c r="H40" s="31"/>
      <c r="I40" s="31"/>
      <c r="J40" s="31"/>
      <c r="K40" s="31"/>
      <c r="L40" s="31"/>
      <c r="M40" s="31"/>
      <c r="N40" s="31"/>
      <c r="O40" s="31"/>
      <c r="P40" s="31"/>
      <c r="Q40" s="31"/>
      <c r="R40" s="31"/>
      <c r="S40" s="31"/>
      <c r="T40" s="31"/>
      <c r="U40" s="31"/>
      <c r="V40" s="31"/>
      <c r="W40" s="31"/>
      <c r="X40" s="31"/>
      <c r="Y40" s="31"/>
      <c r="Z40" s="31"/>
      <c r="AA40" s="31"/>
      <c r="AB40" s="31"/>
      <c r="AC40" s="31"/>
      <c r="AD40" s="31"/>
      <c r="AE40" s="31"/>
      <c r="AF40" s="31"/>
      <c r="AG40" s="31"/>
    </row>
    <row r="41" spans="1:33" x14ac:dyDescent="0.25">
      <c r="A41" s="31"/>
      <c r="B41" s="31"/>
      <c r="C41" s="31"/>
      <c r="D41" s="31"/>
      <c r="E41" s="31"/>
      <c r="F41" s="31"/>
      <c r="G41" s="31"/>
      <c r="H41" s="31"/>
      <c r="I41" s="31"/>
      <c r="J41" s="31"/>
      <c r="K41" s="31"/>
      <c r="L41" s="31"/>
      <c r="M41" s="31"/>
      <c r="N41" s="31"/>
      <c r="O41" s="31"/>
      <c r="P41" s="31"/>
      <c r="Q41" s="31"/>
      <c r="R41" s="31"/>
      <c r="S41" s="31"/>
      <c r="T41" s="31"/>
      <c r="U41" s="31"/>
      <c r="V41" s="31"/>
      <c r="W41" s="31"/>
      <c r="X41" s="31"/>
      <c r="Y41" s="31"/>
      <c r="Z41" s="31"/>
      <c r="AA41" s="31"/>
      <c r="AB41" s="31"/>
      <c r="AC41" s="31"/>
      <c r="AD41" s="31"/>
      <c r="AE41" s="31"/>
      <c r="AF41" s="31"/>
      <c r="AG41" s="31"/>
    </row>
    <row r="42" spans="1:33" x14ac:dyDescent="0.25">
      <c r="A42" s="31"/>
      <c r="B42" s="31"/>
      <c r="C42" s="31"/>
      <c r="D42" s="31"/>
      <c r="E42" s="31"/>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E42" s="31"/>
      <c r="AF42" s="31"/>
      <c r="AG42" s="31"/>
    </row>
    <row r="43" spans="1:33" x14ac:dyDescent="0.25">
      <c r="A43" s="31"/>
      <c r="B43" s="31"/>
      <c r="C43" s="31"/>
      <c r="D43" s="31"/>
      <c r="E43" s="31"/>
      <c r="F43" s="31"/>
      <c r="G43" s="31"/>
      <c r="H43" s="31"/>
      <c r="I43" s="31"/>
      <c r="J43" s="31"/>
      <c r="K43" s="31"/>
      <c r="L43" s="31"/>
      <c r="M43" s="31"/>
      <c r="N43" s="31"/>
      <c r="O43" s="31"/>
      <c r="P43" s="31"/>
      <c r="Q43" s="31"/>
      <c r="R43" s="31"/>
      <c r="S43" s="31"/>
      <c r="T43" s="31"/>
      <c r="U43" s="31"/>
      <c r="V43" s="31"/>
      <c r="W43" s="31"/>
      <c r="X43" s="31"/>
      <c r="Y43" s="31"/>
      <c r="Z43" s="31"/>
      <c r="AA43" s="31"/>
      <c r="AB43" s="31"/>
      <c r="AC43" s="31"/>
      <c r="AD43" s="31"/>
      <c r="AE43" s="31"/>
      <c r="AF43" s="31"/>
      <c r="AG43" s="31"/>
    </row>
    <row r="44" spans="1:33" x14ac:dyDescent="0.25">
      <c r="A44" s="31"/>
      <c r="B44" s="31"/>
      <c r="C44" s="31"/>
      <c r="D44" s="31"/>
      <c r="E44" s="31"/>
      <c r="F44" s="31"/>
      <c r="G44" s="31"/>
      <c r="H44" s="31"/>
      <c r="I44" s="31"/>
      <c r="J44" s="31"/>
      <c r="K44" s="31"/>
      <c r="L44" s="31"/>
      <c r="M44" s="31"/>
      <c r="N44" s="31"/>
      <c r="O44" s="31"/>
      <c r="P44" s="31"/>
      <c r="Q44" s="31"/>
      <c r="R44" s="31"/>
      <c r="S44" s="31"/>
      <c r="T44" s="31"/>
      <c r="U44" s="31"/>
      <c r="V44" s="31"/>
      <c r="W44" s="31"/>
      <c r="X44" s="31"/>
      <c r="Y44" s="31"/>
      <c r="Z44" s="31"/>
      <c r="AA44" s="31"/>
      <c r="AB44" s="31"/>
      <c r="AC44" s="31"/>
      <c r="AD44" s="31"/>
      <c r="AE44" s="31"/>
      <c r="AF44" s="31"/>
      <c r="AG44" s="31"/>
    </row>
    <row r="45" spans="1:33" x14ac:dyDescent="0.25">
      <c r="A45" s="31"/>
      <c r="B45" s="31"/>
      <c r="C45" s="31"/>
      <c r="D45" s="31"/>
      <c r="E45" s="31"/>
      <c r="F45" s="31"/>
      <c r="G45" s="31"/>
      <c r="H45" s="31"/>
      <c r="I45" s="31"/>
      <c r="J45" s="31"/>
      <c r="K45" s="31"/>
      <c r="L45" s="31"/>
      <c r="M45" s="31"/>
      <c r="N45" s="31"/>
      <c r="O45" s="31"/>
      <c r="P45" s="31"/>
      <c r="Q45" s="31"/>
      <c r="R45" s="31"/>
      <c r="S45" s="31"/>
      <c r="T45" s="31"/>
      <c r="U45" s="31"/>
      <c r="V45" s="31"/>
      <c r="W45" s="31"/>
      <c r="X45" s="31"/>
      <c r="Y45" s="31"/>
      <c r="Z45" s="31"/>
      <c r="AA45" s="31"/>
      <c r="AB45" s="31"/>
      <c r="AC45" s="31"/>
      <c r="AD45" s="31"/>
      <c r="AE45" s="31"/>
      <c r="AF45" s="31"/>
      <c r="AG45" s="31"/>
    </row>
    <row r="46" spans="1:33" x14ac:dyDescent="0.25">
      <c r="A46" s="31"/>
      <c r="B46" s="31"/>
      <c r="C46" s="31"/>
      <c r="D46" s="31"/>
      <c r="E46" s="31"/>
      <c r="F46" s="31"/>
      <c r="G46" s="31"/>
      <c r="H46" s="31"/>
      <c r="I46" s="31"/>
      <c r="J46" s="31"/>
      <c r="K46" s="31"/>
      <c r="L46" s="31"/>
      <c r="M46" s="31"/>
      <c r="N46" s="31"/>
      <c r="O46" s="31"/>
      <c r="P46" s="31"/>
      <c r="Q46" s="31"/>
      <c r="R46" s="31"/>
      <c r="S46" s="31"/>
      <c r="T46" s="31"/>
      <c r="U46" s="31"/>
      <c r="V46" s="31"/>
      <c r="W46" s="31"/>
      <c r="X46" s="31"/>
      <c r="Y46" s="31"/>
      <c r="Z46" s="31"/>
      <c r="AA46" s="31"/>
      <c r="AB46" s="31"/>
      <c r="AC46" s="31"/>
      <c r="AD46" s="31"/>
      <c r="AE46" s="31"/>
      <c r="AF46" s="31"/>
      <c r="AG46" s="31"/>
    </row>
    <row r="47" spans="1:33" x14ac:dyDescent="0.25">
      <c r="A47" s="31"/>
      <c r="B47" s="31"/>
      <c r="C47" s="31"/>
      <c r="D47" s="31"/>
      <c r="E47" s="31"/>
      <c r="F47" s="31"/>
      <c r="G47" s="31"/>
      <c r="H47" s="31"/>
      <c r="I47" s="31"/>
      <c r="J47" s="31"/>
      <c r="K47" s="31"/>
      <c r="L47" s="31"/>
      <c r="M47" s="31"/>
      <c r="N47" s="31"/>
      <c r="O47" s="31"/>
      <c r="P47" s="31"/>
      <c r="Q47" s="31"/>
      <c r="R47" s="31"/>
      <c r="S47" s="31"/>
      <c r="T47" s="31"/>
      <c r="U47" s="31"/>
      <c r="V47" s="31"/>
      <c r="W47" s="31"/>
      <c r="X47" s="31"/>
      <c r="Y47" s="31"/>
      <c r="Z47" s="31"/>
      <c r="AA47" s="31"/>
      <c r="AB47" s="31"/>
      <c r="AC47" s="31"/>
      <c r="AD47" s="31"/>
      <c r="AE47" s="31"/>
      <c r="AF47" s="31"/>
      <c r="AG47" s="31"/>
    </row>
    <row r="48" spans="1:33" x14ac:dyDescent="0.25">
      <c r="A48" s="31"/>
      <c r="B48" s="31"/>
      <c r="C48" s="31"/>
      <c r="D48" s="31"/>
      <c r="E48" s="31"/>
      <c r="F48" s="31"/>
      <c r="G48" s="31"/>
      <c r="H48" s="31"/>
      <c r="I48" s="31"/>
      <c r="J48" s="31"/>
      <c r="K48" s="31"/>
      <c r="L48" s="31"/>
      <c r="M48" s="31"/>
      <c r="N48" s="31"/>
      <c r="O48" s="31"/>
      <c r="P48" s="31"/>
      <c r="Q48" s="31"/>
      <c r="R48" s="31"/>
      <c r="S48" s="31"/>
      <c r="T48" s="31"/>
      <c r="U48" s="31"/>
      <c r="V48" s="31"/>
      <c r="W48" s="31"/>
      <c r="X48" s="31"/>
      <c r="Y48" s="31"/>
      <c r="Z48" s="31"/>
      <c r="AA48" s="31"/>
      <c r="AB48" s="31"/>
      <c r="AC48" s="31"/>
      <c r="AD48" s="31"/>
      <c r="AE48" s="31"/>
      <c r="AF48" s="31"/>
      <c r="AG48" s="31"/>
    </row>
    <row r="49" spans="1:33" x14ac:dyDescent="0.25">
      <c r="A49" s="31"/>
      <c r="B49" s="31"/>
      <c r="C49" s="31"/>
      <c r="D49" s="31"/>
      <c r="E49" s="31"/>
      <c r="F49" s="31"/>
      <c r="G49" s="31"/>
      <c r="H49" s="31"/>
      <c r="I49" s="31"/>
      <c r="J49" s="31"/>
      <c r="K49" s="31"/>
      <c r="L49" s="31"/>
      <c r="M49" s="31"/>
      <c r="N49" s="31"/>
      <c r="O49" s="31"/>
      <c r="P49" s="31"/>
      <c r="Q49" s="31"/>
      <c r="R49" s="31"/>
      <c r="S49" s="31"/>
      <c r="T49" s="31"/>
      <c r="U49" s="31"/>
      <c r="V49" s="31"/>
      <c r="W49" s="31"/>
      <c r="X49" s="31"/>
      <c r="Y49" s="31"/>
      <c r="Z49" s="31"/>
      <c r="AA49" s="31"/>
      <c r="AB49" s="31"/>
      <c r="AC49" s="31"/>
      <c r="AD49" s="31"/>
      <c r="AE49" s="31"/>
      <c r="AF49" s="31"/>
      <c r="AG49" s="31"/>
    </row>
    <row r="50" spans="1:33" x14ac:dyDescent="0.25">
      <c r="A50" s="31"/>
      <c r="B50" s="31"/>
      <c r="C50" s="31"/>
      <c r="D50" s="31"/>
      <c r="E50" s="31"/>
      <c r="F50" s="31"/>
      <c r="G50" s="31"/>
      <c r="H50" s="31"/>
      <c r="I50" s="31"/>
      <c r="J50" s="31"/>
      <c r="K50" s="31"/>
      <c r="L50" s="31"/>
      <c r="M50" s="31"/>
      <c r="N50" s="31"/>
      <c r="O50" s="31"/>
      <c r="P50" s="31"/>
      <c r="Q50" s="31"/>
      <c r="R50" s="31"/>
      <c r="S50" s="31"/>
      <c r="T50" s="31"/>
      <c r="U50" s="31"/>
      <c r="V50" s="31"/>
      <c r="W50" s="31"/>
      <c r="X50" s="31"/>
      <c r="Y50" s="31"/>
      <c r="Z50" s="31"/>
      <c r="AA50" s="31"/>
      <c r="AB50" s="31"/>
      <c r="AC50" s="31"/>
      <c r="AD50" s="31"/>
      <c r="AE50" s="31"/>
      <c r="AF50" s="31"/>
      <c r="AG50" s="31"/>
    </row>
    <row r="51" spans="1:33" x14ac:dyDescent="0.25">
      <c r="A51" s="31"/>
      <c r="B51" s="31"/>
      <c r="C51" s="31"/>
      <c r="D51" s="31"/>
      <c r="E51" s="31"/>
      <c r="F51" s="31"/>
      <c r="G51" s="31"/>
      <c r="H51" s="31"/>
      <c r="I51" s="31"/>
      <c r="J51" s="31"/>
      <c r="K51" s="31"/>
      <c r="L51" s="31"/>
      <c r="M51" s="31"/>
      <c r="N51" s="31"/>
      <c r="O51" s="31"/>
      <c r="P51" s="31"/>
      <c r="Q51" s="31"/>
      <c r="R51" s="31"/>
      <c r="S51" s="31"/>
      <c r="T51" s="31"/>
      <c r="U51" s="31"/>
      <c r="V51" s="31"/>
      <c r="W51" s="31"/>
      <c r="X51" s="31"/>
      <c r="Y51" s="31"/>
      <c r="Z51" s="31"/>
      <c r="AA51" s="31"/>
      <c r="AB51" s="31"/>
      <c r="AC51" s="31"/>
      <c r="AD51" s="31"/>
      <c r="AE51" s="31"/>
      <c r="AF51" s="31"/>
      <c r="AG51" s="31"/>
    </row>
    <row r="52" spans="1:33" x14ac:dyDescent="0.25">
      <c r="A52" s="31"/>
      <c r="B52" s="31"/>
      <c r="C52" s="31"/>
      <c r="D52" s="31"/>
      <c r="E52" s="31"/>
      <c r="F52" s="31"/>
      <c r="G52" s="31"/>
      <c r="H52" s="31"/>
      <c r="I52" s="31"/>
      <c r="J52" s="31"/>
      <c r="K52" s="31"/>
      <c r="L52" s="31"/>
      <c r="M52" s="31"/>
      <c r="N52" s="31"/>
      <c r="O52" s="31"/>
      <c r="P52" s="31"/>
      <c r="Q52" s="31"/>
      <c r="R52" s="31"/>
      <c r="S52" s="31"/>
      <c r="T52" s="31"/>
      <c r="U52" s="31"/>
      <c r="V52" s="31"/>
      <c r="W52" s="31"/>
      <c r="X52" s="31"/>
      <c r="Y52" s="31"/>
      <c r="Z52" s="31"/>
      <c r="AA52" s="31"/>
      <c r="AB52" s="31"/>
      <c r="AC52" s="31"/>
      <c r="AD52" s="31"/>
      <c r="AE52" s="31"/>
      <c r="AF52" s="31"/>
      <c r="AG52" s="31"/>
    </row>
    <row r="53" spans="1:33" x14ac:dyDescent="0.25">
      <c r="A53" s="31"/>
      <c r="B53" s="31"/>
      <c r="C53" s="31"/>
      <c r="D53" s="31"/>
      <c r="E53" s="31"/>
      <c r="F53" s="31"/>
      <c r="G53" s="31"/>
      <c r="H53" s="31"/>
      <c r="I53" s="31"/>
      <c r="J53" s="31"/>
      <c r="K53" s="31"/>
      <c r="L53" s="31"/>
      <c r="M53" s="31"/>
      <c r="N53" s="31"/>
      <c r="O53" s="31"/>
      <c r="P53" s="31"/>
      <c r="Q53" s="31"/>
      <c r="R53" s="31"/>
      <c r="S53" s="31"/>
      <c r="T53" s="31"/>
      <c r="U53" s="31"/>
      <c r="V53" s="31"/>
      <c r="W53" s="31"/>
      <c r="X53" s="31"/>
      <c r="Y53" s="31"/>
      <c r="Z53" s="31"/>
      <c r="AA53" s="31"/>
      <c r="AB53" s="31"/>
      <c r="AC53" s="31"/>
      <c r="AD53" s="31"/>
      <c r="AE53" s="31"/>
      <c r="AF53" s="31"/>
      <c r="AG53" s="31"/>
    </row>
    <row r="54" spans="1:33" x14ac:dyDescent="0.25">
      <c r="A54" s="31"/>
      <c r="B54" s="31"/>
      <c r="C54" s="31"/>
      <c r="D54" s="31"/>
      <c r="E54" s="31"/>
      <c r="F54" s="31"/>
      <c r="G54" s="31"/>
      <c r="H54" s="31"/>
      <c r="I54" s="31"/>
      <c r="J54" s="31"/>
      <c r="K54" s="31"/>
      <c r="L54" s="31"/>
      <c r="M54" s="31"/>
      <c r="N54" s="31"/>
      <c r="O54" s="31"/>
      <c r="P54" s="31"/>
      <c r="Q54" s="31"/>
      <c r="R54" s="31"/>
      <c r="S54" s="31"/>
      <c r="T54" s="31"/>
      <c r="U54" s="31"/>
      <c r="V54" s="31"/>
      <c r="W54" s="31"/>
      <c r="X54" s="31"/>
      <c r="Y54" s="31"/>
      <c r="Z54" s="31"/>
      <c r="AA54" s="31"/>
      <c r="AB54" s="31"/>
      <c r="AC54" s="31"/>
      <c r="AD54" s="31"/>
      <c r="AE54" s="31"/>
      <c r="AF54" s="31"/>
      <c r="AG54" s="31"/>
    </row>
    <row r="55" spans="1:33" x14ac:dyDescent="0.25">
      <c r="A55" s="31"/>
      <c r="B55" s="31"/>
      <c r="C55" s="31"/>
      <c r="D55" s="31"/>
      <c r="E55" s="31"/>
      <c r="F55" s="31"/>
      <c r="G55" s="31"/>
      <c r="H55" s="31"/>
      <c r="I55" s="31"/>
      <c r="J55" s="31"/>
      <c r="K55" s="31"/>
      <c r="L55" s="31"/>
      <c r="M55" s="31"/>
      <c r="N55" s="31"/>
      <c r="O55" s="31"/>
      <c r="P55" s="31"/>
      <c r="Q55" s="31"/>
      <c r="R55" s="31"/>
      <c r="S55" s="31"/>
      <c r="T55" s="31"/>
      <c r="U55" s="31"/>
      <c r="V55" s="31"/>
      <c r="W55" s="31"/>
      <c r="X55" s="31"/>
      <c r="Y55" s="31"/>
      <c r="Z55" s="31"/>
      <c r="AA55" s="31"/>
      <c r="AB55" s="31"/>
      <c r="AC55" s="31"/>
      <c r="AD55" s="31"/>
      <c r="AE55" s="31"/>
      <c r="AF55" s="31"/>
      <c r="AG55" s="31"/>
    </row>
    <row r="56" spans="1:33" x14ac:dyDescent="0.25">
      <c r="A56" s="31"/>
      <c r="B56" s="31"/>
      <c r="C56" s="31"/>
      <c r="D56" s="31"/>
      <c r="E56" s="31"/>
      <c r="F56" s="31"/>
      <c r="G56" s="31"/>
      <c r="H56" s="31"/>
      <c r="I56" s="31"/>
      <c r="J56" s="31"/>
      <c r="K56" s="31"/>
      <c r="L56" s="31"/>
      <c r="M56" s="31"/>
      <c r="N56" s="31"/>
      <c r="O56" s="31"/>
      <c r="P56" s="31"/>
      <c r="Q56" s="31"/>
      <c r="R56" s="31"/>
      <c r="S56" s="31"/>
      <c r="T56" s="31"/>
      <c r="U56" s="31"/>
      <c r="V56" s="31"/>
      <c r="W56" s="31"/>
      <c r="X56" s="31"/>
      <c r="Y56" s="31"/>
      <c r="Z56" s="31"/>
      <c r="AA56" s="31"/>
      <c r="AB56" s="31"/>
      <c r="AC56" s="31"/>
      <c r="AD56" s="31"/>
      <c r="AE56" s="31"/>
      <c r="AF56" s="31"/>
      <c r="AG56" s="31"/>
    </row>
    <row r="57" spans="1:33" x14ac:dyDescent="0.25">
      <c r="A57" s="31"/>
      <c r="B57" s="31"/>
      <c r="C57" s="31"/>
      <c r="D57" s="31"/>
      <c r="E57" s="31"/>
      <c r="F57" s="31"/>
      <c r="G57" s="31"/>
      <c r="H57" s="31"/>
      <c r="I57" s="31"/>
      <c r="J57" s="31"/>
      <c r="K57" s="31"/>
      <c r="L57" s="31"/>
      <c r="M57" s="31"/>
      <c r="N57" s="31"/>
      <c r="O57" s="31"/>
      <c r="P57" s="31"/>
      <c r="Q57" s="31"/>
      <c r="R57" s="31"/>
      <c r="S57" s="31"/>
      <c r="T57" s="31"/>
      <c r="U57" s="31"/>
      <c r="V57" s="31"/>
      <c r="W57" s="31"/>
      <c r="X57" s="31"/>
      <c r="Y57" s="31"/>
      <c r="Z57" s="31"/>
      <c r="AA57" s="31"/>
      <c r="AB57" s="31"/>
      <c r="AC57" s="31"/>
      <c r="AD57" s="31"/>
      <c r="AE57" s="31"/>
      <c r="AF57" s="31"/>
      <c r="AG57" s="31"/>
    </row>
    <row r="58" spans="1:33" x14ac:dyDescent="0.25">
      <c r="A58" s="31"/>
      <c r="B58" s="31"/>
      <c r="C58" s="31"/>
      <c r="D58" s="31"/>
      <c r="E58" s="31"/>
      <c r="F58" s="31"/>
      <c r="G58" s="31"/>
      <c r="H58" s="31"/>
      <c r="I58" s="31"/>
      <c r="J58" s="31"/>
      <c r="K58" s="31"/>
      <c r="L58" s="31"/>
      <c r="M58" s="31"/>
      <c r="N58" s="31"/>
      <c r="O58" s="31"/>
      <c r="P58" s="31"/>
      <c r="Q58" s="31"/>
      <c r="R58" s="31"/>
      <c r="S58" s="31"/>
      <c r="T58" s="31"/>
      <c r="U58" s="31"/>
      <c r="V58" s="31"/>
      <c r="W58" s="31"/>
      <c r="X58" s="31"/>
      <c r="Y58" s="31"/>
      <c r="Z58" s="31"/>
      <c r="AA58" s="31"/>
      <c r="AB58" s="31"/>
      <c r="AC58" s="31"/>
      <c r="AD58" s="31"/>
      <c r="AE58" s="31"/>
      <c r="AF58" s="31"/>
      <c r="AG58" s="31"/>
    </row>
    <row r="59" spans="1:33" x14ac:dyDescent="0.25">
      <c r="A59" s="31"/>
      <c r="B59" s="31"/>
      <c r="C59" s="31"/>
      <c r="D59" s="31"/>
      <c r="E59" s="31"/>
      <c r="F59" s="31"/>
      <c r="G59" s="31"/>
      <c r="H59" s="31"/>
      <c r="I59" s="31"/>
      <c r="J59" s="31"/>
      <c r="K59" s="31"/>
      <c r="L59" s="31"/>
      <c r="M59" s="31"/>
      <c r="N59" s="31"/>
      <c r="O59" s="31"/>
      <c r="P59" s="31"/>
      <c r="Q59" s="31"/>
      <c r="R59" s="31"/>
      <c r="S59" s="31"/>
      <c r="T59" s="31"/>
      <c r="U59" s="31"/>
      <c r="V59" s="31"/>
      <c r="W59" s="31"/>
      <c r="X59" s="31"/>
      <c r="Y59" s="31"/>
      <c r="Z59" s="31"/>
      <c r="AA59" s="31"/>
      <c r="AB59" s="31"/>
      <c r="AC59" s="31"/>
      <c r="AD59" s="31"/>
      <c r="AE59" s="31"/>
      <c r="AF59" s="31"/>
      <c r="AG59" s="31"/>
    </row>
    <row r="60" spans="1:33" x14ac:dyDescent="0.25">
      <c r="A60" s="31"/>
      <c r="B60" s="31"/>
      <c r="C60" s="31"/>
      <c r="D60" s="31"/>
      <c r="E60" s="31"/>
      <c r="F60" s="31"/>
      <c r="G60" s="31"/>
      <c r="H60" s="31"/>
      <c r="I60" s="31"/>
      <c r="J60" s="31"/>
      <c r="K60" s="31"/>
      <c r="L60" s="31"/>
      <c r="M60" s="31"/>
      <c r="N60" s="31"/>
      <c r="O60" s="31"/>
      <c r="P60" s="31"/>
      <c r="Q60" s="31"/>
      <c r="R60" s="31"/>
      <c r="S60" s="31"/>
      <c r="T60" s="31"/>
      <c r="U60" s="31"/>
      <c r="V60" s="31"/>
      <c r="W60" s="31"/>
      <c r="X60" s="31"/>
      <c r="Y60" s="31"/>
      <c r="Z60" s="31"/>
      <c r="AA60" s="31"/>
      <c r="AB60" s="31"/>
      <c r="AC60" s="31"/>
      <c r="AD60" s="31"/>
      <c r="AE60" s="31"/>
      <c r="AF60" s="31"/>
      <c r="AG60" s="31"/>
    </row>
    <row r="61" spans="1:33" x14ac:dyDescent="0.25">
      <c r="A61" s="31"/>
      <c r="B61" s="31"/>
      <c r="C61" s="31"/>
      <c r="D61" s="31"/>
      <c r="E61" s="31"/>
      <c r="F61" s="31"/>
      <c r="G61" s="31"/>
      <c r="H61" s="31"/>
      <c r="I61" s="31"/>
      <c r="J61" s="31"/>
      <c r="K61" s="31"/>
      <c r="L61" s="31"/>
      <c r="M61" s="31"/>
      <c r="N61" s="31"/>
      <c r="O61" s="31"/>
      <c r="P61" s="31"/>
      <c r="Q61" s="31"/>
      <c r="R61" s="31"/>
      <c r="S61" s="31"/>
      <c r="T61" s="31"/>
      <c r="U61" s="31"/>
      <c r="V61" s="31"/>
      <c r="W61" s="31"/>
      <c r="X61" s="31"/>
      <c r="Y61" s="31"/>
      <c r="Z61" s="31"/>
      <c r="AA61" s="31"/>
      <c r="AB61" s="31"/>
      <c r="AC61" s="31"/>
      <c r="AD61" s="31"/>
      <c r="AE61" s="31"/>
      <c r="AF61" s="31"/>
      <c r="AG61" s="31"/>
    </row>
    <row r="62" spans="1:33" x14ac:dyDescent="0.25">
      <c r="A62" s="31"/>
      <c r="B62" s="31"/>
      <c r="C62" s="31"/>
      <c r="D62" s="31"/>
      <c r="E62" s="31"/>
      <c r="F62" s="31"/>
      <c r="G62" s="31"/>
      <c r="H62" s="31"/>
      <c r="I62" s="31"/>
      <c r="J62" s="31"/>
      <c r="K62" s="31"/>
      <c r="L62" s="31"/>
      <c r="M62" s="31"/>
      <c r="N62" s="31"/>
      <c r="O62" s="31"/>
      <c r="P62" s="31"/>
      <c r="Q62" s="31"/>
      <c r="R62" s="31"/>
      <c r="S62" s="31"/>
      <c r="T62" s="31"/>
      <c r="U62" s="31"/>
      <c r="V62" s="31"/>
      <c r="W62" s="31"/>
      <c r="X62" s="31"/>
      <c r="Y62" s="31"/>
      <c r="Z62" s="31"/>
      <c r="AA62" s="31"/>
      <c r="AB62" s="31"/>
      <c r="AC62" s="31"/>
      <c r="AD62" s="31"/>
      <c r="AE62" s="31"/>
      <c r="AF62" s="31"/>
      <c r="AG62" s="31"/>
    </row>
    <row r="63" spans="1:33" x14ac:dyDescent="0.25">
      <c r="A63" s="31"/>
      <c r="B63" s="31"/>
      <c r="C63" s="31"/>
      <c r="D63" s="31"/>
      <c r="E63" s="31"/>
      <c r="F63" s="31"/>
      <c r="G63" s="31"/>
      <c r="H63" s="31"/>
      <c r="I63" s="31"/>
      <c r="J63" s="31"/>
      <c r="K63" s="31"/>
      <c r="L63" s="31"/>
      <c r="M63" s="31"/>
      <c r="N63" s="31"/>
      <c r="O63" s="31"/>
      <c r="P63" s="31"/>
      <c r="Q63" s="31"/>
      <c r="R63" s="31"/>
      <c r="S63" s="31"/>
      <c r="T63" s="31"/>
      <c r="U63" s="31"/>
      <c r="V63" s="31"/>
      <c r="W63" s="31"/>
      <c r="X63" s="31"/>
      <c r="Y63" s="31"/>
      <c r="Z63" s="31"/>
      <c r="AA63" s="31"/>
      <c r="AB63" s="31"/>
      <c r="AC63" s="31"/>
      <c r="AD63" s="31"/>
      <c r="AE63" s="31"/>
      <c r="AF63" s="31"/>
      <c r="AG63" s="31"/>
    </row>
    <row r="64" spans="1:33" x14ac:dyDescent="0.25">
      <c r="A64" s="31"/>
      <c r="B64" s="31"/>
      <c r="C64" s="31"/>
      <c r="D64" s="31"/>
      <c r="E64" s="31"/>
      <c r="F64" s="31"/>
      <c r="G64" s="31"/>
      <c r="H64" s="31"/>
      <c r="I64" s="31"/>
      <c r="J64" s="31"/>
      <c r="K64" s="31"/>
      <c r="L64" s="31"/>
      <c r="M64" s="31"/>
      <c r="N64" s="31"/>
      <c r="O64" s="31"/>
      <c r="P64" s="31"/>
      <c r="Q64" s="31"/>
      <c r="R64" s="31"/>
      <c r="S64" s="31"/>
      <c r="T64" s="31"/>
      <c r="U64" s="31"/>
      <c r="V64" s="31"/>
      <c r="W64" s="31"/>
      <c r="X64" s="31"/>
      <c r="Y64" s="31"/>
      <c r="Z64" s="31"/>
      <c r="AA64" s="31"/>
      <c r="AB64" s="31"/>
      <c r="AC64" s="31"/>
      <c r="AD64" s="31"/>
      <c r="AE64" s="31"/>
      <c r="AF64" s="31"/>
      <c r="AG64" s="31"/>
    </row>
    <row r="65" spans="1:33" x14ac:dyDescent="0.25">
      <c r="A65" s="31"/>
      <c r="B65" s="31"/>
      <c r="C65" s="31"/>
      <c r="D65" s="31"/>
      <c r="E65" s="31"/>
      <c r="F65" s="31"/>
      <c r="G65" s="31"/>
      <c r="H65" s="31"/>
      <c r="I65" s="31"/>
      <c r="J65" s="31"/>
      <c r="K65" s="31"/>
      <c r="L65" s="31"/>
      <c r="M65" s="31"/>
      <c r="N65" s="31"/>
      <c r="O65" s="31"/>
      <c r="P65" s="31"/>
      <c r="Q65" s="31"/>
      <c r="R65" s="31"/>
      <c r="S65" s="31"/>
      <c r="T65" s="31"/>
      <c r="U65" s="31"/>
      <c r="V65" s="31"/>
      <c r="W65" s="31"/>
      <c r="X65" s="31"/>
      <c r="Y65" s="31"/>
      <c r="Z65" s="31"/>
      <c r="AA65" s="31"/>
      <c r="AB65" s="31"/>
      <c r="AC65" s="31"/>
      <c r="AD65" s="31"/>
      <c r="AE65" s="31"/>
      <c r="AF65" s="31"/>
      <c r="AG65" s="31"/>
    </row>
    <row r="66" spans="1:33" x14ac:dyDescent="0.25">
      <c r="A66" s="31"/>
      <c r="B66" s="31"/>
      <c r="C66" s="31"/>
      <c r="D66" s="31"/>
      <c r="E66" s="31"/>
      <c r="F66" s="31"/>
      <c r="G66" s="31"/>
      <c r="H66" s="31"/>
      <c r="I66" s="31"/>
      <c r="J66" s="31"/>
      <c r="K66" s="31"/>
      <c r="L66" s="31"/>
      <c r="M66" s="31"/>
      <c r="N66" s="31"/>
      <c r="O66" s="31"/>
      <c r="P66" s="31"/>
      <c r="Q66" s="31"/>
      <c r="R66" s="31"/>
      <c r="S66" s="31"/>
      <c r="T66" s="31"/>
      <c r="U66" s="31"/>
      <c r="V66" s="31"/>
      <c r="W66" s="31"/>
      <c r="X66" s="31"/>
      <c r="Y66" s="31"/>
      <c r="Z66" s="31"/>
      <c r="AA66" s="31"/>
      <c r="AB66" s="31"/>
      <c r="AC66" s="31"/>
      <c r="AD66" s="31"/>
      <c r="AE66" s="31"/>
      <c r="AF66" s="31"/>
      <c r="AG66" s="31"/>
    </row>
    <row r="67" spans="1:33" x14ac:dyDescent="0.25">
      <c r="A67" s="31"/>
      <c r="B67" s="31"/>
      <c r="C67" s="31"/>
      <c r="D67" s="31"/>
      <c r="E67" s="31"/>
      <c r="F67" s="31"/>
      <c r="G67" s="31"/>
      <c r="H67" s="31"/>
      <c r="I67" s="31"/>
      <c r="J67" s="31"/>
      <c r="K67" s="31"/>
      <c r="L67" s="31"/>
      <c r="M67" s="31"/>
      <c r="N67" s="31"/>
      <c r="O67" s="31"/>
      <c r="P67" s="31"/>
      <c r="Q67" s="31"/>
      <c r="R67" s="31"/>
      <c r="S67" s="31"/>
      <c r="T67" s="31"/>
      <c r="U67" s="31"/>
      <c r="V67" s="31"/>
      <c r="W67" s="31"/>
      <c r="X67" s="31"/>
      <c r="Y67" s="31"/>
      <c r="Z67" s="31"/>
      <c r="AA67" s="31"/>
      <c r="AB67" s="31"/>
      <c r="AC67" s="31"/>
      <c r="AD67" s="31"/>
      <c r="AE67" s="31"/>
      <c r="AF67" s="31"/>
      <c r="AG67" s="31"/>
    </row>
    <row r="68" spans="1:33" x14ac:dyDescent="0.25">
      <c r="A68" s="31"/>
      <c r="B68" s="31"/>
      <c r="C68" s="31"/>
      <c r="D68" s="31"/>
      <c r="E68" s="31"/>
      <c r="F68" s="31"/>
      <c r="G68" s="31"/>
      <c r="H68" s="31"/>
      <c r="I68" s="31"/>
      <c r="J68" s="31"/>
      <c r="K68" s="31"/>
      <c r="L68" s="31"/>
      <c r="M68" s="31"/>
      <c r="N68" s="31"/>
      <c r="O68" s="31"/>
      <c r="P68" s="31"/>
      <c r="Q68" s="31"/>
      <c r="R68" s="31"/>
      <c r="S68" s="31"/>
      <c r="T68" s="31"/>
      <c r="U68" s="31"/>
      <c r="V68" s="31"/>
      <c r="W68" s="31"/>
      <c r="X68" s="31"/>
      <c r="Y68" s="31"/>
      <c r="Z68" s="31"/>
      <c r="AA68" s="31"/>
      <c r="AB68" s="31"/>
      <c r="AC68" s="31"/>
      <c r="AD68" s="31"/>
      <c r="AE68" s="31"/>
      <c r="AF68" s="31"/>
      <c r="AG68" s="31"/>
    </row>
    <row r="69" spans="1:33" x14ac:dyDescent="0.25">
      <c r="A69" s="31"/>
      <c r="B69" s="31"/>
      <c r="C69" s="31"/>
      <c r="D69" s="31"/>
      <c r="E69" s="31"/>
      <c r="F69" s="31"/>
      <c r="G69" s="31"/>
      <c r="H69" s="31"/>
      <c r="I69" s="31"/>
      <c r="J69" s="31"/>
      <c r="K69" s="31"/>
      <c r="L69" s="31"/>
      <c r="M69" s="31"/>
      <c r="N69" s="31"/>
      <c r="O69" s="31"/>
      <c r="P69" s="31"/>
      <c r="Q69" s="31"/>
      <c r="R69" s="31"/>
      <c r="S69" s="31"/>
      <c r="T69" s="31"/>
      <c r="U69" s="31"/>
      <c r="V69" s="31"/>
      <c r="W69" s="31"/>
      <c r="X69" s="31"/>
      <c r="Y69" s="31"/>
      <c r="Z69" s="31"/>
      <c r="AA69" s="31"/>
      <c r="AB69" s="31"/>
      <c r="AC69" s="31"/>
      <c r="AD69" s="31"/>
      <c r="AE69" s="31"/>
      <c r="AF69" s="31"/>
      <c r="AG69" s="31"/>
    </row>
    <row r="70" spans="1:33" x14ac:dyDescent="0.25">
      <c r="A70" s="31"/>
      <c r="B70" s="31"/>
      <c r="C70" s="31"/>
      <c r="D70" s="31"/>
      <c r="E70" s="31"/>
      <c r="F70" s="31"/>
      <c r="G70" s="31"/>
      <c r="H70" s="31"/>
      <c r="I70" s="31"/>
      <c r="J70" s="31"/>
      <c r="K70" s="31"/>
      <c r="L70" s="31"/>
      <c r="M70" s="31"/>
      <c r="N70" s="31"/>
      <c r="O70" s="31"/>
      <c r="P70" s="31"/>
      <c r="Q70" s="31"/>
      <c r="R70" s="31"/>
      <c r="S70" s="31"/>
      <c r="T70" s="31"/>
      <c r="U70" s="31"/>
      <c r="V70" s="31"/>
      <c r="W70" s="31"/>
      <c r="X70" s="31"/>
      <c r="Y70" s="31"/>
      <c r="Z70" s="31"/>
      <c r="AA70" s="31"/>
      <c r="AB70" s="31"/>
      <c r="AC70" s="31"/>
      <c r="AD70" s="31"/>
      <c r="AE70" s="31"/>
      <c r="AF70" s="31"/>
      <c r="AG70" s="31"/>
    </row>
    <row r="71" spans="1:33" x14ac:dyDescent="0.25">
      <c r="A71" s="31"/>
      <c r="B71" s="31"/>
      <c r="C71" s="31"/>
      <c r="D71" s="31"/>
      <c r="E71" s="31"/>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E71" s="31"/>
      <c r="AF71" s="31"/>
      <c r="AG71" s="31"/>
    </row>
    <row r="72" spans="1:33" x14ac:dyDescent="0.25">
      <c r="A72" s="31"/>
      <c r="B72" s="31"/>
      <c r="C72" s="31"/>
      <c r="D72" s="31"/>
      <c r="E72" s="31"/>
      <c r="F72" s="31"/>
      <c r="G72" s="31"/>
      <c r="H72" s="31"/>
      <c r="I72" s="31"/>
      <c r="J72" s="31"/>
      <c r="K72" s="31"/>
      <c r="L72" s="31"/>
      <c r="M72" s="31"/>
      <c r="N72" s="31"/>
      <c r="O72" s="31"/>
      <c r="P72" s="31"/>
      <c r="Q72" s="31"/>
      <c r="R72" s="31"/>
      <c r="S72" s="31"/>
      <c r="T72" s="31"/>
      <c r="U72" s="31"/>
      <c r="V72" s="31"/>
      <c r="W72" s="31"/>
      <c r="X72" s="31"/>
      <c r="Y72" s="31"/>
      <c r="Z72" s="31"/>
      <c r="AA72" s="31"/>
      <c r="AB72" s="31"/>
      <c r="AC72" s="31"/>
      <c r="AD72" s="31"/>
      <c r="AE72" s="31"/>
      <c r="AF72" s="31"/>
      <c r="AG72" s="31"/>
    </row>
    <row r="73" spans="1:33" x14ac:dyDescent="0.25">
      <c r="A73" s="31"/>
      <c r="B73" s="31"/>
      <c r="C73" s="31"/>
      <c r="D73" s="31"/>
      <c r="E73" s="31"/>
      <c r="F73" s="31"/>
      <c r="G73" s="31"/>
      <c r="H73" s="31"/>
      <c r="I73" s="31"/>
      <c r="J73" s="31"/>
      <c r="K73" s="31"/>
      <c r="L73" s="31"/>
      <c r="M73" s="31"/>
      <c r="N73" s="31"/>
      <c r="O73" s="31"/>
      <c r="P73" s="31"/>
      <c r="Q73" s="31"/>
      <c r="R73" s="31"/>
      <c r="S73" s="31"/>
      <c r="T73" s="31"/>
      <c r="U73" s="31"/>
      <c r="V73" s="31"/>
      <c r="W73" s="31"/>
      <c r="X73" s="31"/>
      <c r="Y73" s="31"/>
      <c r="Z73" s="31"/>
      <c r="AA73" s="31"/>
      <c r="AB73" s="31"/>
      <c r="AC73" s="31"/>
      <c r="AD73" s="31"/>
      <c r="AE73" s="31"/>
      <c r="AF73" s="31"/>
      <c r="AG73" s="31"/>
    </row>
    <row r="74" spans="1:33" x14ac:dyDescent="0.25">
      <c r="A74" s="31"/>
      <c r="B74" s="31"/>
      <c r="C74" s="31"/>
      <c r="D74" s="31"/>
      <c r="E74" s="31"/>
      <c r="F74" s="31"/>
      <c r="G74" s="31"/>
      <c r="H74" s="31"/>
      <c r="I74" s="31"/>
      <c r="J74" s="31"/>
      <c r="K74" s="31"/>
      <c r="L74" s="31"/>
      <c r="M74" s="31"/>
      <c r="N74" s="31"/>
      <c r="O74" s="31"/>
      <c r="P74" s="31"/>
      <c r="Q74" s="31"/>
      <c r="R74" s="31"/>
      <c r="S74" s="31"/>
      <c r="T74" s="31"/>
      <c r="U74" s="31"/>
      <c r="V74" s="31"/>
      <c r="W74" s="31"/>
      <c r="X74" s="31"/>
      <c r="Y74" s="31"/>
      <c r="Z74" s="31"/>
      <c r="AA74" s="31"/>
      <c r="AB74" s="31"/>
      <c r="AC74" s="31"/>
      <c r="AD74" s="31"/>
      <c r="AE74" s="31"/>
      <c r="AF74" s="31"/>
      <c r="AG74" s="31"/>
    </row>
    <row r="75" spans="1:33" x14ac:dyDescent="0.25">
      <c r="A75" s="31"/>
      <c r="B75" s="31"/>
      <c r="C75" s="31"/>
      <c r="D75" s="31"/>
      <c r="E75" s="31"/>
      <c r="F75" s="31"/>
      <c r="G75" s="31"/>
      <c r="H75" s="31"/>
      <c r="I75" s="31"/>
      <c r="J75" s="31"/>
      <c r="K75" s="31"/>
      <c r="L75" s="31"/>
      <c r="M75" s="31"/>
      <c r="N75" s="31"/>
      <c r="O75" s="31"/>
      <c r="P75" s="31"/>
      <c r="Q75" s="31"/>
      <c r="R75" s="31"/>
      <c r="S75" s="31"/>
      <c r="T75" s="31"/>
      <c r="U75" s="31"/>
      <c r="V75" s="31"/>
      <c r="W75" s="31"/>
      <c r="X75" s="31"/>
      <c r="Y75" s="31"/>
      <c r="Z75" s="31"/>
      <c r="AA75" s="31"/>
      <c r="AB75" s="31"/>
      <c r="AC75" s="31"/>
      <c r="AD75" s="31"/>
      <c r="AE75" s="31"/>
      <c r="AF75" s="31"/>
      <c r="AG75" s="31"/>
    </row>
    <row r="76" spans="1:33" x14ac:dyDescent="0.25">
      <c r="A76" s="31"/>
      <c r="B76" s="31"/>
      <c r="C76" s="31"/>
      <c r="D76" s="31"/>
      <c r="E76" s="31"/>
      <c r="F76" s="31"/>
      <c r="G76" s="31"/>
      <c r="H76" s="31"/>
      <c r="I76" s="31"/>
      <c r="J76" s="31"/>
      <c r="K76" s="31"/>
      <c r="L76" s="31"/>
      <c r="M76" s="31"/>
      <c r="N76" s="31"/>
      <c r="O76" s="31"/>
      <c r="P76" s="31"/>
      <c r="Q76" s="31"/>
      <c r="R76" s="31"/>
      <c r="S76" s="31"/>
      <c r="T76" s="31"/>
      <c r="U76" s="31"/>
      <c r="V76" s="31"/>
      <c r="W76" s="31"/>
      <c r="X76" s="31"/>
      <c r="Y76" s="31"/>
      <c r="Z76" s="31"/>
      <c r="AA76" s="31"/>
      <c r="AB76" s="31"/>
      <c r="AC76" s="31"/>
      <c r="AD76" s="31"/>
      <c r="AE76" s="31"/>
      <c r="AF76" s="31"/>
      <c r="AG76" s="31"/>
    </row>
    <row r="77" spans="1:33" x14ac:dyDescent="0.25">
      <c r="A77" s="31"/>
      <c r="B77" s="31"/>
      <c r="C77" s="31"/>
      <c r="D77" s="31"/>
      <c r="E77" s="31"/>
      <c r="F77" s="31"/>
      <c r="G77" s="31"/>
      <c r="H77" s="31"/>
      <c r="I77" s="31"/>
      <c r="J77" s="31"/>
      <c r="K77" s="31"/>
      <c r="L77" s="31"/>
      <c r="M77" s="31"/>
      <c r="N77" s="31"/>
      <c r="O77" s="31"/>
      <c r="P77" s="31"/>
      <c r="Q77" s="31"/>
      <c r="R77" s="31"/>
      <c r="S77" s="31"/>
      <c r="T77" s="31"/>
      <c r="U77" s="31"/>
      <c r="V77" s="31"/>
      <c r="W77" s="31"/>
      <c r="X77" s="31"/>
      <c r="Y77" s="31"/>
      <c r="Z77" s="31"/>
      <c r="AA77" s="31"/>
      <c r="AB77" s="31"/>
      <c r="AC77" s="31"/>
      <c r="AD77" s="31"/>
      <c r="AE77" s="31"/>
      <c r="AF77" s="31"/>
      <c r="AG77" s="31"/>
    </row>
    <row r="78" spans="1:33" x14ac:dyDescent="0.25">
      <c r="A78" s="31"/>
      <c r="B78" s="31"/>
      <c r="C78" s="31"/>
      <c r="D78" s="31"/>
      <c r="E78" s="31"/>
      <c r="F78" s="31"/>
      <c r="G78" s="31"/>
      <c r="H78" s="31"/>
      <c r="I78" s="31"/>
      <c r="J78" s="31"/>
      <c r="K78" s="31"/>
      <c r="L78" s="31"/>
      <c r="M78" s="31"/>
      <c r="N78" s="31"/>
      <c r="O78" s="31"/>
      <c r="P78" s="31"/>
      <c r="Q78" s="31"/>
      <c r="R78" s="31"/>
      <c r="S78" s="31"/>
      <c r="T78" s="31"/>
      <c r="U78" s="31"/>
      <c r="V78" s="31"/>
      <c r="W78" s="31"/>
      <c r="X78" s="31"/>
      <c r="Y78" s="31"/>
      <c r="Z78" s="31"/>
      <c r="AA78" s="31"/>
      <c r="AB78" s="31"/>
      <c r="AC78" s="31"/>
      <c r="AD78" s="31"/>
      <c r="AE78" s="31"/>
      <c r="AF78" s="31"/>
      <c r="AG78" s="31"/>
    </row>
    <row r="79" spans="1:33" x14ac:dyDescent="0.25">
      <c r="A79" s="31"/>
      <c r="B79" s="31"/>
      <c r="C79" s="31"/>
      <c r="D79" s="31"/>
      <c r="E79" s="31"/>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E79" s="31"/>
      <c r="AF79" s="31"/>
      <c r="AG79" s="31"/>
    </row>
    <row r="80" spans="1:33" x14ac:dyDescent="0.25">
      <c r="A80" s="31"/>
      <c r="B80" s="31"/>
      <c r="C80" s="31"/>
      <c r="D80" s="31"/>
      <c r="E80" s="31"/>
      <c r="F80" s="31"/>
      <c r="G80" s="31"/>
      <c r="H80" s="31"/>
      <c r="I80" s="31"/>
      <c r="J80" s="31"/>
      <c r="K80" s="31"/>
      <c r="L80" s="31"/>
      <c r="M80" s="31"/>
      <c r="N80" s="31"/>
      <c r="O80" s="31"/>
      <c r="P80" s="31"/>
      <c r="Q80" s="31"/>
      <c r="R80" s="31"/>
      <c r="S80" s="31"/>
      <c r="T80" s="31"/>
      <c r="U80" s="31"/>
      <c r="V80" s="31"/>
      <c r="W80" s="31"/>
      <c r="X80" s="31"/>
      <c r="Y80" s="31"/>
      <c r="Z80" s="31"/>
      <c r="AA80" s="31"/>
      <c r="AB80" s="31"/>
      <c r="AC80" s="31"/>
      <c r="AD80" s="31"/>
      <c r="AE80" s="31"/>
      <c r="AF80" s="31"/>
      <c r="AG80" s="31"/>
    </row>
    <row r="81" spans="1:33" x14ac:dyDescent="0.25">
      <c r="A81" s="31"/>
      <c r="B81" s="31"/>
      <c r="C81" s="31"/>
      <c r="D81" s="31"/>
      <c r="E81" s="31"/>
      <c r="F81" s="31"/>
      <c r="G81" s="31"/>
      <c r="H81" s="31"/>
      <c r="I81" s="31"/>
      <c r="J81" s="31"/>
      <c r="K81" s="31"/>
      <c r="L81" s="31"/>
      <c r="M81" s="31"/>
      <c r="N81" s="31"/>
      <c r="O81" s="31"/>
      <c r="P81" s="31"/>
      <c r="Q81" s="31"/>
      <c r="R81" s="31"/>
      <c r="S81" s="31"/>
      <c r="T81" s="31"/>
      <c r="U81" s="31"/>
      <c r="V81" s="31"/>
      <c r="W81" s="31"/>
      <c r="X81" s="31"/>
      <c r="Y81" s="31"/>
      <c r="Z81" s="31"/>
      <c r="AA81" s="31"/>
      <c r="AB81" s="31"/>
      <c r="AC81" s="31"/>
      <c r="AD81" s="31"/>
      <c r="AE81" s="31"/>
      <c r="AF81" s="31"/>
      <c r="AG81" s="31"/>
    </row>
    <row r="82" spans="1:33" x14ac:dyDescent="0.25">
      <c r="A82" s="31"/>
      <c r="B82" s="31"/>
      <c r="C82" s="31"/>
      <c r="D82" s="31"/>
      <c r="E82" s="31"/>
      <c r="F82" s="31"/>
      <c r="G82" s="31"/>
      <c r="H82" s="31"/>
      <c r="I82" s="31"/>
      <c r="J82" s="31"/>
      <c r="K82" s="31"/>
      <c r="L82" s="31"/>
      <c r="M82" s="31"/>
      <c r="N82" s="31"/>
      <c r="O82" s="31"/>
      <c r="P82" s="31"/>
      <c r="Q82" s="31"/>
      <c r="R82" s="31"/>
      <c r="S82" s="31"/>
      <c r="T82" s="31"/>
      <c r="U82" s="31"/>
      <c r="V82" s="31"/>
      <c r="W82" s="31"/>
      <c r="X82" s="31"/>
      <c r="Y82" s="31"/>
      <c r="Z82" s="31"/>
      <c r="AA82" s="31"/>
      <c r="AB82" s="31"/>
      <c r="AC82" s="31"/>
      <c r="AD82" s="31"/>
      <c r="AE82" s="31"/>
      <c r="AF82" s="31"/>
      <c r="AG82" s="31"/>
    </row>
    <row r="83" spans="1:33" x14ac:dyDescent="0.25">
      <c r="A83" s="31"/>
      <c r="B83" s="31"/>
      <c r="C83" s="31"/>
      <c r="D83" s="31"/>
      <c r="E83" s="31"/>
      <c r="F83" s="31"/>
      <c r="G83" s="31"/>
      <c r="H83" s="31"/>
      <c r="I83" s="31"/>
      <c r="J83" s="31"/>
      <c r="K83" s="31"/>
      <c r="L83" s="31"/>
      <c r="M83" s="31"/>
      <c r="N83" s="31"/>
      <c r="O83" s="31"/>
      <c r="P83" s="31"/>
      <c r="Q83" s="31"/>
      <c r="R83" s="31"/>
      <c r="S83" s="31"/>
      <c r="T83" s="31"/>
      <c r="U83" s="31"/>
      <c r="V83" s="31"/>
      <c r="W83" s="31"/>
      <c r="X83" s="31"/>
      <c r="Y83" s="31"/>
      <c r="Z83" s="31"/>
      <c r="AA83" s="31"/>
      <c r="AB83" s="31"/>
      <c r="AC83" s="31"/>
      <c r="AD83" s="31"/>
      <c r="AE83" s="31"/>
      <c r="AF83" s="31"/>
      <c r="AG83" s="31"/>
    </row>
    <row r="84" spans="1:33" x14ac:dyDescent="0.25">
      <c r="A84" s="31"/>
      <c r="B84" s="31"/>
      <c r="C84" s="31"/>
      <c r="D84" s="31"/>
      <c r="E84" s="31"/>
      <c r="F84" s="31"/>
      <c r="G84" s="31"/>
      <c r="H84" s="31"/>
      <c r="I84" s="31"/>
      <c r="J84" s="31"/>
      <c r="K84" s="31"/>
      <c r="L84" s="31"/>
      <c r="M84" s="31"/>
      <c r="N84" s="31"/>
      <c r="O84" s="31"/>
      <c r="P84" s="31"/>
      <c r="Q84" s="31"/>
      <c r="R84" s="31"/>
      <c r="S84" s="31"/>
      <c r="T84" s="31"/>
      <c r="U84" s="31"/>
      <c r="V84" s="31"/>
      <c r="W84" s="31"/>
      <c r="X84" s="31"/>
      <c r="Y84" s="31"/>
      <c r="Z84" s="31"/>
      <c r="AA84" s="31"/>
      <c r="AB84" s="31"/>
      <c r="AC84" s="31"/>
      <c r="AD84" s="31"/>
      <c r="AE84" s="31"/>
      <c r="AF84" s="31"/>
      <c r="AG84" s="31"/>
    </row>
    <row r="85" spans="1:33" x14ac:dyDescent="0.25">
      <c r="A85" s="31"/>
      <c r="B85" s="31"/>
      <c r="C85" s="31"/>
      <c r="D85" s="31"/>
      <c r="E85" s="31"/>
      <c r="F85" s="31"/>
      <c r="G85" s="31"/>
      <c r="H85" s="31"/>
      <c r="I85" s="31"/>
      <c r="J85" s="31"/>
      <c r="K85" s="31"/>
      <c r="L85" s="31"/>
      <c r="M85" s="31"/>
      <c r="N85" s="31"/>
      <c r="O85" s="31"/>
      <c r="P85" s="31"/>
      <c r="Q85" s="31"/>
      <c r="R85" s="31"/>
      <c r="S85" s="31"/>
      <c r="T85" s="31"/>
      <c r="U85" s="31"/>
      <c r="V85" s="31"/>
      <c r="W85" s="31"/>
      <c r="X85" s="31"/>
      <c r="Y85" s="31"/>
      <c r="Z85" s="31"/>
      <c r="AA85" s="31"/>
      <c r="AB85" s="31"/>
      <c r="AC85" s="31"/>
      <c r="AD85" s="31"/>
      <c r="AE85" s="31"/>
      <c r="AF85" s="31"/>
      <c r="AG85" s="31"/>
    </row>
    <row r="86" spans="1:33" x14ac:dyDescent="0.25">
      <c r="A86" s="31"/>
      <c r="B86" s="31"/>
      <c r="C86" s="31"/>
      <c r="D86" s="31"/>
      <c r="E86" s="31"/>
      <c r="F86" s="31"/>
      <c r="G86" s="31"/>
      <c r="H86" s="31"/>
      <c r="I86" s="31"/>
      <c r="J86" s="31"/>
      <c r="K86" s="31"/>
      <c r="L86" s="31"/>
      <c r="M86" s="31"/>
      <c r="N86" s="31"/>
      <c r="O86" s="31"/>
      <c r="P86" s="31"/>
      <c r="Q86" s="31"/>
      <c r="R86" s="31"/>
      <c r="S86" s="31"/>
      <c r="T86" s="31"/>
      <c r="U86" s="31"/>
      <c r="V86" s="31"/>
      <c r="W86" s="31"/>
      <c r="X86" s="31"/>
      <c r="Y86" s="31"/>
      <c r="Z86" s="31"/>
      <c r="AA86" s="31"/>
      <c r="AB86" s="31"/>
      <c r="AC86" s="31"/>
      <c r="AD86" s="31"/>
      <c r="AE86" s="31"/>
      <c r="AF86" s="31"/>
      <c r="AG86" s="31"/>
    </row>
    <row r="87" spans="1:33" x14ac:dyDescent="0.25">
      <c r="A87" s="31"/>
      <c r="B87" s="31"/>
      <c r="C87" s="31"/>
      <c r="D87" s="31"/>
      <c r="E87" s="31"/>
      <c r="F87" s="31"/>
      <c r="G87" s="31"/>
      <c r="H87" s="31"/>
      <c r="I87" s="31"/>
      <c r="J87" s="31"/>
      <c r="K87" s="31"/>
      <c r="L87" s="31"/>
      <c r="M87" s="31"/>
      <c r="N87" s="31"/>
      <c r="O87" s="31"/>
      <c r="P87" s="31"/>
      <c r="Q87" s="31"/>
      <c r="R87" s="31"/>
      <c r="S87" s="31"/>
      <c r="T87" s="31"/>
      <c r="U87" s="31"/>
      <c r="V87" s="31"/>
      <c r="W87" s="31"/>
      <c r="X87" s="31"/>
      <c r="Y87" s="31"/>
      <c r="Z87" s="31"/>
      <c r="AA87" s="31"/>
      <c r="AB87" s="31"/>
      <c r="AC87" s="31"/>
      <c r="AD87" s="31"/>
      <c r="AE87" s="31"/>
      <c r="AF87" s="31"/>
      <c r="AG87" s="31"/>
    </row>
    <row r="88" spans="1:33" x14ac:dyDescent="0.25">
      <c r="A88" s="31"/>
      <c r="B88" s="31"/>
      <c r="C88" s="31"/>
      <c r="D88" s="31"/>
      <c r="E88" s="31"/>
      <c r="F88" s="31"/>
      <c r="G88" s="31"/>
      <c r="H88" s="31"/>
      <c r="I88" s="31"/>
      <c r="J88" s="31"/>
      <c r="K88" s="31"/>
      <c r="L88" s="31"/>
      <c r="M88" s="31"/>
      <c r="N88" s="31"/>
      <c r="O88" s="31"/>
      <c r="P88" s="31"/>
      <c r="Q88" s="31"/>
      <c r="R88" s="31"/>
      <c r="S88" s="31"/>
      <c r="T88" s="31"/>
      <c r="U88" s="31"/>
      <c r="V88" s="31"/>
      <c r="W88" s="31"/>
      <c r="X88" s="31"/>
      <c r="Y88" s="31"/>
      <c r="Z88" s="31"/>
      <c r="AA88" s="31"/>
      <c r="AB88" s="31"/>
      <c r="AC88" s="31"/>
      <c r="AD88" s="31"/>
      <c r="AE88" s="31"/>
      <c r="AF88" s="31"/>
      <c r="AG88" s="31"/>
    </row>
    <row r="89" spans="1:33" x14ac:dyDescent="0.25">
      <c r="A89" s="31"/>
      <c r="B89" s="31"/>
      <c r="C89" s="31"/>
      <c r="D89" s="31"/>
      <c r="E89" s="31"/>
      <c r="F89" s="31"/>
      <c r="G89" s="31"/>
      <c r="H89" s="31"/>
      <c r="I89" s="31"/>
      <c r="J89" s="31"/>
      <c r="K89" s="31"/>
      <c r="L89" s="31"/>
      <c r="M89" s="31"/>
      <c r="N89" s="31"/>
      <c r="O89" s="31"/>
      <c r="P89" s="31"/>
      <c r="Q89" s="31"/>
      <c r="R89" s="31"/>
      <c r="S89" s="31"/>
      <c r="T89" s="31"/>
      <c r="U89" s="31"/>
      <c r="V89" s="31"/>
      <c r="W89" s="31"/>
      <c r="X89" s="31"/>
      <c r="Y89" s="31"/>
      <c r="Z89" s="31"/>
      <c r="AA89" s="31"/>
      <c r="AB89" s="31"/>
      <c r="AC89" s="31"/>
      <c r="AD89" s="31"/>
      <c r="AE89" s="31"/>
      <c r="AF89" s="31"/>
      <c r="AG89" s="31"/>
    </row>
    <row r="90" spans="1:33" x14ac:dyDescent="0.25">
      <c r="A90" s="31"/>
      <c r="B90" s="31"/>
      <c r="C90" s="31"/>
      <c r="D90" s="31"/>
      <c r="E90" s="31"/>
      <c r="F90" s="31"/>
      <c r="G90" s="31"/>
      <c r="H90" s="31"/>
      <c r="I90" s="31"/>
      <c r="J90" s="31"/>
      <c r="K90" s="31"/>
      <c r="L90" s="31"/>
      <c r="M90" s="31"/>
      <c r="N90" s="31"/>
      <c r="O90" s="31"/>
      <c r="P90" s="31"/>
      <c r="Q90" s="31"/>
      <c r="R90" s="31"/>
      <c r="S90" s="31"/>
      <c r="T90" s="31"/>
      <c r="U90" s="31"/>
      <c r="V90" s="31"/>
      <c r="W90" s="31"/>
      <c r="X90" s="31"/>
      <c r="Y90" s="31"/>
      <c r="Z90" s="31"/>
      <c r="AA90" s="31"/>
      <c r="AB90" s="31"/>
      <c r="AC90" s="31"/>
      <c r="AD90" s="31"/>
      <c r="AE90" s="31"/>
      <c r="AF90" s="31"/>
      <c r="AG90" s="31"/>
    </row>
    <row r="91" spans="1:33" x14ac:dyDescent="0.25">
      <c r="A91" s="31"/>
      <c r="B91" s="31"/>
      <c r="C91" s="31"/>
      <c r="D91" s="31"/>
      <c r="E91" s="31"/>
      <c r="F91" s="31"/>
      <c r="G91" s="31"/>
      <c r="H91" s="31"/>
      <c r="I91" s="31"/>
      <c r="J91" s="31"/>
      <c r="K91" s="31"/>
      <c r="L91" s="31"/>
      <c r="M91" s="31"/>
      <c r="N91" s="31"/>
      <c r="O91" s="31"/>
      <c r="P91" s="31"/>
      <c r="Q91" s="31"/>
      <c r="R91" s="31"/>
      <c r="S91" s="31"/>
      <c r="T91" s="31"/>
      <c r="U91" s="31"/>
      <c r="V91" s="31"/>
      <c r="W91" s="31"/>
      <c r="X91" s="31"/>
      <c r="Y91" s="31"/>
      <c r="Z91" s="31"/>
      <c r="AA91" s="31"/>
      <c r="AB91" s="31"/>
      <c r="AC91" s="31"/>
      <c r="AD91" s="31"/>
      <c r="AE91" s="31"/>
      <c r="AF91" s="31"/>
      <c r="AG91" s="31"/>
    </row>
    <row r="92" spans="1:33" x14ac:dyDescent="0.25">
      <c r="A92" s="31"/>
      <c r="B92" s="31"/>
      <c r="C92" s="31"/>
      <c r="D92" s="31"/>
      <c r="E92" s="31"/>
      <c r="F92" s="31"/>
      <c r="G92" s="31"/>
      <c r="H92" s="31"/>
      <c r="I92" s="31"/>
      <c r="J92" s="31"/>
      <c r="K92" s="31"/>
      <c r="L92" s="31"/>
      <c r="M92" s="31"/>
      <c r="N92" s="31"/>
      <c r="O92" s="31"/>
      <c r="P92" s="31"/>
      <c r="Q92" s="31"/>
      <c r="R92" s="31"/>
      <c r="S92" s="31"/>
      <c r="T92" s="31"/>
      <c r="U92" s="31"/>
      <c r="V92" s="31"/>
      <c r="W92" s="31"/>
      <c r="X92" s="31"/>
      <c r="Y92" s="31"/>
      <c r="Z92" s="31"/>
      <c r="AA92" s="31"/>
      <c r="AB92" s="31"/>
      <c r="AC92" s="31"/>
      <c r="AD92" s="31"/>
      <c r="AE92" s="31"/>
      <c r="AF92" s="31"/>
      <c r="AG92" s="31"/>
    </row>
    <row r="93" spans="1:33" x14ac:dyDescent="0.25">
      <c r="A93" s="31"/>
      <c r="B93" s="31"/>
      <c r="C93" s="31"/>
      <c r="D93" s="31"/>
      <c r="E93" s="31"/>
      <c r="F93" s="31"/>
      <c r="G93" s="31"/>
      <c r="H93" s="31"/>
      <c r="I93" s="31"/>
      <c r="J93" s="31"/>
      <c r="K93" s="31"/>
      <c r="L93" s="31"/>
      <c r="M93" s="31"/>
      <c r="N93" s="31"/>
      <c r="O93" s="31"/>
      <c r="P93" s="31"/>
      <c r="Q93" s="31"/>
      <c r="R93" s="31"/>
      <c r="S93" s="31"/>
      <c r="T93" s="31"/>
      <c r="U93" s="31"/>
      <c r="V93" s="31"/>
      <c r="W93" s="31"/>
      <c r="X93" s="31"/>
      <c r="Y93" s="31"/>
      <c r="Z93" s="31"/>
      <c r="AA93" s="31"/>
      <c r="AB93" s="31"/>
      <c r="AC93" s="31"/>
      <c r="AD93" s="31"/>
      <c r="AE93" s="31"/>
      <c r="AF93" s="31"/>
      <c r="AG93" s="31"/>
    </row>
    <row r="94" spans="1:33" x14ac:dyDescent="0.25">
      <c r="A94" s="31"/>
      <c r="B94" s="31"/>
      <c r="C94" s="31"/>
      <c r="D94" s="31"/>
      <c r="E94" s="31"/>
      <c r="F94" s="31"/>
      <c r="G94" s="31"/>
      <c r="H94" s="31"/>
      <c r="I94" s="31"/>
      <c r="J94" s="31"/>
      <c r="K94" s="31"/>
      <c r="L94" s="31"/>
      <c r="M94" s="31"/>
      <c r="N94" s="31"/>
      <c r="O94" s="31"/>
      <c r="P94" s="31"/>
      <c r="Q94" s="31"/>
      <c r="R94" s="31"/>
      <c r="S94" s="31"/>
      <c r="T94" s="31"/>
      <c r="U94" s="31"/>
      <c r="V94" s="31"/>
      <c r="W94" s="31"/>
      <c r="X94" s="31"/>
      <c r="Y94" s="31"/>
      <c r="Z94" s="31"/>
      <c r="AA94" s="31"/>
      <c r="AB94" s="31"/>
      <c r="AC94" s="31"/>
      <c r="AD94" s="31"/>
      <c r="AE94" s="31"/>
      <c r="AF94" s="31"/>
      <c r="AG94" s="31"/>
    </row>
    <row r="95" spans="1:33" x14ac:dyDescent="0.25">
      <c r="A95" s="31"/>
      <c r="B95" s="31"/>
      <c r="C95" s="31"/>
      <c r="D95" s="31"/>
      <c r="E95" s="31"/>
      <c r="F95" s="31"/>
      <c r="G95" s="31"/>
      <c r="H95" s="31"/>
      <c r="I95" s="31"/>
      <c r="J95" s="31"/>
      <c r="K95" s="31"/>
      <c r="L95" s="31"/>
      <c r="M95" s="31"/>
      <c r="N95" s="31"/>
      <c r="O95" s="31"/>
      <c r="P95" s="31"/>
      <c r="Q95" s="31"/>
      <c r="R95" s="31"/>
      <c r="S95" s="31"/>
      <c r="T95" s="31"/>
      <c r="U95" s="31"/>
      <c r="V95" s="31"/>
      <c r="W95" s="31"/>
      <c r="X95" s="31"/>
      <c r="Y95" s="31"/>
      <c r="Z95" s="31"/>
      <c r="AA95" s="31"/>
      <c r="AB95" s="31"/>
      <c r="AC95" s="31"/>
      <c r="AD95" s="31"/>
      <c r="AE95" s="31"/>
      <c r="AF95" s="31"/>
      <c r="AG95" s="31"/>
    </row>
    <row r="96" spans="1:33" x14ac:dyDescent="0.25">
      <c r="A96" s="31"/>
      <c r="B96" s="31"/>
      <c r="C96" s="31"/>
      <c r="D96" s="31"/>
      <c r="E96" s="31"/>
      <c r="F96" s="31"/>
      <c r="G96" s="31"/>
      <c r="H96" s="31"/>
      <c r="I96" s="31"/>
      <c r="J96" s="31"/>
      <c r="K96" s="31"/>
      <c r="L96" s="31"/>
      <c r="M96" s="31"/>
      <c r="N96" s="31"/>
      <c r="O96" s="31"/>
      <c r="P96" s="31"/>
      <c r="Q96" s="31"/>
      <c r="R96" s="31"/>
      <c r="S96" s="31"/>
      <c r="T96" s="31"/>
      <c r="U96" s="31"/>
      <c r="V96" s="31"/>
      <c r="W96" s="31"/>
      <c r="X96" s="31"/>
      <c r="Y96" s="31"/>
      <c r="Z96" s="31"/>
      <c r="AA96" s="31"/>
      <c r="AB96" s="31"/>
      <c r="AC96" s="31"/>
      <c r="AD96" s="31"/>
      <c r="AE96" s="31"/>
      <c r="AF96" s="31"/>
      <c r="AG96" s="31"/>
    </row>
    <row r="97" spans="1:33" x14ac:dyDescent="0.25">
      <c r="A97" s="31"/>
      <c r="B97" s="31"/>
      <c r="C97" s="31"/>
      <c r="D97" s="31"/>
      <c r="E97" s="31"/>
      <c r="F97" s="31"/>
      <c r="G97" s="31"/>
      <c r="H97" s="31"/>
      <c r="I97" s="31"/>
      <c r="J97" s="31"/>
      <c r="K97" s="31"/>
      <c r="L97" s="31"/>
      <c r="M97" s="31"/>
      <c r="N97" s="31"/>
      <c r="O97" s="31"/>
      <c r="P97" s="31"/>
      <c r="Q97" s="31"/>
      <c r="R97" s="31"/>
      <c r="S97" s="31"/>
      <c r="T97" s="31"/>
      <c r="U97" s="31"/>
      <c r="V97" s="31"/>
      <c r="W97" s="31"/>
      <c r="X97" s="31"/>
      <c r="Y97" s="31"/>
      <c r="Z97" s="31"/>
      <c r="AA97" s="31"/>
      <c r="AB97" s="31"/>
      <c r="AC97" s="31"/>
      <c r="AD97" s="31"/>
      <c r="AE97" s="31"/>
      <c r="AF97" s="31"/>
      <c r="AG97" s="31"/>
    </row>
    <row r="98" spans="1:33" x14ac:dyDescent="0.25">
      <c r="A98" s="31"/>
      <c r="B98" s="31"/>
      <c r="C98" s="31"/>
      <c r="D98" s="31"/>
      <c r="E98" s="31"/>
      <c r="F98" s="31"/>
      <c r="G98" s="31"/>
      <c r="H98" s="31"/>
      <c r="I98" s="31"/>
      <c r="J98" s="31"/>
      <c r="K98" s="31"/>
      <c r="L98" s="31"/>
      <c r="M98" s="31"/>
      <c r="N98" s="31"/>
      <c r="O98" s="31"/>
      <c r="P98" s="31"/>
      <c r="Q98" s="31"/>
      <c r="R98" s="31"/>
      <c r="S98" s="31"/>
      <c r="T98" s="31"/>
      <c r="U98" s="31"/>
      <c r="V98" s="31"/>
      <c r="W98" s="31"/>
      <c r="X98" s="31"/>
      <c r="Y98" s="31"/>
      <c r="Z98" s="31"/>
      <c r="AA98" s="31"/>
      <c r="AB98" s="31"/>
      <c r="AC98" s="31"/>
      <c r="AD98" s="31"/>
      <c r="AE98" s="31"/>
      <c r="AF98" s="31"/>
      <c r="AG98" s="31"/>
    </row>
    <row r="99" spans="1:33" x14ac:dyDescent="0.25">
      <c r="A99" s="31"/>
      <c r="B99" s="31"/>
      <c r="C99" s="31"/>
      <c r="D99" s="31"/>
      <c r="E99" s="31"/>
      <c r="F99" s="31"/>
      <c r="G99" s="31"/>
      <c r="H99" s="31"/>
      <c r="I99" s="31"/>
      <c r="J99" s="31"/>
      <c r="K99" s="31"/>
      <c r="L99" s="31"/>
      <c r="M99" s="31"/>
      <c r="N99" s="31"/>
      <c r="O99" s="31"/>
      <c r="P99" s="31"/>
      <c r="Q99" s="31"/>
      <c r="R99" s="31"/>
      <c r="S99" s="31"/>
      <c r="T99" s="31"/>
      <c r="U99" s="31"/>
      <c r="V99" s="31"/>
      <c r="W99" s="31"/>
      <c r="X99" s="31"/>
      <c r="Y99" s="31"/>
      <c r="Z99" s="31"/>
      <c r="AA99" s="31"/>
      <c r="AB99" s="31"/>
      <c r="AC99" s="31"/>
      <c r="AD99" s="31"/>
      <c r="AE99" s="31"/>
      <c r="AF99" s="31"/>
      <c r="AG99" s="31"/>
    </row>
    <row r="100" spans="1:33" x14ac:dyDescent="0.25">
      <c r="A100" s="31"/>
      <c r="B100" s="31"/>
      <c r="C100" s="31"/>
      <c r="D100" s="31"/>
      <c r="E100" s="31"/>
      <c r="F100" s="31"/>
      <c r="G100" s="31"/>
      <c r="H100" s="31"/>
      <c r="I100" s="31"/>
      <c r="J100" s="31"/>
      <c r="K100" s="31"/>
      <c r="L100" s="31"/>
      <c r="M100" s="31"/>
      <c r="N100" s="31"/>
      <c r="O100" s="31"/>
      <c r="P100" s="31"/>
      <c r="Q100" s="31"/>
      <c r="R100" s="31"/>
      <c r="S100" s="31"/>
      <c r="T100" s="31"/>
      <c r="U100" s="31"/>
      <c r="V100" s="31"/>
      <c r="W100" s="31"/>
      <c r="X100" s="31"/>
      <c r="Y100" s="31"/>
      <c r="Z100" s="31"/>
      <c r="AA100" s="31"/>
      <c r="AB100" s="31"/>
      <c r="AC100" s="31"/>
      <c r="AD100" s="31"/>
      <c r="AE100" s="31"/>
      <c r="AF100" s="31"/>
      <c r="AG100" s="31"/>
    </row>
    <row r="101" spans="1:33" x14ac:dyDescent="0.25">
      <c r="A101" s="31"/>
      <c r="B101" s="31"/>
      <c r="C101" s="31"/>
      <c r="D101" s="31"/>
      <c r="E101" s="31"/>
      <c r="F101" s="31"/>
      <c r="G101" s="31"/>
      <c r="H101" s="31"/>
      <c r="I101" s="31"/>
      <c r="J101" s="31"/>
      <c r="K101" s="31"/>
      <c r="L101" s="31"/>
      <c r="M101" s="31"/>
      <c r="N101" s="31"/>
      <c r="O101" s="31"/>
      <c r="P101" s="31"/>
      <c r="Q101" s="31"/>
      <c r="R101" s="31"/>
      <c r="S101" s="31"/>
      <c r="T101" s="31"/>
      <c r="U101" s="31"/>
      <c r="V101" s="31"/>
      <c r="W101" s="31"/>
      <c r="X101" s="31"/>
      <c r="Y101" s="31"/>
      <c r="Z101" s="31"/>
      <c r="AA101" s="31"/>
      <c r="AB101" s="31"/>
      <c r="AC101" s="31"/>
      <c r="AD101" s="31"/>
      <c r="AE101" s="31"/>
      <c r="AF101" s="31"/>
      <c r="AG101" s="31"/>
    </row>
    <row r="102" spans="1:33" x14ac:dyDescent="0.25">
      <c r="A102" s="31"/>
      <c r="B102" s="31"/>
      <c r="C102" s="31"/>
      <c r="D102" s="31"/>
      <c r="E102" s="31"/>
      <c r="F102" s="31"/>
      <c r="G102" s="31"/>
      <c r="H102" s="31"/>
      <c r="I102" s="31"/>
      <c r="J102" s="31"/>
      <c r="K102" s="31"/>
      <c r="L102" s="31"/>
      <c r="M102" s="31"/>
      <c r="N102" s="31"/>
      <c r="O102" s="31"/>
      <c r="P102" s="31"/>
      <c r="Q102" s="31"/>
      <c r="R102" s="31"/>
      <c r="S102" s="31"/>
      <c r="T102" s="31"/>
      <c r="U102" s="31"/>
      <c r="V102" s="31"/>
      <c r="W102" s="31"/>
      <c r="X102" s="31"/>
      <c r="Y102" s="31"/>
      <c r="Z102" s="31"/>
      <c r="AA102" s="31"/>
      <c r="AB102" s="31"/>
      <c r="AC102" s="31"/>
      <c r="AD102" s="31"/>
      <c r="AE102" s="31"/>
      <c r="AF102" s="31"/>
      <c r="AG102" s="31"/>
    </row>
    <row r="103" spans="1:33" x14ac:dyDescent="0.25">
      <c r="A103" s="31"/>
      <c r="B103" s="31"/>
      <c r="C103" s="31"/>
      <c r="D103" s="31"/>
      <c r="E103" s="31"/>
      <c r="F103" s="31"/>
      <c r="G103" s="31"/>
      <c r="H103" s="31"/>
      <c r="I103" s="31"/>
      <c r="J103" s="31"/>
      <c r="K103" s="31"/>
      <c r="L103" s="31"/>
      <c r="M103" s="31"/>
      <c r="N103" s="31"/>
      <c r="O103" s="31"/>
      <c r="P103" s="31"/>
      <c r="Q103" s="31"/>
      <c r="R103" s="31"/>
      <c r="S103" s="31"/>
      <c r="T103" s="31"/>
      <c r="U103" s="31"/>
      <c r="V103" s="31"/>
      <c r="W103" s="31"/>
      <c r="X103" s="31"/>
      <c r="Y103" s="31"/>
      <c r="Z103" s="31"/>
      <c r="AA103" s="31"/>
      <c r="AB103" s="31"/>
      <c r="AC103" s="31"/>
      <c r="AD103" s="31"/>
      <c r="AE103" s="31"/>
      <c r="AF103" s="31"/>
      <c r="AG103" s="31"/>
    </row>
    <row r="104" spans="1:33" x14ac:dyDescent="0.25">
      <c r="A104" s="31"/>
      <c r="B104" s="31"/>
      <c r="C104" s="31"/>
      <c r="D104" s="31"/>
      <c r="E104" s="31"/>
      <c r="F104" s="31"/>
      <c r="G104" s="31"/>
      <c r="H104" s="31"/>
      <c r="I104" s="31"/>
      <c r="J104" s="31"/>
      <c r="K104" s="31"/>
      <c r="L104" s="31"/>
      <c r="M104" s="31"/>
      <c r="N104" s="31"/>
      <c r="O104" s="31"/>
      <c r="P104" s="31"/>
      <c r="Q104" s="31"/>
      <c r="R104" s="31"/>
      <c r="S104" s="31"/>
      <c r="T104" s="31"/>
      <c r="U104" s="31"/>
      <c r="V104" s="31"/>
      <c r="W104" s="31"/>
      <c r="X104" s="31"/>
      <c r="Y104" s="31"/>
      <c r="Z104" s="31"/>
      <c r="AA104" s="31"/>
      <c r="AB104" s="31"/>
      <c r="AC104" s="31"/>
      <c r="AD104" s="31"/>
      <c r="AE104" s="31"/>
      <c r="AF104" s="31"/>
      <c r="AG104" s="31"/>
    </row>
    <row r="105" spans="1:33" x14ac:dyDescent="0.25">
      <c r="A105" s="31"/>
      <c r="B105" s="31"/>
      <c r="C105" s="31"/>
      <c r="D105" s="31"/>
      <c r="E105" s="31"/>
      <c r="F105" s="31"/>
      <c r="G105" s="31"/>
      <c r="H105" s="31"/>
      <c r="I105" s="31"/>
      <c r="J105" s="31"/>
      <c r="K105" s="31"/>
      <c r="L105" s="31"/>
      <c r="M105" s="31"/>
      <c r="N105" s="31"/>
      <c r="O105" s="31"/>
      <c r="P105" s="31"/>
      <c r="Q105" s="31"/>
      <c r="R105" s="31"/>
      <c r="S105" s="31"/>
      <c r="T105" s="31"/>
      <c r="U105" s="31"/>
      <c r="V105" s="31"/>
      <c r="W105" s="31"/>
      <c r="X105" s="31"/>
      <c r="Y105" s="31"/>
      <c r="Z105" s="31"/>
      <c r="AA105" s="31"/>
      <c r="AB105" s="31"/>
      <c r="AC105" s="31"/>
      <c r="AD105" s="31"/>
      <c r="AE105" s="31"/>
      <c r="AF105" s="31"/>
      <c r="AG105" s="31"/>
    </row>
    <row r="106" spans="1:33" x14ac:dyDescent="0.25">
      <c r="A106" s="31"/>
      <c r="B106" s="31"/>
      <c r="C106" s="31"/>
      <c r="D106" s="31"/>
      <c r="E106" s="31"/>
      <c r="F106" s="31"/>
      <c r="G106" s="31"/>
      <c r="H106" s="31"/>
      <c r="I106" s="31"/>
      <c r="J106" s="31"/>
      <c r="K106" s="31"/>
      <c r="L106" s="31"/>
      <c r="M106" s="31"/>
      <c r="N106" s="31"/>
      <c r="O106" s="31"/>
      <c r="P106" s="31"/>
      <c r="Q106" s="31"/>
      <c r="R106" s="31"/>
      <c r="S106" s="31"/>
      <c r="T106" s="31"/>
      <c r="U106" s="31"/>
      <c r="V106" s="31"/>
      <c r="W106" s="31"/>
      <c r="X106" s="31"/>
      <c r="Y106" s="31"/>
      <c r="Z106" s="31"/>
      <c r="AA106" s="31"/>
      <c r="AB106" s="31"/>
      <c r="AC106" s="31"/>
      <c r="AD106" s="31"/>
      <c r="AE106" s="31"/>
      <c r="AF106" s="31"/>
      <c r="AG106" s="31"/>
    </row>
    <row r="107" spans="1:33" x14ac:dyDescent="0.25">
      <c r="A107" s="31"/>
      <c r="B107" s="31"/>
      <c r="C107" s="31"/>
      <c r="D107" s="31"/>
      <c r="E107" s="31"/>
      <c r="F107" s="31"/>
      <c r="G107" s="31"/>
      <c r="H107" s="31"/>
      <c r="I107" s="31"/>
      <c r="J107" s="31"/>
      <c r="K107" s="31"/>
      <c r="L107" s="31"/>
      <c r="M107" s="31"/>
      <c r="N107" s="31"/>
      <c r="O107" s="31"/>
      <c r="P107" s="31"/>
      <c r="Q107" s="31"/>
      <c r="R107" s="31"/>
      <c r="S107" s="31"/>
      <c r="T107" s="31"/>
      <c r="U107" s="31"/>
      <c r="V107" s="31"/>
      <c r="W107" s="31"/>
      <c r="X107" s="31"/>
      <c r="Y107" s="31"/>
      <c r="Z107" s="31"/>
      <c r="AA107" s="31"/>
      <c r="AB107" s="31"/>
      <c r="AC107" s="31"/>
      <c r="AD107" s="31"/>
      <c r="AE107" s="31"/>
      <c r="AF107" s="31"/>
      <c r="AG107" s="31"/>
    </row>
    <row r="108" spans="1:33" x14ac:dyDescent="0.25">
      <c r="A108" s="31"/>
      <c r="B108" s="31"/>
      <c r="C108" s="31"/>
      <c r="D108" s="31"/>
      <c r="E108" s="31"/>
      <c r="F108" s="31"/>
      <c r="G108" s="31"/>
      <c r="H108" s="31"/>
      <c r="I108" s="31"/>
      <c r="J108" s="31"/>
      <c r="K108" s="31"/>
      <c r="L108" s="31"/>
      <c r="M108" s="31"/>
      <c r="N108" s="31"/>
      <c r="O108" s="31"/>
      <c r="P108" s="31"/>
      <c r="Q108" s="31"/>
      <c r="R108" s="31"/>
      <c r="S108" s="31"/>
      <c r="T108" s="31"/>
      <c r="U108" s="31"/>
      <c r="V108" s="31"/>
      <c r="W108" s="31"/>
      <c r="X108" s="31"/>
      <c r="Y108" s="31"/>
      <c r="Z108" s="31"/>
      <c r="AA108" s="31"/>
      <c r="AB108" s="31"/>
      <c r="AC108" s="31"/>
      <c r="AD108" s="31"/>
      <c r="AE108" s="31"/>
      <c r="AF108" s="31"/>
      <c r="AG108" s="31"/>
    </row>
    <row r="109" spans="1:33" x14ac:dyDescent="0.25">
      <c r="A109" s="31"/>
      <c r="B109" s="31"/>
      <c r="C109" s="31"/>
      <c r="D109" s="31"/>
      <c r="E109" s="31"/>
      <c r="F109" s="31"/>
      <c r="G109" s="31"/>
      <c r="H109" s="31"/>
      <c r="I109" s="31"/>
      <c r="J109" s="31"/>
      <c r="K109" s="31"/>
      <c r="L109" s="31"/>
      <c r="M109" s="31"/>
      <c r="N109" s="31"/>
      <c r="O109" s="31"/>
      <c r="P109" s="31"/>
      <c r="Q109" s="31"/>
      <c r="R109" s="31"/>
      <c r="S109" s="31"/>
      <c r="T109" s="31"/>
      <c r="U109" s="31"/>
      <c r="V109" s="31"/>
      <c r="W109" s="31"/>
      <c r="X109" s="31"/>
      <c r="Y109" s="31"/>
      <c r="Z109" s="31"/>
      <c r="AA109" s="31"/>
      <c r="AB109" s="31"/>
      <c r="AC109" s="31"/>
      <c r="AD109" s="31"/>
      <c r="AE109" s="31"/>
      <c r="AF109" s="31"/>
      <c r="AG109" s="31"/>
    </row>
    <row r="110" spans="1:33" x14ac:dyDescent="0.25">
      <c r="A110" s="31"/>
      <c r="B110" s="31"/>
      <c r="C110" s="31"/>
      <c r="D110" s="31"/>
      <c r="E110" s="31"/>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E110" s="31"/>
      <c r="AF110" s="31"/>
      <c r="AG110" s="31"/>
    </row>
    <row r="111" spans="1:33" x14ac:dyDescent="0.25">
      <c r="A111" s="31"/>
      <c r="B111" s="31"/>
      <c r="C111" s="31"/>
      <c r="D111" s="31"/>
      <c r="E111" s="31"/>
      <c r="F111" s="31"/>
      <c r="G111" s="31"/>
      <c r="H111" s="31"/>
      <c r="I111" s="31"/>
      <c r="J111" s="31"/>
      <c r="K111" s="31"/>
      <c r="L111" s="31"/>
      <c r="M111" s="31"/>
      <c r="N111" s="31"/>
      <c r="O111" s="31"/>
      <c r="P111" s="31"/>
      <c r="Q111" s="31"/>
      <c r="R111" s="31"/>
      <c r="S111" s="31"/>
      <c r="T111" s="31"/>
      <c r="U111" s="31"/>
      <c r="V111" s="31"/>
      <c r="W111" s="31"/>
      <c r="X111" s="31"/>
      <c r="Y111" s="31"/>
      <c r="Z111" s="31"/>
      <c r="AA111" s="31"/>
      <c r="AB111" s="31"/>
      <c r="AC111" s="31"/>
      <c r="AD111" s="31"/>
      <c r="AE111" s="31"/>
      <c r="AF111" s="31"/>
      <c r="AG111" s="31"/>
    </row>
    <row r="112" spans="1:33" x14ac:dyDescent="0.25">
      <c r="A112" s="31"/>
      <c r="B112" s="31"/>
      <c r="C112" s="31"/>
      <c r="D112" s="31"/>
      <c r="E112" s="31"/>
      <c r="F112" s="31"/>
      <c r="G112" s="31"/>
      <c r="H112" s="31"/>
      <c r="I112" s="31"/>
      <c r="J112" s="31"/>
      <c r="K112" s="31"/>
      <c r="L112" s="31"/>
      <c r="M112" s="31"/>
      <c r="N112" s="31"/>
      <c r="O112" s="31"/>
      <c r="P112" s="31"/>
      <c r="Q112" s="31"/>
      <c r="R112" s="31"/>
      <c r="S112" s="31"/>
      <c r="T112" s="31"/>
      <c r="U112" s="31"/>
      <c r="V112" s="31"/>
      <c r="W112" s="31"/>
      <c r="X112" s="31"/>
      <c r="Y112" s="31"/>
      <c r="Z112" s="31"/>
      <c r="AA112" s="31"/>
      <c r="AB112" s="31"/>
      <c r="AC112" s="31"/>
      <c r="AD112" s="31"/>
      <c r="AE112" s="31"/>
      <c r="AF112" s="31"/>
      <c r="AG112" s="31"/>
    </row>
    <row r="113" spans="1:33" x14ac:dyDescent="0.25">
      <c r="A113" s="31"/>
      <c r="B113" s="31"/>
      <c r="C113" s="31"/>
      <c r="D113" s="31"/>
      <c r="E113" s="31"/>
      <c r="F113" s="31"/>
      <c r="G113" s="31"/>
      <c r="H113" s="31"/>
      <c r="I113" s="31"/>
      <c r="J113" s="31"/>
      <c r="K113" s="31"/>
      <c r="L113" s="31"/>
      <c r="M113" s="31"/>
      <c r="N113" s="31"/>
      <c r="O113" s="31"/>
      <c r="P113" s="31"/>
      <c r="Q113" s="31"/>
      <c r="R113" s="31"/>
      <c r="S113" s="31"/>
      <c r="T113" s="31"/>
      <c r="U113" s="31"/>
      <c r="V113" s="31"/>
      <c r="W113" s="31"/>
      <c r="X113" s="31"/>
      <c r="Y113" s="31"/>
      <c r="Z113" s="31"/>
      <c r="AA113" s="31"/>
      <c r="AB113" s="31"/>
      <c r="AC113" s="31"/>
      <c r="AD113" s="31"/>
      <c r="AE113" s="31"/>
      <c r="AF113" s="31"/>
      <c r="AG113" s="31"/>
    </row>
    <row r="114" spans="1:33" x14ac:dyDescent="0.25">
      <c r="A114" s="31"/>
      <c r="B114" s="31"/>
      <c r="C114" s="31"/>
      <c r="D114" s="31"/>
      <c r="E114" s="31"/>
      <c r="F114" s="31"/>
      <c r="G114" s="31"/>
      <c r="H114" s="31"/>
      <c r="I114" s="31"/>
      <c r="J114" s="31"/>
      <c r="K114" s="31"/>
      <c r="L114" s="31"/>
      <c r="M114" s="31"/>
      <c r="N114" s="31"/>
      <c r="O114" s="31"/>
      <c r="P114" s="31"/>
      <c r="Q114" s="31"/>
      <c r="R114" s="31"/>
      <c r="S114" s="31"/>
      <c r="T114" s="31"/>
      <c r="U114" s="31"/>
      <c r="V114" s="31"/>
      <c r="W114" s="31"/>
      <c r="X114" s="31"/>
      <c r="Y114" s="31"/>
      <c r="Z114" s="31"/>
      <c r="AA114" s="31"/>
      <c r="AB114" s="31"/>
      <c r="AC114" s="31"/>
      <c r="AD114" s="31"/>
      <c r="AE114" s="31"/>
      <c r="AF114" s="31"/>
      <c r="AG114" s="31"/>
    </row>
    <row r="115" spans="1:33" x14ac:dyDescent="0.25">
      <c r="A115" s="31"/>
      <c r="B115" s="31"/>
      <c r="C115" s="31"/>
      <c r="D115" s="31"/>
      <c r="E115" s="31"/>
      <c r="F115" s="31"/>
      <c r="G115" s="31"/>
      <c r="H115" s="31"/>
      <c r="I115" s="31"/>
      <c r="J115" s="31"/>
      <c r="K115" s="31"/>
      <c r="L115" s="31"/>
      <c r="M115" s="31"/>
      <c r="N115" s="31"/>
      <c r="O115" s="31"/>
      <c r="P115" s="31"/>
      <c r="Q115" s="31"/>
      <c r="R115" s="31"/>
      <c r="S115" s="31"/>
      <c r="T115" s="31"/>
      <c r="U115" s="31"/>
      <c r="V115" s="31"/>
      <c r="W115" s="31"/>
      <c r="X115" s="31"/>
      <c r="Y115" s="31"/>
      <c r="Z115" s="31"/>
      <c r="AA115" s="31"/>
      <c r="AB115" s="31"/>
      <c r="AC115" s="31"/>
      <c r="AD115" s="31"/>
      <c r="AE115" s="31"/>
      <c r="AF115" s="31"/>
      <c r="AG115" s="31"/>
    </row>
    <row r="116" spans="1:33" x14ac:dyDescent="0.25">
      <c r="A116" s="31"/>
      <c r="B116" s="31"/>
      <c r="C116" s="31"/>
      <c r="D116" s="31"/>
      <c r="E116" s="31"/>
      <c r="F116" s="31"/>
      <c r="G116" s="31"/>
      <c r="H116" s="31"/>
      <c r="I116" s="31"/>
      <c r="J116" s="31"/>
      <c r="K116" s="31"/>
      <c r="L116" s="31"/>
      <c r="M116" s="31"/>
      <c r="N116" s="31"/>
      <c r="O116" s="31"/>
      <c r="P116" s="31"/>
      <c r="Q116" s="31"/>
      <c r="R116" s="31"/>
      <c r="S116" s="31"/>
      <c r="T116" s="31"/>
      <c r="U116" s="31"/>
      <c r="V116" s="31"/>
      <c r="W116" s="31"/>
      <c r="X116" s="31"/>
      <c r="Y116" s="31"/>
      <c r="Z116" s="31"/>
      <c r="AA116" s="31"/>
      <c r="AB116" s="31"/>
      <c r="AC116" s="31"/>
      <c r="AD116" s="31"/>
      <c r="AE116" s="31"/>
      <c r="AF116" s="31"/>
      <c r="AG116" s="31"/>
    </row>
    <row r="117" spans="1:33" x14ac:dyDescent="0.25">
      <c r="A117" s="31"/>
      <c r="B117" s="31"/>
      <c r="C117" s="31"/>
      <c r="D117" s="31"/>
      <c r="E117" s="31"/>
      <c r="F117" s="31"/>
      <c r="G117" s="31"/>
      <c r="H117" s="31"/>
      <c r="I117" s="31"/>
      <c r="J117" s="31"/>
      <c r="K117" s="31"/>
      <c r="L117" s="31"/>
      <c r="M117" s="31"/>
      <c r="N117" s="31"/>
      <c r="O117" s="31"/>
      <c r="P117" s="31"/>
      <c r="Q117" s="31"/>
      <c r="R117" s="31"/>
      <c r="S117" s="31"/>
      <c r="T117" s="31"/>
      <c r="U117" s="31"/>
      <c r="V117" s="31"/>
      <c r="W117" s="31"/>
      <c r="X117" s="31"/>
      <c r="Y117" s="31"/>
      <c r="Z117" s="31"/>
      <c r="AA117" s="31"/>
      <c r="AB117" s="31"/>
      <c r="AC117" s="31"/>
      <c r="AD117" s="31"/>
      <c r="AE117" s="31"/>
      <c r="AF117" s="31"/>
      <c r="AG117" s="31"/>
    </row>
    <row r="118" spans="1:33" x14ac:dyDescent="0.25">
      <c r="A118" s="31"/>
      <c r="B118" s="31"/>
      <c r="C118" s="31"/>
      <c r="D118" s="31"/>
      <c r="E118" s="31"/>
      <c r="F118" s="31"/>
      <c r="G118" s="31"/>
      <c r="H118" s="31"/>
      <c r="I118" s="31"/>
      <c r="J118" s="31"/>
      <c r="K118" s="31"/>
      <c r="L118" s="31"/>
      <c r="M118" s="31"/>
      <c r="N118" s="31"/>
      <c r="O118" s="31"/>
      <c r="P118" s="31"/>
      <c r="Q118" s="31"/>
      <c r="R118" s="31"/>
      <c r="S118" s="31"/>
      <c r="T118" s="31"/>
      <c r="U118" s="31"/>
      <c r="V118" s="31"/>
      <c r="W118" s="31"/>
      <c r="X118" s="31"/>
      <c r="Y118" s="31"/>
      <c r="Z118" s="31"/>
      <c r="AA118" s="31"/>
      <c r="AB118" s="31"/>
      <c r="AC118" s="31"/>
      <c r="AD118" s="31"/>
      <c r="AE118" s="31"/>
      <c r="AF118" s="31"/>
      <c r="AG118" s="31"/>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P75"/>
  <sheetViews>
    <sheetView workbookViewId="0">
      <selection activeCell="C3" sqref="C3"/>
    </sheetView>
  </sheetViews>
  <sheetFormatPr baseColWidth="10" defaultRowHeight="15" x14ac:dyDescent="0.25"/>
  <cols>
    <col min="1" max="1" width="12.7109375" customWidth="1"/>
    <col min="3" max="3" width="14.85546875" customWidth="1"/>
    <col min="4" max="4" width="15" customWidth="1"/>
    <col min="5" max="5" width="13.7109375" customWidth="1"/>
    <col min="7" max="7" width="14.28515625" customWidth="1"/>
    <col min="9" max="9" width="13.28515625" customWidth="1"/>
  </cols>
  <sheetData>
    <row r="1" spans="1:10" ht="15.75" x14ac:dyDescent="0.25">
      <c r="A1" s="10" t="s">
        <v>122</v>
      </c>
    </row>
    <row r="3" spans="1:10" x14ac:dyDescent="0.25">
      <c r="A3" s="25" t="s">
        <v>234</v>
      </c>
    </row>
    <row r="6" spans="1:10" s="39" customFormat="1" x14ac:dyDescent="0.25">
      <c r="A6" s="71"/>
      <c r="B6" s="193" t="s">
        <v>123</v>
      </c>
      <c r="C6" s="193"/>
      <c r="D6" s="193" t="s">
        <v>124</v>
      </c>
      <c r="E6" s="193"/>
      <c r="F6" s="193" t="s">
        <v>125</v>
      </c>
      <c r="G6" s="193"/>
      <c r="H6" s="193" t="s">
        <v>126</v>
      </c>
      <c r="I6" s="193"/>
      <c r="J6" s="193" t="s">
        <v>50</v>
      </c>
    </row>
    <row r="7" spans="1:10" ht="38.25" x14ac:dyDescent="0.25">
      <c r="A7" s="72"/>
      <c r="B7" s="67" t="s">
        <v>127</v>
      </c>
      <c r="C7" s="67" t="s">
        <v>128</v>
      </c>
      <c r="D7" s="67" t="s">
        <v>127</v>
      </c>
      <c r="E7" s="67" t="s">
        <v>129</v>
      </c>
      <c r="F7" s="67" t="s">
        <v>127</v>
      </c>
      <c r="G7" s="67" t="s">
        <v>130</v>
      </c>
      <c r="H7" s="67" t="s">
        <v>127</v>
      </c>
      <c r="I7" s="67" t="s">
        <v>131</v>
      </c>
      <c r="J7" s="193"/>
    </row>
    <row r="8" spans="1:10" x14ac:dyDescent="0.25">
      <c r="A8" s="66" t="s">
        <v>141</v>
      </c>
      <c r="B8" s="47">
        <v>48835</v>
      </c>
      <c r="C8" s="64">
        <f>B8/J8</f>
        <v>0.81565673436664887</v>
      </c>
      <c r="D8" s="47">
        <v>8443</v>
      </c>
      <c r="E8" s="64">
        <f>D8/J8</f>
        <v>0.14101750400855156</v>
      </c>
      <c r="F8" s="47">
        <v>1244</v>
      </c>
      <c r="G8" s="64">
        <f>F8/J8</f>
        <v>2.0777659005879207E-2</v>
      </c>
      <c r="H8" s="47">
        <v>1350</v>
      </c>
      <c r="I8" s="64">
        <f>D8/J8</f>
        <v>0.14101750400855156</v>
      </c>
      <c r="J8" s="73">
        <f>B8+F8+D8+H8</f>
        <v>59872</v>
      </c>
    </row>
    <row r="9" spans="1:10" x14ac:dyDescent="0.25">
      <c r="A9" s="66" t="s">
        <v>142</v>
      </c>
      <c r="B9" s="47">
        <v>48558</v>
      </c>
      <c r="C9" s="64">
        <f t="shared" ref="C9:C19" si="0">B9/J9</f>
        <v>0.81485459213639644</v>
      </c>
      <c r="D9" s="47">
        <v>8441</v>
      </c>
      <c r="E9" s="64">
        <f t="shared" ref="E9:E19" si="1">D9/J9</f>
        <v>0.14164890671410113</v>
      </c>
      <c r="F9" s="47">
        <v>1241</v>
      </c>
      <c r="G9" s="64">
        <f t="shared" ref="G9:G19" si="2">F9/J9</f>
        <v>2.0825292409927674E-2</v>
      </c>
      <c r="H9" s="47">
        <v>1351</v>
      </c>
      <c r="I9" s="64">
        <f t="shared" ref="I9:I19" si="3">H9/J9</f>
        <v>2.2671208739574768E-2</v>
      </c>
      <c r="J9" s="73">
        <f t="shared" ref="J9:J12" si="4">B9+D9+F9+H9</f>
        <v>59591</v>
      </c>
    </row>
    <row r="10" spans="1:10" x14ac:dyDescent="0.25">
      <c r="A10" s="66" t="s">
        <v>143</v>
      </c>
      <c r="B10" s="47">
        <v>48025</v>
      </c>
      <c r="C10" s="64">
        <f>B10/J10</f>
        <v>0.81441096169173632</v>
      </c>
      <c r="D10" s="47">
        <v>8451</v>
      </c>
      <c r="E10" s="64">
        <f t="shared" si="1"/>
        <v>0.14331258796995031</v>
      </c>
      <c r="F10" s="47">
        <v>1234</v>
      </c>
      <c r="G10" s="64">
        <f>F10/J10</f>
        <v>2.0926249385270226E-2</v>
      </c>
      <c r="H10" s="47">
        <v>1259</v>
      </c>
      <c r="I10" s="64">
        <f>H10/J10</f>
        <v>2.1350200953043123E-2</v>
      </c>
      <c r="J10" s="73">
        <f>B10+D10+F10+H10</f>
        <v>58969</v>
      </c>
    </row>
    <row r="11" spans="1:10" x14ac:dyDescent="0.25">
      <c r="A11" s="66" t="s">
        <v>144</v>
      </c>
      <c r="B11" s="47">
        <v>48465</v>
      </c>
      <c r="C11" s="64">
        <f t="shared" si="0"/>
        <v>0.81355334721009875</v>
      </c>
      <c r="D11" s="47">
        <v>8493</v>
      </c>
      <c r="E11" s="64">
        <f t="shared" si="1"/>
        <v>0.14256697777479352</v>
      </c>
      <c r="F11" s="47">
        <v>1222</v>
      </c>
      <c r="G11" s="64">
        <f t="shared" si="2"/>
        <v>2.0512992681125362E-2</v>
      </c>
      <c r="H11" s="47">
        <v>1392</v>
      </c>
      <c r="I11" s="64">
        <f t="shared" si="3"/>
        <v>2.3366682333982407E-2</v>
      </c>
      <c r="J11" s="73">
        <f>B11+D11+F11+H11</f>
        <v>59572</v>
      </c>
    </row>
    <row r="12" spans="1:10" x14ac:dyDescent="0.25">
      <c r="A12" s="66" t="s">
        <v>145</v>
      </c>
      <c r="B12" s="47">
        <v>48522</v>
      </c>
      <c r="C12" s="64">
        <f t="shared" si="0"/>
        <v>0.81272297874478672</v>
      </c>
      <c r="D12" s="47">
        <v>8542</v>
      </c>
      <c r="E12" s="64">
        <f t="shared" si="1"/>
        <v>0.14307488735909418</v>
      </c>
      <c r="F12" s="47">
        <v>1223</v>
      </c>
      <c r="G12" s="64">
        <f t="shared" si="2"/>
        <v>2.0484732760497799E-2</v>
      </c>
      <c r="H12" s="47">
        <v>1416</v>
      </c>
      <c r="I12" s="64">
        <f t="shared" si="3"/>
        <v>2.3717401135621326E-2</v>
      </c>
      <c r="J12" s="73">
        <f t="shared" si="4"/>
        <v>59703</v>
      </c>
    </row>
    <row r="13" spans="1:10" x14ac:dyDescent="0.25">
      <c r="A13" s="66" t="s">
        <v>146</v>
      </c>
      <c r="B13" s="47">
        <v>47203</v>
      </c>
      <c r="C13" s="64">
        <f>B13/J13</f>
        <v>0.80793851841708886</v>
      </c>
      <c r="D13" s="47">
        <v>8513</v>
      </c>
      <c r="E13" s="64">
        <f t="shared" si="1"/>
        <v>0.14571066684924003</v>
      </c>
      <c r="F13" s="47">
        <v>1216</v>
      </c>
      <c r="G13" s="64">
        <f t="shared" si="2"/>
        <v>2.0813364370806518E-2</v>
      </c>
      <c r="H13" s="47">
        <v>1492</v>
      </c>
      <c r="I13" s="64">
        <f t="shared" si="3"/>
        <v>2.5537450362864575E-2</v>
      </c>
      <c r="J13" s="73">
        <f>B13+D13+F13+H13</f>
        <v>58424</v>
      </c>
    </row>
    <row r="14" spans="1:10" x14ac:dyDescent="0.25">
      <c r="A14" s="66" t="s">
        <v>147</v>
      </c>
      <c r="B14" s="47">
        <v>49571</v>
      </c>
      <c r="C14" s="64">
        <f t="shared" si="0"/>
        <v>0.81609100786934907</v>
      </c>
      <c r="D14" s="47">
        <v>8518</v>
      </c>
      <c r="E14" s="64">
        <f t="shared" si="1"/>
        <v>0.14023245859537059</v>
      </c>
      <c r="F14" s="47">
        <v>1211</v>
      </c>
      <c r="G14" s="64">
        <f t="shared" si="2"/>
        <v>1.9936781798426131E-2</v>
      </c>
      <c r="H14" s="47">
        <v>1442</v>
      </c>
      <c r="I14" s="64">
        <f t="shared" si="3"/>
        <v>2.3739751736854237E-2</v>
      </c>
      <c r="J14" s="73">
        <f t="shared" ref="J14:J19" si="5">B14+D14+F14+H14</f>
        <v>60742</v>
      </c>
    </row>
    <row r="15" spans="1:10" x14ac:dyDescent="0.25">
      <c r="A15" s="66" t="s">
        <v>148</v>
      </c>
      <c r="B15" s="47">
        <v>48808</v>
      </c>
      <c r="C15" s="64">
        <f t="shared" si="0"/>
        <v>0.81436246537858314</v>
      </c>
      <c r="D15" s="47">
        <v>8491</v>
      </c>
      <c r="E15" s="64">
        <f t="shared" si="1"/>
        <v>0.14167250642373277</v>
      </c>
      <c r="F15" s="47">
        <v>1194</v>
      </c>
      <c r="G15" s="64">
        <f t="shared" si="2"/>
        <v>1.9921914105516067E-2</v>
      </c>
      <c r="H15" s="47">
        <v>1441</v>
      </c>
      <c r="I15" s="64">
        <f t="shared" si="3"/>
        <v>2.4043114092168052E-2</v>
      </c>
      <c r="J15" s="73">
        <f t="shared" si="5"/>
        <v>59934</v>
      </c>
    </row>
    <row r="16" spans="1:10" x14ac:dyDescent="0.25">
      <c r="A16" s="66" t="s">
        <v>149</v>
      </c>
      <c r="B16" s="47">
        <v>48846</v>
      </c>
      <c r="C16" s="64">
        <f t="shared" si="0"/>
        <v>0.81430357589397351</v>
      </c>
      <c r="D16" s="47">
        <v>8513</v>
      </c>
      <c r="E16" s="64">
        <f t="shared" si="1"/>
        <v>0.14191881303659248</v>
      </c>
      <c r="F16" s="47">
        <v>1187</v>
      </c>
      <c r="G16" s="64">
        <f t="shared" si="2"/>
        <v>1.9788280403434191E-2</v>
      </c>
      <c r="H16" s="47">
        <v>1439</v>
      </c>
      <c r="I16" s="64">
        <f t="shared" si="3"/>
        <v>2.3989330665999835E-2</v>
      </c>
      <c r="J16" s="73">
        <f t="shared" si="5"/>
        <v>59985</v>
      </c>
    </row>
    <row r="17" spans="1:10" x14ac:dyDescent="0.25">
      <c r="A17" s="66" t="s">
        <v>150</v>
      </c>
      <c r="B17" s="47">
        <v>49082</v>
      </c>
      <c r="C17" s="64">
        <f t="shared" si="0"/>
        <v>0.81717529926910082</v>
      </c>
      <c r="D17" s="47">
        <v>8573</v>
      </c>
      <c r="E17" s="64">
        <f t="shared" si="1"/>
        <v>0.1427334631969765</v>
      </c>
      <c r="F17" s="47">
        <v>1212</v>
      </c>
      <c r="G17" s="64">
        <f t="shared" si="2"/>
        <v>2.0178812247140503E-2</v>
      </c>
      <c r="H17" s="47">
        <v>1196</v>
      </c>
      <c r="I17" s="64">
        <f t="shared" si="3"/>
        <v>1.9912425286782214E-2</v>
      </c>
      <c r="J17" s="73">
        <f t="shared" si="5"/>
        <v>60063</v>
      </c>
    </row>
    <row r="18" spans="1:10" x14ac:dyDescent="0.25">
      <c r="A18" s="66" t="s">
        <v>151</v>
      </c>
      <c r="B18" s="47">
        <v>49210</v>
      </c>
      <c r="C18" s="64">
        <f t="shared" si="0"/>
        <v>0.81547767006379979</v>
      </c>
      <c r="D18" s="47">
        <v>8613</v>
      </c>
      <c r="E18" s="64">
        <f t="shared" si="1"/>
        <v>0.14272930648769575</v>
      </c>
      <c r="F18" s="47">
        <v>1203</v>
      </c>
      <c r="G18" s="64">
        <f t="shared" si="2"/>
        <v>1.9935371613223962E-2</v>
      </c>
      <c r="H18" s="47">
        <v>1319</v>
      </c>
      <c r="I18" s="64">
        <f t="shared" si="3"/>
        <v>2.1857651835280472E-2</v>
      </c>
      <c r="J18" s="73">
        <f t="shared" si="5"/>
        <v>60345</v>
      </c>
    </row>
    <row r="19" spans="1:10" x14ac:dyDescent="0.25">
      <c r="A19" s="66" t="s">
        <v>152</v>
      </c>
      <c r="B19" s="47">
        <v>49328</v>
      </c>
      <c r="C19" s="64">
        <f t="shared" si="0"/>
        <v>0.81732473944957174</v>
      </c>
      <c r="D19" s="47">
        <v>8607</v>
      </c>
      <c r="E19" s="64">
        <f t="shared" si="1"/>
        <v>0.14261097211406226</v>
      </c>
      <c r="F19" s="47">
        <v>1189</v>
      </c>
      <c r="G19" s="64">
        <f t="shared" si="2"/>
        <v>1.9700760525574536E-2</v>
      </c>
      <c r="H19" s="47">
        <v>1229</v>
      </c>
      <c r="I19" s="64">
        <f t="shared" si="3"/>
        <v>2.0363527910791511E-2</v>
      </c>
      <c r="J19" s="73">
        <f t="shared" si="5"/>
        <v>60353</v>
      </c>
    </row>
    <row r="20" spans="1:10" x14ac:dyDescent="0.25">
      <c r="B20" s="60"/>
      <c r="C20" s="61"/>
      <c r="D20" s="61"/>
      <c r="E20" s="61"/>
      <c r="J20" s="39"/>
    </row>
    <row r="21" spans="1:10" x14ac:dyDescent="0.25">
      <c r="B21" s="60"/>
      <c r="C21" s="61"/>
      <c r="D21" s="61"/>
      <c r="E21" s="61"/>
    </row>
    <row r="22" spans="1:10" x14ac:dyDescent="0.25">
      <c r="A22" s="62"/>
      <c r="B22" s="62"/>
      <c r="C22" s="62"/>
      <c r="D22" s="62"/>
      <c r="E22" s="62"/>
      <c r="F22" s="62"/>
      <c r="G22" s="62"/>
      <c r="H22" s="62"/>
    </row>
    <row r="23" spans="1:10" x14ac:dyDescent="0.25">
      <c r="A23" s="62"/>
      <c r="B23" s="62"/>
      <c r="C23" s="62"/>
      <c r="D23" s="62"/>
      <c r="E23" s="62"/>
      <c r="F23" s="62"/>
      <c r="G23" s="62"/>
      <c r="H23" s="62"/>
    </row>
    <row r="24" spans="1:10" x14ac:dyDescent="0.25">
      <c r="A24" s="62"/>
      <c r="B24" s="62"/>
      <c r="C24" s="62"/>
      <c r="D24" s="62"/>
      <c r="E24" s="62"/>
      <c r="F24" s="62"/>
      <c r="G24" s="62"/>
      <c r="H24" s="62"/>
    </row>
    <row r="25" spans="1:10" x14ac:dyDescent="0.25">
      <c r="A25" s="62"/>
      <c r="B25" s="62"/>
      <c r="C25" s="62"/>
      <c r="D25" s="62"/>
      <c r="E25" s="62"/>
      <c r="F25" s="62"/>
      <c r="G25" s="62"/>
      <c r="H25" s="62"/>
    </row>
    <row r="26" spans="1:10" x14ac:dyDescent="0.25">
      <c r="A26" s="62"/>
      <c r="B26" s="62"/>
      <c r="C26" s="62"/>
      <c r="D26" s="62"/>
      <c r="E26" s="62"/>
      <c r="F26" s="62"/>
      <c r="G26" s="62"/>
      <c r="H26" s="62"/>
    </row>
    <row r="27" spans="1:10" x14ac:dyDescent="0.25">
      <c r="A27" s="62"/>
      <c r="B27" s="62"/>
      <c r="C27" s="62"/>
      <c r="D27" s="62"/>
      <c r="E27" s="62"/>
      <c r="F27" s="62"/>
      <c r="G27" s="62"/>
      <c r="H27" s="62"/>
    </row>
    <row r="28" spans="1:10" x14ac:dyDescent="0.25">
      <c r="A28" s="62"/>
      <c r="B28" s="62"/>
      <c r="C28" s="62"/>
      <c r="D28" s="62"/>
      <c r="E28" s="62"/>
      <c r="F28" s="62"/>
      <c r="G28" s="62"/>
      <c r="H28" s="62"/>
    </row>
    <row r="29" spans="1:10" x14ac:dyDescent="0.25">
      <c r="A29" s="62"/>
      <c r="B29" s="62"/>
      <c r="C29" s="62"/>
      <c r="D29" s="62"/>
      <c r="E29" s="62"/>
      <c r="F29" s="62"/>
      <c r="G29" s="62"/>
      <c r="H29" s="62"/>
    </row>
    <row r="30" spans="1:10" x14ac:dyDescent="0.25">
      <c r="A30" s="62"/>
      <c r="B30" s="62"/>
      <c r="C30" s="62"/>
      <c r="D30" s="62"/>
      <c r="E30" s="62"/>
      <c r="F30" s="62"/>
      <c r="G30" s="62"/>
      <c r="H30" s="62"/>
    </row>
    <row r="31" spans="1:10" x14ac:dyDescent="0.25">
      <c r="A31" s="62"/>
      <c r="B31" s="62"/>
      <c r="C31" s="62"/>
      <c r="D31" s="62"/>
      <c r="E31" s="62"/>
      <c r="F31" s="62"/>
      <c r="G31" s="62"/>
      <c r="H31" s="62"/>
    </row>
    <row r="32" spans="1:10" x14ac:dyDescent="0.25">
      <c r="A32" s="62"/>
      <c r="B32" s="62"/>
      <c r="C32" s="62"/>
      <c r="D32" s="62"/>
      <c r="E32" s="62"/>
      <c r="F32" s="62"/>
      <c r="G32" s="62"/>
      <c r="H32" s="62"/>
    </row>
    <row r="33" spans="1:16" x14ac:dyDescent="0.25">
      <c r="A33" s="62"/>
      <c r="B33" s="62"/>
      <c r="C33" s="62"/>
      <c r="D33" s="62"/>
      <c r="E33" s="62"/>
      <c r="F33" s="62"/>
      <c r="G33" s="62"/>
      <c r="H33" s="62"/>
    </row>
    <row r="34" spans="1:16" x14ac:dyDescent="0.25">
      <c r="A34" s="62"/>
      <c r="B34" s="62"/>
      <c r="C34" s="62"/>
      <c r="D34" s="62"/>
      <c r="E34" s="62"/>
      <c r="F34" s="62"/>
      <c r="G34" s="62"/>
      <c r="H34" s="62"/>
    </row>
    <row r="35" spans="1:16" x14ac:dyDescent="0.25">
      <c r="A35" s="62"/>
      <c r="B35" s="62"/>
      <c r="C35" s="62"/>
      <c r="D35" s="62"/>
      <c r="E35" s="62"/>
      <c r="F35" s="62"/>
      <c r="G35" s="62"/>
      <c r="H35" s="62"/>
    </row>
    <row r="36" spans="1:16" x14ac:dyDescent="0.25">
      <c r="A36" s="62"/>
      <c r="B36" s="62"/>
      <c r="C36" s="62"/>
      <c r="D36" s="62"/>
      <c r="E36" s="62"/>
      <c r="F36" s="62"/>
      <c r="G36" s="62"/>
      <c r="H36" s="62"/>
    </row>
    <row r="37" spans="1:16" x14ac:dyDescent="0.25">
      <c r="A37" s="62"/>
      <c r="B37" s="62"/>
      <c r="C37" s="62"/>
      <c r="D37" s="62"/>
      <c r="E37" s="62"/>
      <c r="F37" s="62"/>
      <c r="G37" s="62"/>
      <c r="H37" s="62"/>
    </row>
    <row r="38" spans="1:16" x14ac:dyDescent="0.25">
      <c r="A38" s="62"/>
      <c r="B38" s="62"/>
      <c r="C38" s="62"/>
      <c r="D38" s="62"/>
      <c r="E38" s="62"/>
      <c r="F38" s="62"/>
      <c r="G38" s="62"/>
      <c r="H38" s="62"/>
    </row>
    <row r="39" spans="1:16" x14ac:dyDescent="0.25">
      <c r="A39" s="62"/>
      <c r="B39" s="62"/>
      <c r="C39" s="62"/>
      <c r="D39" s="62"/>
      <c r="E39" s="62"/>
      <c r="F39" s="62"/>
      <c r="G39" s="62"/>
      <c r="H39" s="62"/>
    </row>
    <row r="40" spans="1:16" x14ac:dyDescent="0.25">
      <c r="A40" s="62"/>
      <c r="B40" s="62"/>
      <c r="C40" s="62"/>
      <c r="D40" s="62"/>
      <c r="E40" s="62"/>
      <c r="F40" s="62"/>
      <c r="G40" s="62"/>
      <c r="H40" s="62"/>
    </row>
    <row r="41" spans="1:16" x14ac:dyDescent="0.25">
      <c r="A41" s="62"/>
      <c r="B41" s="62"/>
      <c r="C41" s="62"/>
      <c r="D41" s="62"/>
      <c r="E41" s="62"/>
      <c r="F41" s="62"/>
      <c r="G41" s="62"/>
      <c r="H41" s="62"/>
    </row>
    <row r="42" spans="1:16" x14ac:dyDescent="0.25">
      <c r="A42" s="62"/>
      <c r="B42" s="210" t="s">
        <v>216</v>
      </c>
      <c r="C42" s="210"/>
      <c r="D42" s="210"/>
      <c r="E42" s="210"/>
      <c r="F42" s="210"/>
      <c r="G42" s="210"/>
      <c r="H42" s="210"/>
    </row>
    <row r="43" spans="1:16" x14ac:dyDescent="0.25">
      <c r="A43" s="62"/>
      <c r="B43" s="210"/>
      <c r="C43" s="210"/>
      <c r="D43" s="210"/>
      <c r="E43" s="210"/>
      <c r="F43" s="210"/>
      <c r="G43" s="210"/>
      <c r="H43" s="210"/>
    </row>
    <row r="44" spans="1:16" x14ac:dyDescent="0.25">
      <c r="A44" s="62"/>
      <c r="B44" s="62"/>
      <c r="C44" s="62"/>
      <c r="D44" s="62"/>
      <c r="E44" s="62"/>
      <c r="F44" s="62"/>
      <c r="G44" s="62"/>
      <c r="H44" s="62"/>
    </row>
    <row r="45" spans="1:16" x14ac:dyDescent="0.25">
      <c r="A45" s="62"/>
      <c r="B45" s="62"/>
      <c r="C45" s="62"/>
      <c r="D45" s="62"/>
      <c r="E45" s="62"/>
      <c r="F45" s="62"/>
      <c r="G45" s="62"/>
      <c r="H45" s="62"/>
    </row>
    <row r="46" spans="1:16" x14ac:dyDescent="0.25">
      <c r="A46" s="65"/>
      <c r="B46" s="193" t="s">
        <v>135</v>
      </c>
      <c r="C46" s="193"/>
      <c r="D46" s="193"/>
      <c r="E46" s="193" t="s">
        <v>132</v>
      </c>
      <c r="F46" s="193"/>
      <c r="G46" s="193"/>
      <c r="H46" s="193" t="s">
        <v>133</v>
      </c>
      <c r="I46" s="193"/>
      <c r="J46" s="193"/>
      <c r="K46" s="193" t="s">
        <v>136</v>
      </c>
      <c r="L46" s="193"/>
      <c r="M46" s="193"/>
      <c r="N46" s="193" t="s">
        <v>134</v>
      </c>
      <c r="O46" s="193"/>
      <c r="P46" s="193"/>
    </row>
    <row r="47" spans="1:16" ht="51" x14ac:dyDescent="0.25">
      <c r="A47" s="66"/>
      <c r="B47" s="67" t="s">
        <v>137</v>
      </c>
      <c r="C47" s="67" t="s">
        <v>235</v>
      </c>
      <c r="D47" s="67" t="s">
        <v>138</v>
      </c>
      <c r="E47" s="67" t="s">
        <v>137</v>
      </c>
      <c r="F47" s="67" t="s">
        <v>235</v>
      </c>
      <c r="G47" s="67" t="s">
        <v>138</v>
      </c>
      <c r="H47" s="67" t="s">
        <v>137</v>
      </c>
      <c r="I47" s="67" t="s">
        <v>235</v>
      </c>
      <c r="J47" s="67" t="s">
        <v>138</v>
      </c>
      <c r="K47" s="67" t="s">
        <v>137</v>
      </c>
      <c r="L47" s="67" t="s">
        <v>235</v>
      </c>
      <c r="M47" s="67" t="s">
        <v>138</v>
      </c>
      <c r="N47" s="67" t="s">
        <v>137</v>
      </c>
      <c r="O47" s="67" t="s">
        <v>235</v>
      </c>
      <c r="P47" s="67" t="s">
        <v>138</v>
      </c>
    </row>
    <row r="48" spans="1:16" x14ac:dyDescent="0.25">
      <c r="A48" s="66" t="s">
        <v>70</v>
      </c>
      <c r="B48" s="47">
        <f>J8</f>
        <v>59872</v>
      </c>
      <c r="C48" s="182">
        <v>99944</v>
      </c>
      <c r="D48" s="64">
        <f>B48/C48</f>
        <v>0.59905547106379575</v>
      </c>
      <c r="E48" s="47">
        <v>244330</v>
      </c>
      <c r="F48" s="182">
        <v>438376</v>
      </c>
      <c r="G48" s="64">
        <f>E48/F48</f>
        <v>0.55735259229519862</v>
      </c>
      <c r="H48" s="47">
        <v>140517</v>
      </c>
      <c r="I48" s="182">
        <v>249591</v>
      </c>
      <c r="J48" s="64">
        <f>H48/I48</f>
        <v>0.56298905008594058</v>
      </c>
      <c r="K48" s="47">
        <f>E48+H48</f>
        <v>384847</v>
      </c>
      <c r="L48" s="182">
        <v>687967</v>
      </c>
      <c r="M48" s="64">
        <f>K48/L48</f>
        <v>0.55939747109963123</v>
      </c>
      <c r="N48" s="47">
        <v>18826631</v>
      </c>
      <c r="O48" s="182">
        <v>30911441</v>
      </c>
      <c r="P48" s="64">
        <f>N48/O48</f>
        <v>0.60905057774563143</v>
      </c>
    </row>
    <row r="49" spans="1:16" x14ac:dyDescent="0.25">
      <c r="A49" s="66" t="s">
        <v>71</v>
      </c>
      <c r="B49" s="47">
        <f t="shared" ref="B49:B59" si="6">J9</f>
        <v>59591</v>
      </c>
      <c r="C49" s="182">
        <v>99944</v>
      </c>
      <c r="D49" s="64">
        <f t="shared" ref="D49:D59" si="7">B49/C49</f>
        <v>0.59624389658208599</v>
      </c>
      <c r="E49" s="47">
        <v>244701</v>
      </c>
      <c r="F49" s="182">
        <v>438376</v>
      </c>
      <c r="G49" s="64">
        <f t="shared" ref="G49:G59" si="8">E49/F49</f>
        <v>0.55819889774987685</v>
      </c>
      <c r="H49" s="47">
        <v>140407</v>
      </c>
      <c r="I49" s="182">
        <v>249591</v>
      </c>
      <c r="J49" s="64">
        <f t="shared" ref="J49:J59" si="9">H49/I49</f>
        <v>0.56254832906635255</v>
      </c>
      <c r="K49" s="47">
        <f t="shared" ref="K49:K60" si="10">E49+H49</f>
        <v>385108</v>
      </c>
      <c r="L49" s="182">
        <v>687967</v>
      </c>
      <c r="M49" s="64">
        <f t="shared" ref="M49:M59" si="11">K49/L49</f>
        <v>0.55977684976168918</v>
      </c>
      <c r="N49" s="47">
        <v>18840921</v>
      </c>
      <c r="O49" s="182">
        <v>30911441</v>
      </c>
      <c r="P49" s="64">
        <f t="shared" ref="P49:P59" si="12">N49/O49</f>
        <v>0.60951286612616995</v>
      </c>
    </row>
    <row r="50" spans="1:16" x14ac:dyDescent="0.25">
      <c r="A50" s="66" t="s">
        <v>72</v>
      </c>
      <c r="B50" s="47">
        <f t="shared" si="6"/>
        <v>58969</v>
      </c>
      <c r="C50" s="182">
        <v>99944</v>
      </c>
      <c r="D50" s="64">
        <f t="shared" si="7"/>
        <v>0.59002041143040107</v>
      </c>
      <c r="E50" s="47">
        <v>242854</v>
      </c>
      <c r="F50" s="182">
        <v>438376</v>
      </c>
      <c r="G50" s="64">
        <f t="shared" si="8"/>
        <v>0.5539856196507108</v>
      </c>
      <c r="H50" s="47">
        <v>140908</v>
      </c>
      <c r="I50" s="182">
        <v>249591</v>
      </c>
      <c r="J50" s="64">
        <f t="shared" si="9"/>
        <v>0.56455561298283996</v>
      </c>
      <c r="K50" s="47">
        <f t="shared" si="10"/>
        <v>383762</v>
      </c>
      <c r="L50" s="182">
        <v>687967</v>
      </c>
      <c r="M50" s="64">
        <f t="shared" si="11"/>
        <v>0.55782036056962037</v>
      </c>
      <c r="N50" s="47">
        <v>18793353</v>
      </c>
      <c r="O50" s="182">
        <v>30911441</v>
      </c>
      <c r="P50" s="64">
        <f t="shared" si="12"/>
        <v>0.60797401842249932</v>
      </c>
    </row>
    <row r="51" spans="1:16" x14ac:dyDescent="0.25">
      <c r="A51" s="66" t="s">
        <v>73</v>
      </c>
      <c r="B51" s="47">
        <f t="shared" si="6"/>
        <v>59572</v>
      </c>
      <c r="C51" s="182">
        <v>99944</v>
      </c>
      <c r="D51" s="64">
        <f t="shared" si="7"/>
        <v>0.59605379012246862</v>
      </c>
      <c r="E51" s="47">
        <v>247850</v>
      </c>
      <c r="F51" s="182">
        <v>438376</v>
      </c>
      <c r="G51" s="64">
        <f t="shared" si="8"/>
        <v>0.56538222895413981</v>
      </c>
      <c r="H51" s="47">
        <v>142940</v>
      </c>
      <c r="I51" s="182">
        <v>249591</v>
      </c>
      <c r="J51" s="64">
        <f t="shared" si="9"/>
        <v>0.57269693218104822</v>
      </c>
      <c r="K51" s="47">
        <f t="shared" si="10"/>
        <v>390790</v>
      </c>
      <c r="L51" s="182">
        <v>687967</v>
      </c>
      <c r="M51" s="64">
        <f t="shared" si="11"/>
        <v>0.56803596684143276</v>
      </c>
      <c r="N51" s="47">
        <v>18989916</v>
      </c>
      <c r="O51" s="182">
        <v>30911441</v>
      </c>
      <c r="P51" s="64">
        <f t="shared" si="12"/>
        <v>0.61433292611625578</v>
      </c>
    </row>
    <row r="52" spans="1:16" x14ac:dyDescent="0.25">
      <c r="A52" s="66" t="s">
        <v>74</v>
      </c>
      <c r="B52" s="47">
        <f t="shared" si="6"/>
        <v>59703</v>
      </c>
      <c r="C52" s="182">
        <v>99944</v>
      </c>
      <c r="D52" s="64">
        <f t="shared" si="7"/>
        <v>0.59736452413351482</v>
      </c>
      <c r="E52" s="47">
        <v>251117</v>
      </c>
      <c r="F52" s="182">
        <v>438376</v>
      </c>
      <c r="G52" s="64">
        <f t="shared" si="8"/>
        <v>0.57283473547821961</v>
      </c>
      <c r="H52" s="47">
        <v>146846</v>
      </c>
      <c r="I52" s="182">
        <v>249591</v>
      </c>
      <c r="J52" s="64">
        <f t="shared" si="9"/>
        <v>0.5883465349311473</v>
      </c>
      <c r="K52" s="47">
        <f t="shared" si="10"/>
        <v>397963</v>
      </c>
      <c r="L52" s="182">
        <v>687967</v>
      </c>
      <c r="M52" s="64">
        <f t="shared" si="11"/>
        <v>0.57846233903661082</v>
      </c>
      <c r="N52" s="47">
        <v>19244508</v>
      </c>
      <c r="O52" s="182">
        <v>30911441</v>
      </c>
      <c r="P52" s="64">
        <f t="shared" si="12"/>
        <v>0.62256909990058373</v>
      </c>
    </row>
    <row r="53" spans="1:16" x14ac:dyDescent="0.25">
      <c r="A53" s="66" t="s">
        <v>75</v>
      </c>
      <c r="B53" s="47">
        <f t="shared" si="6"/>
        <v>58424</v>
      </c>
      <c r="C53" s="182">
        <v>99944</v>
      </c>
      <c r="D53" s="64">
        <f t="shared" si="7"/>
        <v>0.58456735772032342</v>
      </c>
      <c r="E53" s="47">
        <v>249765</v>
      </c>
      <c r="F53" s="182">
        <v>438376</v>
      </c>
      <c r="G53" s="64">
        <f t="shared" si="8"/>
        <v>0.56975062503421725</v>
      </c>
      <c r="H53" s="47">
        <v>147723</v>
      </c>
      <c r="I53" s="182">
        <v>249591</v>
      </c>
      <c r="J53" s="64">
        <f t="shared" si="9"/>
        <v>0.59186028342368113</v>
      </c>
      <c r="K53" s="47">
        <f t="shared" si="10"/>
        <v>397488</v>
      </c>
      <c r="L53" s="182">
        <v>687967</v>
      </c>
      <c r="M53" s="64">
        <f t="shared" si="11"/>
        <v>0.57777189894282721</v>
      </c>
      <c r="N53" s="47">
        <v>19280520</v>
      </c>
      <c r="O53" s="182">
        <v>30911441</v>
      </c>
      <c r="P53" s="64">
        <f t="shared" si="12"/>
        <v>0.62373410544011842</v>
      </c>
    </row>
    <row r="54" spans="1:16" x14ac:dyDescent="0.25">
      <c r="A54" s="66" t="s">
        <v>76</v>
      </c>
      <c r="B54" s="47">
        <f t="shared" si="6"/>
        <v>60742</v>
      </c>
      <c r="C54" s="182">
        <v>99944</v>
      </c>
      <c r="D54" s="64">
        <f t="shared" si="7"/>
        <v>0.60776034579364446</v>
      </c>
      <c r="E54" s="47">
        <v>257425</v>
      </c>
      <c r="F54" s="182">
        <v>438376</v>
      </c>
      <c r="G54" s="64">
        <f t="shared" si="8"/>
        <v>0.58722420935452668</v>
      </c>
      <c r="H54" s="47">
        <v>149577</v>
      </c>
      <c r="I54" s="182">
        <v>249591</v>
      </c>
      <c r="J54" s="64">
        <f t="shared" si="9"/>
        <v>0.59928843588110148</v>
      </c>
      <c r="K54" s="47">
        <f t="shared" si="10"/>
        <v>407002</v>
      </c>
      <c r="L54" s="182">
        <v>687967</v>
      </c>
      <c r="M54" s="64">
        <f t="shared" si="11"/>
        <v>0.59160105063178903</v>
      </c>
      <c r="N54" s="47">
        <v>19546843</v>
      </c>
      <c r="O54" s="182">
        <v>30911441</v>
      </c>
      <c r="P54" s="64">
        <f t="shared" si="12"/>
        <v>0.63234978272284359</v>
      </c>
    </row>
    <row r="55" spans="1:16" x14ac:dyDescent="0.25">
      <c r="A55" s="66" t="s">
        <v>77</v>
      </c>
      <c r="B55" s="47">
        <f t="shared" si="6"/>
        <v>59934</v>
      </c>
      <c r="C55" s="182">
        <v>99944</v>
      </c>
      <c r="D55" s="64">
        <f t="shared" si="7"/>
        <v>0.59967581845833662</v>
      </c>
      <c r="E55" s="47">
        <v>254902</v>
      </c>
      <c r="F55" s="182">
        <v>438376</v>
      </c>
      <c r="G55" s="64">
        <f t="shared" si="8"/>
        <v>0.58146887603335951</v>
      </c>
      <c r="H55" s="47">
        <v>146090</v>
      </c>
      <c r="I55" s="182">
        <v>249591</v>
      </c>
      <c r="J55" s="64">
        <f t="shared" si="9"/>
        <v>0.58531757956016039</v>
      </c>
      <c r="K55" s="47">
        <f t="shared" si="10"/>
        <v>400992</v>
      </c>
      <c r="L55" s="182">
        <v>687967</v>
      </c>
      <c r="M55" s="64">
        <f t="shared" si="11"/>
        <v>0.58286516649781162</v>
      </c>
      <c r="N55" s="47">
        <v>19195115</v>
      </c>
      <c r="O55" s="182">
        <v>30911441</v>
      </c>
      <c r="P55" s="64">
        <f t="shared" si="12"/>
        <v>0.62097121256818799</v>
      </c>
    </row>
    <row r="56" spans="1:16" x14ac:dyDescent="0.25">
      <c r="A56" s="66" t="s">
        <v>78</v>
      </c>
      <c r="B56" s="47">
        <f t="shared" si="6"/>
        <v>59985</v>
      </c>
      <c r="C56" s="182">
        <v>99944</v>
      </c>
      <c r="D56" s="64">
        <f t="shared" si="7"/>
        <v>0.60018610421836227</v>
      </c>
      <c r="E56" s="47">
        <v>254743</v>
      </c>
      <c r="F56" s="182">
        <v>438376</v>
      </c>
      <c r="G56" s="64">
        <f t="shared" si="8"/>
        <v>0.58110617369564033</v>
      </c>
      <c r="H56" s="47">
        <v>145997</v>
      </c>
      <c r="I56" s="182">
        <v>249591</v>
      </c>
      <c r="J56" s="64">
        <f t="shared" si="9"/>
        <v>0.58494496997087231</v>
      </c>
      <c r="K56" s="47">
        <f t="shared" si="10"/>
        <v>400740</v>
      </c>
      <c r="L56" s="182">
        <v>687967</v>
      </c>
      <c r="M56" s="64">
        <f t="shared" si="11"/>
        <v>0.58249886985858335</v>
      </c>
      <c r="N56" s="47">
        <v>19443350</v>
      </c>
      <c r="O56" s="182">
        <v>30911441</v>
      </c>
      <c r="P56" s="64">
        <f t="shared" si="12"/>
        <v>0.62900173434166329</v>
      </c>
    </row>
    <row r="57" spans="1:16" x14ac:dyDescent="0.25">
      <c r="A57" s="66" t="s">
        <v>79</v>
      </c>
      <c r="B57" s="47">
        <f t="shared" si="6"/>
        <v>60063</v>
      </c>
      <c r="C57" s="182">
        <v>99944</v>
      </c>
      <c r="D57" s="64">
        <f t="shared" si="7"/>
        <v>0.60096654126310733</v>
      </c>
      <c r="E57" s="47">
        <v>254190</v>
      </c>
      <c r="F57" s="182">
        <v>438376</v>
      </c>
      <c r="G57" s="64">
        <f t="shared" si="8"/>
        <v>0.57984469952734641</v>
      </c>
      <c r="H57" s="76">
        <v>147326</v>
      </c>
      <c r="I57" s="182">
        <v>249591</v>
      </c>
      <c r="J57" s="64">
        <f t="shared" si="9"/>
        <v>0.5902696811984407</v>
      </c>
      <c r="K57" s="47">
        <f t="shared" si="10"/>
        <v>401516</v>
      </c>
      <c r="L57" s="182">
        <v>687967</v>
      </c>
      <c r="M57" s="64">
        <f t="shared" si="11"/>
        <v>0.58362683093811185</v>
      </c>
      <c r="N57" s="47">
        <v>19699513</v>
      </c>
      <c r="O57" s="182">
        <v>30911441</v>
      </c>
      <c r="P57" s="64">
        <f t="shared" si="12"/>
        <v>0.63728873073241721</v>
      </c>
    </row>
    <row r="58" spans="1:16" x14ac:dyDescent="0.25">
      <c r="A58" s="66" t="s">
        <v>80</v>
      </c>
      <c r="B58" s="47">
        <f t="shared" si="6"/>
        <v>60345</v>
      </c>
      <c r="C58" s="182">
        <v>99944</v>
      </c>
      <c r="D58" s="64">
        <f t="shared" si="7"/>
        <v>0.6037881213479549</v>
      </c>
      <c r="E58" s="47">
        <v>255434</v>
      </c>
      <c r="F58" s="182">
        <v>438376</v>
      </c>
      <c r="G58" s="64">
        <f t="shared" si="8"/>
        <v>0.58268244611931308</v>
      </c>
      <c r="H58" s="47">
        <v>146883</v>
      </c>
      <c r="I58" s="182">
        <v>249591</v>
      </c>
      <c r="J58" s="64">
        <f t="shared" si="9"/>
        <v>0.58849477745591783</v>
      </c>
      <c r="K58" s="47">
        <f t="shared" si="10"/>
        <v>402317</v>
      </c>
      <c r="L58" s="182">
        <v>687967</v>
      </c>
      <c r="M58" s="64">
        <f t="shared" si="11"/>
        <v>0.58479113096994473</v>
      </c>
      <c r="N58" s="47">
        <v>19726818</v>
      </c>
      <c r="O58" s="182">
        <v>30911441</v>
      </c>
      <c r="P58" s="64">
        <f t="shared" si="12"/>
        <v>0.6381720606295902</v>
      </c>
    </row>
    <row r="59" spans="1:16" x14ac:dyDescent="0.25">
      <c r="A59" s="66" t="s">
        <v>81</v>
      </c>
      <c r="B59" s="47">
        <f t="shared" si="6"/>
        <v>60353</v>
      </c>
      <c r="C59" s="182">
        <v>99944</v>
      </c>
      <c r="D59" s="64">
        <f t="shared" si="7"/>
        <v>0.60386816617305694</v>
      </c>
      <c r="E59" s="47">
        <v>254660</v>
      </c>
      <c r="F59" s="182">
        <v>438376</v>
      </c>
      <c r="G59" s="64">
        <f t="shared" si="8"/>
        <v>0.58091683851305731</v>
      </c>
      <c r="H59" s="47">
        <v>145161</v>
      </c>
      <c r="I59" s="182">
        <v>249591</v>
      </c>
      <c r="J59" s="64">
        <f t="shared" si="9"/>
        <v>0.58159549022200319</v>
      </c>
      <c r="K59" s="47">
        <f t="shared" si="10"/>
        <v>399821</v>
      </c>
      <c r="L59" s="182">
        <v>687967</v>
      </c>
      <c r="M59" s="64">
        <f t="shared" si="11"/>
        <v>0.58116304997187362</v>
      </c>
      <c r="N59" s="47">
        <v>19703812</v>
      </c>
      <c r="O59" s="182">
        <v>30911441</v>
      </c>
      <c r="P59" s="64">
        <f t="shared" si="12"/>
        <v>0.63742780545235667</v>
      </c>
    </row>
    <row r="60" spans="1:16" s="63" customFormat="1" x14ac:dyDescent="0.25">
      <c r="A60" s="68" t="s">
        <v>139</v>
      </c>
      <c r="B60" s="69">
        <f>AVERAGE(B48:B59)</f>
        <v>59796.083333333336</v>
      </c>
      <c r="C60" s="182">
        <v>99944</v>
      </c>
      <c r="D60" s="70">
        <f>B60/C60</f>
        <v>0.59829587902558767</v>
      </c>
      <c r="E60" s="69">
        <f>AVERAGE(E48:E59)</f>
        <v>250997.58333333334</v>
      </c>
      <c r="F60" s="182">
        <v>438376</v>
      </c>
      <c r="G60" s="70">
        <f>E60/F60</f>
        <v>0.57256232853380051</v>
      </c>
      <c r="H60" s="69">
        <f>AVERAGE(H48:H59)</f>
        <v>145031.25</v>
      </c>
      <c r="I60" s="182">
        <v>249591</v>
      </c>
      <c r="J60" s="70">
        <f>H60/I60</f>
        <v>0.58107563974662546</v>
      </c>
      <c r="K60" s="47">
        <f t="shared" si="10"/>
        <v>396028.83333333337</v>
      </c>
      <c r="L60" s="182">
        <v>687967</v>
      </c>
      <c r="M60" s="70">
        <f>K60/L60</f>
        <v>0.57565091542666058</v>
      </c>
      <c r="N60" s="69">
        <f>AVERAGE(N48:N59)</f>
        <v>19274275</v>
      </c>
      <c r="O60" s="182">
        <v>30911441</v>
      </c>
      <c r="P60" s="70">
        <f>N60/O60</f>
        <v>0.6235320766831931</v>
      </c>
    </row>
    <row r="61" spans="1:16" x14ac:dyDescent="0.25">
      <c r="A61" s="62"/>
      <c r="B61" s="62"/>
      <c r="C61" s="62"/>
      <c r="O61" s="39"/>
    </row>
    <row r="62" spans="1:16" x14ac:dyDescent="0.25">
      <c r="A62" s="62"/>
      <c r="B62" s="62"/>
      <c r="C62" s="62"/>
    </row>
    <row r="63" spans="1:16" x14ac:dyDescent="0.25">
      <c r="A63" s="62"/>
      <c r="B63" s="62"/>
      <c r="C63" s="62"/>
    </row>
    <row r="64" spans="1:16" x14ac:dyDescent="0.25">
      <c r="A64" s="62"/>
      <c r="B64" s="62"/>
      <c r="C64" s="62"/>
      <c r="D64" s="62"/>
    </row>
    <row r="65" spans="1:7" x14ac:dyDescent="0.25">
      <c r="A65" s="62"/>
      <c r="B65" s="62"/>
      <c r="C65" s="62"/>
      <c r="D65" s="62"/>
      <c r="E65" s="62"/>
    </row>
    <row r="66" spans="1:7" x14ac:dyDescent="0.25">
      <c r="A66" s="62"/>
      <c r="B66" s="62"/>
      <c r="C66" s="62"/>
      <c r="D66" s="62"/>
      <c r="E66" s="62"/>
    </row>
    <row r="67" spans="1:7" x14ac:dyDescent="0.25">
      <c r="A67" s="62"/>
      <c r="B67" s="62"/>
      <c r="D67" s="62"/>
      <c r="E67" s="62"/>
      <c r="F67" s="62"/>
      <c r="G67" s="62"/>
    </row>
    <row r="68" spans="1:7" x14ac:dyDescent="0.25">
      <c r="A68" s="62"/>
      <c r="B68" s="62"/>
      <c r="D68" s="62"/>
      <c r="E68" s="62"/>
      <c r="F68" s="62"/>
      <c r="G68" s="62"/>
    </row>
    <row r="69" spans="1:7" x14ac:dyDescent="0.25">
      <c r="A69" s="62"/>
      <c r="B69" s="62"/>
      <c r="D69" s="62"/>
      <c r="E69" s="62"/>
      <c r="F69" s="62"/>
      <c r="G69" s="62"/>
    </row>
    <row r="70" spans="1:7" x14ac:dyDescent="0.25">
      <c r="A70" s="62"/>
      <c r="B70" s="62"/>
      <c r="D70" s="62"/>
      <c r="E70" s="62"/>
      <c r="F70" s="62"/>
      <c r="G70" s="62"/>
    </row>
    <row r="71" spans="1:7" x14ac:dyDescent="0.25">
      <c r="A71" s="62"/>
      <c r="B71" s="62"/>
      <c r="D71" s="62"/>
      <c r="E71" s="62"/>
      <c r="F71" s="62"/>
      <c r="G71" s="62"/>
    </row>
    <row r="72" spans="1:7" x14ac:dyDescent="0.25">
      <c r="A72" s="62"/>
      <c r="B72" s="62"/>
      <c r="D72" s="62"/>
      <c r="E72" s="62"/>
      <c r="F72" s="62"/>
      <c r="G72" s="62"/>
    </row>
    <row r="73" spans="1:7" x14ac:dyDescent="0.25">
      <c r="A73" s="62"/>
      <c r="B73" s="62"/>
      <c r="D73" s="62"/>
      <c r="E73" s="62"/>
      <c r="F73" s="62"/>
      <c r="G73" s="62"/>
    </row>
    <row r="74" spans="1:7" x14ac:dyDescent="0.25">
      <c r="A74" s="62"/>
      <c r="B74" s="62"/>
      <c r="D74" s="62"/>
      <c r="E74" s="62"/>
      <c r="F74" s="62"/>
      <c r="G74" s="62"/>
    </row>
    <row r="75" spans="1:7" x14ac:dyDescent="0.25">
      <c r="A75" s="62"/>
      <c r="B75" s="62"/>
      <c r="D75" s="62"/>
      <c r="E75" s="62"/>
      <c r="F75" s="62"/>
      <c r="G75" s="62"/>
    </row>
  </sheetData>
  <mergeCells count="11">
    <mergeCell ref="B6:C6"/>
    <mergeCell ref="D6:E6"/>
    <mergeCell ref="F6:G6"/>
    <mergeCell ref="H6:I6"/>
    <mergeCell ref="J6:J7"/>
    <mergeCell ref="B42:H43"/>
    <mergeCell ref="B46:D46"/>
    <mergeCell ref="N46:P46"/>
    <mergeCell ref="K46:M46"/>
    <mergeCell ref="H46:J46"/>
    <mergeCell ref="E46:G46"/>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I45"/>
  <sheetViews>
    <sheetView zoomScaleNormal="100" workbookViewId="0"/>
  </sheetViews>
  <sheetFormatPr baseColWidth="10" defaultRowHeight="12.75" x14ac:dyDescent="0.2"/>
  <cols>
    <col min="1" max="16384" width="11.42578125" style="1"/>
  </cols>
  <sheetData>
    <row r="1" spans="1:61" ht="15.75" x14ac:dyDescent="0.25">
      <c r="A1" s="10" t="s">
        <v>112</v>
      </c>
    </row>
    <row r="2" spans="1:61" ht="15.75" x14ac:dyDescent="0.25">
      <c r="A2" s="10"/>
    </row>
    <row r="3" spans="1:61" ht="15.75" x14ac:dyDescent="0.25">
      <c r="A3" s="10"/>
    </row>
    <row r="4" spans="1:61" ht="15" x14ac:dyDescent="0.25">
      <c r="A4" s="25" t="s">
        <v>165</v>
      </c>
    </row>
    <row r="8" spans="1:61" x14ac:dyDescent="0.2">
      <c r="A8" s="185" t="s">
        <v>104</v>
      </c>
      <c r="B8" s="183" t="s">
        <v>166</v>
      </c>
      <c r="C8" s="183"/>
      <c r="D8" s="183"/>
      <c r="E8" s="183"/>
      <c r="F8" s="183"/>
      <c r="G8" s="183" t="s">
        <v>167</v>
      </c>
      <c r="H8" s="183"/>
      <c r="I8" s="183"/>
      <c r="J8" s="183"/>
      <c r="K8" s="183"/>
      <c r="L8" s="183" t="s">
        <v>168</v>
      </c>
      <c r="M8" s="183"/>
      <c r="N8" s="183"/>
      <c r="O8" s="183"/>
      <c r="P8" s="183"/>
      <c r="Q8" s="183" t="s">
        <v>169</v>
      </c>
      <c r="R8" s="183"/>
      <c r="S8" s="183"/>
      <c r="T8" s="183"/>
      <c r="U8" s="183"/>
      <c r="V8" s="183" t="s">
        <v>170</v>
      </c>
      <c r="W8" s="183"/>
      <c r="X8" s="183"/>
      <c r="Y8" s="183"/>
      <c r="Z8" s="183"/>
      <c r="AA8" s="183" t="s">
        <v>171</v>
      </c>
      <c r="AB8" s="183"/>
      <c r="AC8" s="183"/>
      <c r="AD8" s="183"/>
      <c r="AE8" s="183"/>
      <c r="AF8" s="183" t="s">
        <v>172</v>
      </c>
      <c r="AG8" s="183"/>
      <c r="AH8" s="183"/>
      <c r="AI8" s="183"/>
      <c r="AJ8" s="183"/>
      <c r="AK8" s="183" t="s">
        <v>173</v>
      </c>
      <c r="AL8" s="183"/>
      <c r="AM8" s="183"/>
      <c r="AN8" s="183"/>
      <c r="AO8" s="183"/>
      <c r="AP8" s="183" t="s">
        <v>174</v>
      </c>
      <c r="AQ8" s="183"/>
      <c r="AR8" s="183"/>
      <c r="AS8" s="183"/>
      <c r="AT8" s="183"/>
      <c r="AU8" s="183" t="s">
        <v>175</v>
      </c>
      <c r="AV8" s="183"/>
      <c r="AW8" s="183"/>
      <c r="AX8" s="183"/>
      <c r="AY8" s="183"/>
      <c r="AZ8" s="183" t="s">
        <v>176</v>
      </c>
      <c r="BA8" s="183"/>
      <c r="BB8" s="183"/>
      <c r="BC8" s="183"/>
      <c r="BD8" s="183"/>
      <c r="BE8" s="183" t="s">
        <v>177</v>
      </c>
      <c r="BF8" s="183"/>
      <c r="BG8" s="183"/>
      <c r="BH8" s="183"/>
      <c r="BI8" s="183"/>
    </row>
    <row r="9" spans="1:61" x14ac:dyDescent="0.2">
      <c r="A9" s="186"/>
      <c r="B9" s="2" t="s">
        <v>11</v>
      </c>
      <c r="C9" s="5" t="s">
        <v>12</v>
      </c>
      <c r="D9" s="2" t="s">
        <v>13</v>
      </c>
      <c r="E9" s="5" t="s">
        <v>14</v>
      </c>
      <c r="F9" s="2" t="s">
        <v>10</v>
      </c>
      <c r="G9" s="2" t="s">
        <v>11</v>
      </c>
      <c r="H9" s="5" t="s">
        <v>12</v>
      </c>
      <c r="I9" s="2" t="s">
        <v>13</v>
      </c>
      <c r="J9" s="5" t="s">
        <v>14</v>
      </c>
      <c r="K9" s="2" t="s">
        <v>10</v>
      </c>
      <c r="L9" s="2" t="s">
        <v>11</v>
      </c>
      <c r="M9" s="5" t="s">
        <v>12</v>
      </c>
      <c r="N9" s="2" t="s">
        <v>13</v>
      </c>
      <c r="O9" s="5" t="s">
        <v>14</v>
      </c>
      <c r="P9" s="2" t="s">
        <v>10</v>
      </c>
      <c r="Q9" s="2" t="s">
        <v>11</v>
      </c>
      <c r="R9" s="5" t="s">
        <v>12</v>
      </c>
      <c r="S9" s="2" t="s">
        <v>13</v>
      </c>
      <c r="T9" s="5" t="s">
        <v>14</v>
      </c>
      <c r="U9" s="2" t="s">
        <v>10</v>
      </c>
      <c r="V9" s="2" t="s">
        <v>11</v>
      </c>
      <c r="W9" s="5" t="s">
        <v>12</v>
      </c>
      <c r="X9" s="2" t="s">
        <v>13</v>
      </c>
      <c r="Y9" s="5" t="s">
        <v>14</v>
      </c>
      <c r="Z9" s="2" t="s">
        <v>10</v>
      </c>
      <c r="AA9" s="2" t="s">
        <v>11</v>
      </c>
      <c r="AB9" s="5" t="s">
        <v>12</v>
      </c>
      <c r="AC9" s="2" t="s">
        <v>13</v>
      </c>
      <c r="AD9" s="5" t="s">
        <v>14</v>
      </c>
      <c r="AE9" s="2" t="s">
        <v>10</v>
      </c>
      <c r="AF9" s="2" t="s">
        <v>11</v>
      </c>
      <c r="AG9" s="5" t="s">
        <v>12</v>
      </c>
      <c r="AH9" s="2" t="s">
        <v>13</v>
      </c>
      <c r="AI9" s="5" t="s">
        <v>14</v>
      </c>
      <c r="AJ9" s="2" t="s">
        <v>10</v>
      </c>
      <c r="AK9" s="2" t="s">
        <v>11</v>
      </c>
      <c r="AL9" s="5" t="s">
        <v>12</v>
      </c>
      <c r="AM9" s="2" t="s">
        <v>13</v>
      </c>
      <c r="AN9" s="5" t="s">
        <v>14</v>
      </c>
      <c r="AO9" s="2" t="s">
        <v>10</v>
      </c>
      <c r="AP9" s="2" t="s">
        <v>11</v>
      </c>
      <c r="AQ9" s="5" t="s">
        <v>12</v>
      </c>
      <c r="AR9" s="2" t="s">
        <v>13</v>
      </c>
      <c r="AS9" s="5" t="s">
        <v>14</v>
      </c>
      <c r="AT9" s="2" t="s">
        <v>10</v>
      </c>
      <c r="AU9" s="2" t="s">
        <v>11</v>
      </c>
      <c r="AV9" s="5" t="s">
        <v>12</v>
      </c>
      <c r="AW9" s="2" t="s">
        <v>13</v>
      </c>
      <c r="AX9" s="5" t="s">
        <v>14</v>
      </c>
      <c r="AY9" s="2" t="s">
        <v>10</v>
      </c>
      <c r="AZ9" s="2" t="s">
        <v>11</v>
      </c>
      <c r="BA9" s="5" t="s">
        <v>12</v>
      </c>
      <c r="BB9" s="2" t="s">
        <v>13</v>
      </c>
      <c r="BC9" s="5" t="s">
        <v>14</v>
      </c>
      <c r="BD9" s="2" t="s">
        <v>10</v>
      </c>
      <c r="BE9" s="2" t="s">
        <v>11</v>
      </c>
      <c r="BF9" s="5" t="s">
        <v>12</v>
      </c>
      <c r="BG9" s="2" t="s">
        <v>13</v>
      </c>
      <c r="BH9" s="5" t="s">
        <v>14</v>
      </c>
      <c r="BI9" s="2" t="s">
        <v>10</v>
      </c>
    </row>
    <row r="10" spans="1:61" x14ac:dyDescent="0.2">
      <c r="A10" s="3" t="s">
        <v>0</v>
      </c>
      <c r="B10" s="43">
        <v>40</v>
      </c>
      <c r="C10" s="64">
        <f>B10/$F$20</f>
        <v>1.0136847440446021E-2</v>
      </c>
      <c r="D10" s="43">
        <v>24</v>
      </c>
      <c r="E10" s="64">
        <f>D10/$F$20</f>
        <v>6.0821084642676132E-3</v>
      </c>
      <c r="F10" s="47">
        <f>B10+D10</f>
        <v>64</v>
      </c>
      <c r="G10" s="43">
        <v>44</v>
      </c>
      <c r="H10" s="64">
        <f>G10/$F$20</f>
        <v>1.1150532184490624E-2</v>
      </c>
      <c r="I10" s="43">
        <v>22</v>
      </c>
      <c r="J10" s="64">
        <f>I10/$F$20</f>
        <v>5.5752660922453118E-3</v>
      </c>
      <c r="K10" s="47">
        <f>G10+I10</f>
        <v>66</v>
      </c>
      <c r="L10" s="43">
        <v>48</v>
      </c>
      <c r="M10" s="64">
        <f>L10/$F$20</f>
        <v>1.2164216928535226E-2</v>
      </c>
      <c r="N10" s="43">
        <v>28</v>
      </c>
      <c r="O10" s="64">
        <f>N10/$F$20</f>
        <v>7.0957932083122151E-3</v>
      </c>
      <c r="P10" s="47">
        <f>L10+N10</f>
        <v>76</v>
      </c>
      <c r="Q10" s="43">
        <v>71</v>
      </c>
      <c r="R10" s="64">
        <f>Q10/$F$20</f>
        <v>1.7992904206791688E-2</v>
      </c>
      <c r="S10" s="43">
        <v>28</v>
      </c>
      <c r="T10" s="64">
        <f>S10/$F$20</f>
        <v>7.0957932083122151E-3</v>
      </c>
      <c r="U10" s="47">
        <f>Q10+S10</f>
        <v>99</v>
      </c>
      <c r="V10" s="43">
        <v>86</v>
      </c>
      <c r="W10" s="64">
        <f>V10/$F$20</f>
        <v>2.1794221996958945E-2</v>
      </c>
      <c r="X10" s="43">
        <v>47</v>
      </c>
      <c r="Y10" s="64">
        <f>X10/$F$20</f>
        <v>1.1910795742524075E-2</v>
      </c>
      <c r="Z10" s="47">
        <f>V10+X10</f>
        <v>133</v>
      </c>
      <c r="AA10" s="43">
        <v>148</v>
      </c>
      <c r="AB10" s="64">
        <f>AA10/$F$20</f>
        <v>3.7506335529650277E-2</v>
      </c>
      <c r="AC10" s="43">
        <v>95</v>
      </c>
      <c r="AD10" s="64">
        <f>AC10/$F$20</f>
        <v>2.4075012671059302E-2</v>
      </c>
      <c r="AE10" s="47">
        <f>AA10+AC10</f>
        <v>243</v>
      </c>
      <c r="AF10" s="43">
        <v>174</v>
      </c>
      <c r="AG10" s="64">
        <f>AF10/$F$20</f>
        <v>4.4095286365940192E-2</v>
      </c>
      <c r="AH10" s="43">
        <v>85</v>
      </c>
      <c r="AI10" s="64">
        <f>AH10/$F$20</f>
        <v>2.1540800810947794E-2</v>
      </c>
      <c r="AJ10" s="47">
        <f>AF10+AH10</f>
        <v>259</v>
      </c>
      <c r="AK10" s="43">
        <v>113</v>
      </c>
      <c r="AL10" s="64">
        <f>AK10/$F$20</f>
        <v>2.8636594019260012E-2</v>
      </c>
      <c r="AM10" s="43">
        <v>83</v>
      </c>
      <c r="AN10" s="64">
        <f>AM10/$F$20</f>
        <v>2.1033958438925495E-2</v>
      </c>
      <c r="AO10" s="47">
        <f>AK10+AM10</f>
        <v>196</v>
      </c>
      <c r="AP10" s="43">
        <v>130</v>
      </c>
      <c r="AQ10" s="64">
        <f>AP10/$F$20</f>
        <v>3.294475418144957E-2</v>
      </c>
      <c r="AR10" s="43">
        <v>88</v>
      </c>
      <c r="AS10" s="64">
        <f>AR10/$F$20</f>
        <v>2.2301064368981247E-2</v>
      </c>
      <c r="AT10" s="47">
        <f>AP10+AR10</f>
        <v>218</v>
      </c>
      <c r="AU10" s="43">
        <v>105</v>
      </c>
      <c r="AV10" s="64">
        <f>AU10/$F$20</f>
        <v>2.6609224531170806E-2</v>
      </c>
      <c r="AW10" s="43">
        <v>67</v>
      </c>
      <c r="AX10" s="64">
        <f>AW10/$F$20</f>
        <v>1.6979219462747084E-2</v>
      </c>
      <c r="AY10" s="47">
        <f>AU10+AW10</f>
        <v>172</v>
      </c>
      <c r="AZ10" s="43">
        <v>97</v>
      </c>
      <c r="BA10" s="64">
        <f>AZ10/$F$20</f>
        <v>2.45818550430816E-2</v>
      </c>
      <c r="BB10" s="43">
        <v>53</v>
      </c>
      <c r="BC10" s="64">
        <f>BB10/$F$20</f>
        <v>1.3431322858590979E-2</v>
      </c>
      <c r="BD10" s="47">
        <f>AZ10+BB10</f>
        <v>150</v>
      </c>
      <c r="BE10" s="43">
        <v>79</v>
      </c>
      <c r="BF10" s="64">
        <f>BE10/$F$20</f>
        <v>2.0020273694880891E-2</v>
      </c>
      <c r="BG10" s="43">
        <v>58</v>
      </c>
      <c r="BH10" s="64">
        <f>BG10/$F$20</f>
        <v>1.4698428788646731E-2</v>
      </c>
      <c r="BI10" s="47">
        <f>BE10+BG10</f>
        <v>137</v>
      </c>
    </row>
    <row r="11" spans="1:61" x14ac:dyDescent="0.2">
      <c r="A11" s="3" t="s">
        <v>1</v>
      </c>
      <c r="B11" s="43">
        <v>260</v>
      </c>
      <c r="C11" s="64">
        <f t="shared" ref="C11:C19" si="0">B11/$F$20</f>
        <v>6.5889508362899141E-2</v>
      </c>
      <c r="D11" s="43">
        <v>240</v>
      </c>
      <c r="E11" s="64">
        <f t="shared" ref="E11:E19" si="1">D11/$F$20</f>
        <v>6.0821084642676125E-2</v>
      </c>
      <c r="F11" s="47">
        <f t="shared" ref="F11:F20" si="2">B11+D11</f>
        <v>500</v>
      </c>
      <c r="G11" s="43">
        <v>250</v>
      </c>
      <c r="H11" s="64">
        <f t="shared" ref="H11:H19" si="3">G11/$F$20</f>
        <v>6.3355296502787636E-2</v>
      </c>
      <c r="I11" s="43">
        <v>158</v>
      </c>
      <c r="J11" s="64">
        <f t="shared" ref="J11:J19" si="4">I11/$F$20</f>
        <v>4.0040547389761781E-2</v>
      </c>
      <c r="K11" s="47">
        <f t="shared" ref="K11:K20" si="5">G11+I11</f>
        <v>408</v>
      </c>
      <c r="L11" s="43">
        <v>256</v>
      </c>
      <c r="M11" s="64">
        <f t="shared" ref="M11:M19" si="6">L11/$F$20</f>
        <v>6.4875823618854536E-2</v>
      </c>
      <c r="N11" s="43">
        <v>213</v>
      </c>
      <c r="O11" s="64">
        <f t="shared" ref="O11:O19" si="7">N11/$F$20</f>
        <v>5.3978712620375062E-2</v>
      </c>
      <c r="P11" s="47">
        <f t="shared" ref="P11:P20" si="8">L11+N11</f>
        <v>469</v>
      </c>
      <c r="Q11" s="43">
        <v>332</v>
      </c>
      <c r="R11" s="64">
        <f t="shared" ref="R11:R19" si="9">Q11/$F$20</f>
        <v>8.413583375570198E-2</v>
      </c>
      <c r="S11" s="43">
        <v>254</v>
      </c>
      <c r="T11" s="64">
        <f t="shared" ref="T11:T19" si="10">S11/$F$20</f>
        <v>6.4368981246832241E-2</v>
      </c>
      <c r="U11" s="47">
        <f t="shared" ref="U11:U20" si="11">Q11+S11</f>
        <v>586</v>
      </c>
      <c r="V11" s="43">
        <v>345</v>
      </c>
      <c r="W11" s="64">
        <f t="shared" ref="W11:W19" si="12">V11/$F$20</f>
        <v>8.7430309173846935E-2</v>
      </c>
      <c r="X11" s="43">
        <v>264</v>
      </c>
      <c r="Y11" s="64">
        <f t="shared" ref="Y11:Y19" si="13">X11/$F$20</f>
        <v>6.6903193106943745E-2</v>
      </c>
      <c r="Z11" s="47">
        <f t="shared" ref="Z11:Z20" si="14">V11+X11</f>
        <v>609</v>
      </c>
      <c r="AA11" s="43">
        <v>524</v>
      </c>
      <c r="AB11" s="64">
        <f t="shared" ref="AB11:AB19" si="15">AA11/$F$20</f>
        <v>0.13279270146984287</v>
      </c>
      <c r="AC11" s="43">
        <v>444</v>
      </c>
      <c r="AD11" s="64">
        <f t="shared" ref="AD11:AD19" si="16">AC11/$F$20</f>
        <v>0.11251900658895084</v>
      </c>
      <c r="AE11" s="47">
        <f t="shared" ref="AE11:AE20" si="17">AA11+AC11</f>
        <v>968</v>
      </c>
      <c r="AF11" s="43">
        <v>542</v>
      </c>
      <c r="AG11" s="64">
        <f t="shared" ref="AG11:AG19" si="18">AF11/$F$20</f>
        <v>0.1373542828180436</v>
      </c>
      <c r="AH11" s="43">
        <v>466</v>
      </c>
      <c r="AI11" s="64">
        <f t="shared" ref="AI11:AI19" si="19">AH11/$F$20</f>
        <v>0.11809427268119614</v>
      </c>
      <c r="AJ11" s="47">
        <f t="shared" ref="AJ11:AJ20" si="20">AF11+AH11</f>
        <v>1008</v>
      </c>
      <c r="AK11" s="43">
        <v>421</v>
      </c>
      <c r="AL11" s="64">
        <f t="shared" ref="AL11:AL19" si="21">AK11/$F$20</f>
        <v>0.10669031931069438</v>
      </c>
      <c r="AM11" s="43">
        <v>408</v>
      </c>
      <c r="AN11" s="64">
        <f t="shared" ref="AN11:AN19" si="22">AM11/$F$20</f>
        <v>0.10339584389254941</v>
      </c>
      <c r="AO11" s="47">
        <f t="shared" ref="AO11:AO20" si="23">AK11+AM11</f>
        <v>829</v>
      </c>
      <c r="AP11" s="43">
        <v>463</v>
      </c>
      <c r="AQ11" s="64">
        <f t="shared" ref="AQ11:AQ19" si="24">AP11/$F$20</f>
        <v>0.11733400912316269</v>
      </c>
      <c r="AR11" s="43">
        <v>460</v>
      </c>
      <c r="AS11" s="64">
        <f t="shared" ref="AS11:AS19" si="25">AR11/$F$20</f>
        <v>0.11657374556512924</v>
      </c>
      <c r="AT11" s="47">
        <f t="shared" ref="AT11:AT20" si="26">AP11+AR11</f>
        <v>923</v>
      </c>
      <c r="AU11" s="43">
        <v>399</v>
      </c>
      <c r="AV11" s="64">
        <f t="shared" ref="AV11:AV19" si="27">AU11/$F$20</f>
        <v>0.10111505321844906</v>
      </c>
      <c r="AW11" s="43">
        <v>381</v>
      </c>
      <c r="AX11" s="64">
        <f t="shared" ref="AX11:AX19" si="28">AW11/$F$20</f>
        <v>9.6553471870248347E-2</v>
      </c>
      <c r="AY11" s="47">
        <f t="shared" ref="AY11:AY20" si="29">AU11+AW11</f>
        <v>780</v>
      </c>
      <c r="AZ11" s="43">
        <v>458</v>
      </c>
      <c r="BA11" s="64">
        <f t="shared" ref="BA11:BA19" si="30">AZ11/$F$20</f>
        <v>0.11606690319310695</v>
      </c>
      <c r="BB11" s="43">
        <v>394</v>
      </c>
      <c r="BC11" s="64">
        <f t="shared" ref="BC11:BC19" si="31">BB11/$F$20</f>
        <v>9.9847947288393316E-2</v>
      </c>
      <c r="BD11" s="47">
        <f t="shared" ref="BD11:BD20" si="32">AZ11+BB11</f>
        <v>852</v>
      </c>
      <c r="BE11" s="43">
        <v>402</v>
      </c>
      <c r="BF11" s="64">
        <f t="shared" ref="BF11:BF19" si="33">BE11/$F$20</f>
        <v>0.10187531677648251</v>
      </c>
      <c r="BG11" s="43">
        <v>341</v>
      </c>
      <c r="BH11" s="64">
        <f t="shared" ref="BH11:BH19" si="34">BG11/$F$20</f>
        <v>8.641662442980233E-2</v>
      </c>
      <c r="BI11" s="47">
        <f t="shared" ref="BI11:BI20" si="35">BE11+BG11</f>
        <v>743</v>
      </c>
    </row>
    <row r="12" spans="1:61" x14ac:dyDescent="0.2">
      <c r="A12" s="3" t="s">
        <v>2</v>
      </c>
      <c r="B12" s="43">
        <v>356</v>
      </c>
      <c r="C12" s="64">
        <f t="shared" si="0"/>
        <v>9.0217942219969594E-2</v>
      </c>
      <c r="D12" s="43">
        <v>325</v>
      </c>
      <c r="E12" s="64">
        <f t="shared" si="1"/>
        <v>8.2361885453623926E-2</v>
      </c>
      <c r="F12" s="47">
        <f t="shared" si="2"/>
        <v>681</v>
      </c>
      <c r="G12" s="43">
        <v>327</v>
      </c>
      <c r="H12" s="64">
        <f t="shared" si="3"/>
        <v>8.2868727825646221E-2</v>
      </c>
      <c r="I12" s="43">
        <v>280</v>
      </c>
      <c r="J12" s="64">
        <f t="shared" si="4"/>
        <v>7.0957932083122149E-2</v>
      </c>
      <c r="K12" s="47">
        <f t="shared" si="5"/>
        <v>607</v>
      </c>
      <c r="L12" s="43">
        <v>418</v>
      </c>
      <c r="M12" s="64">
        <f t="shared" si="6"/>
        <v>0.10593005575266093</v>
      </c>
      <c r="N12" s="43">
        <v>335</v>
      </c>
      <c r="O12" s="64">
        <f t="shared" si="7"/>
        <v>8.489609731373543E-2</v>
      </c>
      <c r="P12" s="47">
        <f t="shared" si="8"/>
        <v>753</v>
      </c>
      <c r="Q12" s="43">
        <v>469</v>
      </c>
      <c r="R12" s="64">
        <f t="shared" si="9"/>
        <v>0.11885453623922961</v>
      </c>
      <c r="S12" s="43">
        <v>369</v>
      </c>
      <c r="T12" s="64">
        <f t="shared" si="10"/>
        <v>9.3512417638114548E-2</v>
      </c>
      <c r="U12" s="47">
        <f t="shared" si="11"/>
        <v>838</v>
      </c>
      <c r="V12" s="43">
        <v>466</v>
      </c>
      <c r="W12" s="64">
        <f t="shared" si="12"/>
        <v>0.11809427268119614</v>
      </c>
      <c r="X12" s="43">
        <v>416</v>
      </c>
      <c r="Y12" s="64">
        <f t="shared" si="13"/>
        <v>0.10542321338063862</v>
      </c>
      <c r="Z12" s="47">
        <f t="shared" si="14"/>
        <v>882</v>
      </c>
      <c r="AA12" s="43">
        <v>558</v>
      </c>
      <c r="AB12" s="64">
        <f t="shared" si="15"/>
        <v>0.14140902179422199</v>
      </c>
      <c r="AC12" s="43">
        <v>516</v>
      </c>
      <c r="AD12" s="64">
        <f t="shared" si="16"/>
        <v>0.13076533198175366</v>
      </c>
      <c r="AE12" s="47">
        <f t="shared" si="17"/>
        <v>1074</v>
      </c>
      <c r="AF12" s="43">
        <v>535</v>
      </c>
      <c r="AG12" s="64">
        <f t="shared" si="18"/>
        <v>0.13558033451596554</v>
      </c>
      <c r="AH12" s="43">
        <v>474</v>
      </c>
      <c r="AI12" s="64">
        <f t="shared" si="19"/>
        <v>0.12012164216928535</v>
      </c>
      <c r="AJ12" s="47">
        <f t="shared" si="20"/>
        <v>1009</v>
      </c>
      <c r="AK12" s="43">
        <v>415</v>
      </c>
      <c r="AL12" s="64">
        <f t="shared" si="21"/>
        <v>0.10516979219462746</v>
      </c>
      <c r="AM12" s="43">
        <v>414</v>
      </c>
      <c r="AN12" s="64">
        <f t="shared" si="22"/>
        <v>0.10491637100861632</v>
      </c>
      <c r="AO12" s="47">
        <f t="shared" si="23"/>
        <v>829</v>
      </c>
      <c r="AP12" s="43">
        <v>538</v>
      </c>
      <c r="AQ12" s="64">
        <f t="shared" si="24"/>
        <v>0.13634059807399898</v>
      </c>
      <c r="AR12" s="43">
        <v>497</v>
      </c>
      <c r="AS12" s="64">
        <f t="shared" si="25"/>
        <v>0.12595032944754181</v>
      </c>
      <c r="AT12" s="47">
        <f t="shared" si="26"/>
        <v>1035</v>
      </c>
      <c r="AU12" s="43">
        <v>517</v>
      </c>
      <c r="AV12" s="64">
        <f t="shared" si="27"/>
        <v>0.13101875316776482</v>
      </c>
      <c r="AW12" s="43">
        <v>504</v>
      </c>
      <c r="AX12" s="64">
        <f t="shared" si="28"/>
        <v>0.12772427774961986</v>
      </c>
      <c r="AY12" s="47">
        <f t="shared" si="29"/>
        <v>1021</v>
      </c>
      <c r="AZ12" s="43">
        <v>608</v>
      </c>
      <c r="BA12" s="64">
        <f t="shared" si="30"/>
        <v>0.15408008109477953</v>
      </c>
      <c r="BB12" s="43">
        <v>547</v>
      </c>
      <c r="BC12" s="64">
        <f t="shared" si="31"/>
        <v>0.13862138874809934</v>
      </c>
      <c r="BD12" s="47">
        <f t="shared" si="32"/>
        <v>1155</v>
      </c>
      <c r="BE12" s="43">
        <v>438</v>
      </c>
      <c r="BF12" s="64">
        <f t="shared" si="33"/>
        <v>0.11099847947288394</v>
      </c>
      <c r="BG12" s="43">
        <v>433</v>
      </c>
      <c r="BH12" s="64">
        <f t="shared" si="34"/>
        <v>0.10973137354282818</v>
      </c>
      <c r="BI12" s="47">
        <f t="shared" si="35"/>
        <v>871</v>
      </c>
    </row>
    <row r="13" spans="1:61" x14ac:dyDescent="0.2">
      <c r="A13" s="3" t="s">
        <v>3</v>
      </c>
      <c r="B13" s="43">
        <v>319</v>
      </c>
      <c r="C13" s="64">
        <f t="shared" si="0"/>
        <v>8.0841358337557026E-2</v>
      </c>
      <c r="D13" s="43">
        <v>273</v>
      </c>
      <c r="E13" s="64">
        <f t="shared" si="1"/>
        <v>6.9183983781044095E-2</v>
      </c>
      <c r="F13" s="47">
        <f t="shared" si="2"/>
        <v>592</v>
      </c>
      <c r="G13" s="43">
        <v>282</v>
      </c>
      <c r="H13" s="64">
        <f t="shared" si="3"/>
        <v>7.1464774455144445E-2</v>
      </c>
      <c r="I13" s="43">
        <v>210</v>
      </c>
      <c r="J13" s="64">
        <f t="shared" si="4"/>
        <v>5.3218449062341612E-2</v>
      </c>
      <c r="K13" s="47">
        <f t="shared" si="5"/>
        <v>492</v>
      </c>
      <c r="L13" s="43">
        <v>330</v>
      </c>
      <c r="M13" s="64">
        <f t="shared" si="6"/>
        <v>8.3628991383679671E-2</v>
      </c>
      <c r="N13" s="43">
        <v>274</v>
      </c>
      <c r="O13" s="64">
        <f t="shared" si="7"/>
        <v>6.943740496705525E-2</v>
      </c>
      <c r="P13" s="47">
        <f t="shared" si="8"/>
        <v>604</v>
      </c>
      <c r="Q13" s="43">
        <v>375</v>
      </c>
      <c r="R13" s="64">
        <f t="shared" si="9"/>
        <v>9.5032944754181448E-2</v>
      </c>
      <c r="S13" s="43">
        <v>335</v>
      </c>
      <c r="T13" s="64">
        <f t="shared" si="10"/>
        <v>8.489609731373543E-2</v>
      </c>
      <c r="U13" s="47">
        <f t="shared" si="11"/>
        <v>710</v>
      </c>
      <c r="V13" s="43">
        <v>423</v>
      </c>
      <c r="W13" s="64">
        <f t="shared" si="12"/>
        <v>0.10719716168271667</v>
      </c>
      <c r="X13" s="43">
        <v>325</v>
      </c>
      <c r="Y13" s="64">
        <f t="shared" si="13"/>
        <v>8.2361885453623926E-2</v>
      </c>
      <c r="Z13" s="47">
        <f t="shared" si="14"/>
        <v>748</v>
      </c>
      <c r="AA13" s="43">
        <v>445</v>
      </c>
      <c r="AB13" s="64">
        <f t="shared" si="15"/>
        <v>0.11277242777496199</v>
      </c>
      <c r="AC13" s="43">
        <v>408</v>
      </c>
      <c r="AD13" s="64">
        <f t="shared" si="16"/>
        <v>0.10339584389254941</v>
      </c>
      <c r="AE13" s="47">
        <f t="shared" si="17"/>
        <v>853</v>
      </c>
      <c r="AF13" s="43">
        <v>440</v>
      </c>
      <c r="AG13" s="64">
        <f t="shared" si="18"/>
        <v>0.11150532184490623</v>
      </c>
      <c r="AH13" s="43">
        <v>373</v>
      </c>
      <c r="AI13" s="64">
        <f t="shared" si="19"/>
        <v>9.4526102382159152E-2</v>
      </c>
      <c r="AJ13" s="47">
        <f t="shared" si="20"/>
        <v>813</v>
      </c>
      <c r="AK13" s="43">
        <v>375</v>
      </c>
      <c r="AL13" s="64">
        <f t="shared" si="21"/>
        <v>9.5032944754181448E-2</v>
      </c>
      <c r="AM13" s="43">
        <v>347</v>
      </c>
      <c r="AN13" s="64">
        <f t="shared" si="22"/>
        <v>8.793715154586923E-2</v>
      </c>
      <c r="AO13" s="47">
        <f t="shared" si="23"/>
        <v>722</v>
      </c>
      <c r="AP13" s="43">
        <v>429</v>
      </c>
      <c r="AQ13" s="64">
        <f t="shared" si="24"/>
        <v>0.10871768879878357</v>
      </c>
      <c r="AR13" s="43">
        <v>442</v>
      </c>
      <c r="AS13" s="64">
        <f t="shared" si="25"/>
        <v>0.11201216421692854</v>
      </c>
      <c r="AT13" s="47">
        <f t="shared" si="26"/>
        <v>871</v>
      </c>
      <c r="AU13" s="43">
        <v>458</v>
      </c>
      <c r="AV13" s="64">
        <f t="shared" si="27"/>
        <v>0.11606690319310695</v>
      </c>
      <c r="AW13" s="43">
        <v>399</v>
      </c>
      <c r="AX13" s="64">
        <f t="shared" si="28"/>
        <v>0.10111505321844906</v>
      </c>
      <c r="AY13" s="47">
        <f t="shared" si="29"/>
        <v>857</v>
      </c>
      <c r="AZ13" s="43">
        <v>469</v>
      </c>
      <c r="BA13" s="64">
        <f t="shared" si="30"/>
        <v>0.11885453623922961</v>
      </c>
      <c r="BB13" s="43">
        <v>428</v>
      </c>
      <c r="BC13" s="64">
        <f t="shared" si="31"/>
        <v>0.10846426761277243</v>
      </c>
      <c r="BD13" s="47">
        <f t="shared" si="32"/>
        <v>897</v>
      </c>
      <c r="BE13" s="43">
        <v>354</v>
      </c>
      <c r="BF13" s="64">
        <f t="shared" si="33"/>
        <v>8.9711099847947284E-2</v>
      </c>
      <c r="BG13" s="43">
        <v>345</v>
      </c>
      <c r="BH13" s="64">
        <f t="shared" si="34"/>
        <v>8.7430309173846935E-2</v>
      </c>
      <c r="BI13" s="47">
        <f t="shared" si="35"/>
        <v>699</v>
      </c>
    </row>
    <row r="14" spans="1:61" x14ac:dyDescent="0.2">
      <c r="A14" s="3" t="s">
        <v>4</v>
      </c>
      <c r="B14" s="43">
        <v>275</v>
      </c>
      <c r="C14" s="64">
        <f t="shared" si="0"/>
        <v>6.969082615306639E-2</v>
      </c>
      <c r="D14" s="43">
        <v>227</v>
      </c>
      <c r="E14" s="64">
        <f t="shared" si="1"/>
        <v>5.7526609224531171E-2</v>
      </c>
      <c r="F14" s="47">
        <f t="shared" si="2"/>
        <v>502</v>
      </c>
      <c r="G14" s="43">
        <v>231</v>
      </c>
      <c r="H14" s="64">
        <f t="shared" si="3"/>
        <v>5.8540293968575775E-2</v>
      </c>
      <c r="I14" s="43">
        <v>171</v>
      </c>
      <c r="J14" s="64">
        <f t="shared" si="4"/>
        <v>4.3335022807906742E-2</v>
      </c>
      <c r="K14" s="47">
        <f t="shared" si="5"/>
        <v>402</v>
      </c>
      <c r="L14" s="43">
        <v>342</v>
      </c>
      <c r="M14" s="64">
        <f t="shared" si="6"/>
        <v>8.6670045615813485E-2</v>
      </c>
      <c r="N14" s="43">
        <v>255</v>
      </c>
      <c r="O14" s="64">
        <f t="shared" si="7"/>
        <v>6.4622402432843382E-2</v>
      </c>
      <c r="P14" s="47">
        <f t="shared" si="8"/>
        <v>597</v>
      </c>
      <c r="Q14" s="43">
        <v>348</v>
      </c>
      <c r="R14" s="64">
        <f t="shared" si="9"/>
        <v>8.8190572731880384E-2</v>
      </c>
      <c r="S14" s="43">
        <v>240</v>
      </c>
      <c r="T14" s="64">
        <f t="shared" si="10"/>
        <v>6.0821084642676125E-2</v>
      </c>
      <c r="U14" s="47">
        <f t="shared" si="11"/>
        <v>588</v>
      </c>
      <c r="V14" s="43">
        <v>360</v>
      </c>
      <c r="W14" s="64">
        <f t="shared" si="12"/>
        <v>9.1231626964014198E-2</v>
      </c>
      <c r="X14" s="43">
        <v>288</v>
      </c>
      <c r="Y14" s="64">
        <f t="shared" si="13"/>
        <v>7.2985301571211358E-2</v>
      </c>
      <c r="Z14" s="47">
        <f t="shared" si="14"/>
        <v>648</v>
      </c>
      <c r="AA14" s="43">
        <v>389</v>
      </c>
      <c r="AB14" s="64">
        <f t="shared" si="15"/>
        <v>9.8580841358337556E-2</v>
      </c>
      <c r="AC14" s="43">
        <v>317</v>
      </c>
      <c r="AD14" s="64">
        <f t="shared" si="16"/>
        <v>8.0334515965534717E-2</v>
      </c>
      <c r="AE14" s="47">
        <f t="shared" si="17"/>
        <v>706</v>
      </c>
      <c r="AF14" s="43">
        <v>381</v>
      </c>
      <c r="AG14" s="64">
        <f t="shared" si="18"/>
        <v>9.6553471870248347E-2</v>
      </c>
      <c r="AH14" s="43">
        <v>302</v>
      </c>
      <c r="AI14" s="64">
        <f t="shared" si="19"/>
        <v>7.6533198175367467E-2</v>
      </c>
      <c r="AJ14" s="47">
        <f t="shared" si="20"/>
        <v>683</v>
      </c>
      <c r="AK14" s="43">
        <v>309</v>
      </c>
      <c r="AL14" s="64">
        <f t="shared" si="21"/>
        <v>7.8307146477445508E-2</v>
      </c>
      <c r="AM14" s="43">
        <v>300</v>
      </c>
      <c r="AN14" s="64">
        <f t="shared" si="22"/>
        <v>7.6026355803345158E-2</v>
      </c>
      <c r="AO14" s="47">
        <f t="shared" si="23"/>
        <v>609</v>
      </c>
      <c r="AP14" s="43">
        <v>381</v>
      </c>
      <c r="AQ14" s="64">
        <f t="shared" si="24"/>
        <v>9.6553471870248347E-2</v>
      </c>
      <c r="AR14" s="43">
        <v>361</v>
      </c>
      <c r="AS14" s="64">
        <f t="shared" si="25"/>
        <v>9.1485048150025339E-2</v>
      </c>
      <c r="AT14" s="47">
        <f t="shared" si="26"/>
        <v>742</v>
      </c>
      <c r="AU14" s="43">
        <v>364</v>
      </c>
      <c r="AV14" s="64">
        <f t="shared" si="27"/>
        <v>9.2245311708058789E-2</v>
      </c>
      <c r="AW14" s="43">
        <v>330</v>
      </c>
      <c r="AX14" s="64">
        <f t="shared" si="28"/>
        <v>8.3628991383679671E-2</v>
      </c>
      <c r="AY14" s="47">
        <f t="shared" si="29"/>
        <v>694</v>
      </c>
      <c r="AZ14" s="43">
        <v>412</v>
      </c>
      <c r="BA14" s="64">
        <f t="shared" si="30"/>
        <v>0.10440952863659402</v>
      </c>
      <c r="BB14" s="43">
        <v>348</v>
      </c>
      <c r="BC14" s="64">
        <f t="shared" si="31"/>
        <v>8.8190572731880384E-2</v>
      </c>
      <c r="BD14" s="47">
        <f t="shared" si="32"/>
        <v>760</v>
      </c>
      <c r="BE14" s="43">
        <v>289</v>
      </c>
      <c r="BF14" s="64">
        <f t="shared" si="33"/>
        <v>7.3238722757222499E-2</v>
      </c>
      <c r="BG14" s="43">
        <v>278</v>
      </c>
      <c r="BH14" s="64">
        <f t="shared" si="34"/>
        <v>7.0451089711099854E-2</v>
      </c>
      <c r="BI14" s="47">
        <f t="shared" si="35"/>
        <v>567</v>
      </c>
    </row>
    <row r="15" spans="1:61" x14ac:dyDescent="0.2">
      <c r="A15" s="3" t="s">
        <v>5</v>
      </c>
      <c r="B15" s="43">
        <v>257</v>
      </c>
      <c r="C15" s="64">
        <f t="shared" si="0"/>
        <v>6.5129244804865691E-2</v>
      </c>
      <c r="D15" s="43">
        <v>199</v>
      </c>
      <c r="E15" s="64">
        <f t="shared" si="1"/>
        <v>5.0430816016218953E-2</v>
      </c>
      <c r="F15" s="47">
        <f t="shared" si="2"/>
        <v>456</v>
      </c>
      <c r="G15" s="43">
        <v>213</v>
      </c>
      <c r="H15" s="64">
        <f t="shared" si="3"/>
        <v>5.3978712620375062E-2</v>
      </c>
      <c r="I15" s="43">
        <v>172</v>
      </c>
      <c r="J15" s="64">
        <f t="shared" si="4"/>
        <v>4.358844399391789E-2</v>
      </c>
      <c r="K15" s="47">
        <f t="shared" si="5"/>
        <v>385</v>
      </c>
      <c r="L15" s="43">
        <v>303</v>
      </c>
      <c r="M15" s="64">
        <f t="shared" si="6"/>
        <v>7.6786619361378608E-2</v>
      </c>
      <c r="N15" s="43">
        <v>189</v>
      </c>
      <c r="O15" s="64">
        <f t="shared" si="7"/>
        <v>4.7896604156107449E-2</v>
      </c>
      <c r="P15" s="47">
        <f t="shared" si="8"/>
        <v>492</v>
      </c>
      <c r="Q15" s="43">
        <v>302</v>
      </c>
      <c r="R15" s="64">
        <f t="shared" si="9"/>
        <v>7.6533198175367467E-2</v>
      </c>
      <c r="S15" s="43">
        <v>219</v>
      </c>
      <c r="T15" s="64">
        <f t="shared" si="10"/>
        <v>5.5499239736441969E-2</v>
      </c>
      <c r="U15" s="47">
        <f t="shared" si="11"/>
        <v>521</v>
      </c>
      <c r="V15" s="43">
        <v>352</v>
      </c>
      <c r="W15" s="64">
        <f t="shared" si="12"/>
        <v>8.9204257475924989E-2</v>
      </c>
      <c r="X15" s="43">
        <v>278</v>
      </c>
      <c r="Y15" s="64">
        <f t="shared" si="13"/>
        <v>7.0451089711099854E-2</v>
      </c>
      <c r="Z15" s="47">
        <f t="shared" si="14"/>
        <v>630</v>
      </c>
      <c r="AA15" s="43">
        <v>356</v>
      </c>
      <c r="AB15" s="64">
        <f t="shared" si="15"/>
        <v>9.0217942219969594E-2</v>
      </c>
      <c r="AC15" s="43">
        <v>308</v>
      </c>
      <c r="AD15" s="64">
        <f t="shared" si="16"/>
        <v>7.8053725291434367E-2</v>
      </c>
      <c r="AE15" s="47">
        <f t="shared" si="17"/>
        <v>664</v>
      </c>
      <c r="AF15" s="43">
        <v>395</v>
      </c>
      <c r="AG15" s="64">
        <f t="shared" si="18"/>
        <v>0.10010136847440446</v>
      </c>
      <c r="AH15" s="43">
        <v>341</v>
      </c>
      <c r="AI15" s="64">
        <f t="shared" si="19"/>
        <v>8.641662442980233E-2</v>
      </c>
      <c r="AJ15" s="47">
        <f t="shared" si="20"/>
        <v>736</v>
      </c>
      <c r="AK15" s="43">
        <v>319</v>
      </c>
      <c r="AL15" s="64">
        <f t="shared" si="21"/>
        <v>8.0841358337557026E-2</v>
      </c>
      <c r="AM15" s="43">
        <v>276</v>
      </c>
      <c r="AN15" s="64">
        <f t="shared" si="22"/>
        <v>6.9944247339077545E-2</v>
      </c>
      <c r="AO15" s="47">
        <f t="shared" si="23"/>
        <v>595</v>
      </c>
      <c r="AP15" s="43">
        <v>367</v>
      </c>
      <c r="AQ15" s="64">
        <f t="shared" si="24"/>
        <v>9.3005575266092239E-2</v>
      </c>
      <c r="AR15" s="43">
        <v>350</v>
      </c>
      <c r="AS15" s="64">
        <f t="shared" si="25"/>
        <v>8.869741510390268E-2</v>
      </c>
      <c r="AT15" s="47">
        <f t="shared" si="26"/>
        <v>717</v>
      </c>
      <c r="AU15" s="43">
        <v>342</v>
      </c>
      <c r="AV15" s="64">
        <f t="shared" si="27"/>
        <v>8.6670045615813485E-2</v>
      </c>
      <c r="AW15" s="43">
        <v>326</v>
      </c>
      <c r="AX15" s="64">
        <f t="shared" si="28"/>
        <v>8.2615306639635067E-2</v>
      </c>
      <c r="AY15" s="47">
        <f t="shared" si="29"/>
        <v>668</v>
      </c>
      <c r="AZ15" s="43">
        <v>390</v>
      </c>
      <c r="BA15" s="64">
        <f t="shared" si="30"/>
        <v>9.8834262544348711E-2</v>
      </c>
      <c r="BB15" s="43">
        <v>355</v>
      </c>
      <c r="BC15" s="64">
        <f t="shared" si="31"/>
        <v>8.9964521033958439E-2</v>
      </c>
      <c r="BD15" s="47">
        <f t="shared" si="32"/>
        <v>745</v>
      </c>
      <c r="BE15" s="43">
        <v>281</v>
      </c>
      <c r="BF15" s="64">
        <f t="shared" si="33"/>
        <v>7.1211353269133304E-2</v>
      </c>
      <c r="BG15" s="43">
        <v>265</v>
      </c>
      <c r="BH15" s="64">
        <f t="shared" si="34"/>
        <v>6.7156614292954886E-2</v>
      </c>
      <c r="BI15" s="47">
        <f t="shared" si="35"/>
        <v>546</v>
      </c>
    </row>
    <row r="16" spans="1:61" x14ac:dyDescent="0.2">
      <c r="A16" s="3" t="s">
        <v>6</v>
      </c>
      <c r="B16" s="43">
        <v>254</v>
      </c>
      <c r="C16" s="64">
        <f t="shared" si="0"/>
        <v>6.4368981246832241E-2</v>
      </c>
      <c r="D16" s="43">
        <v>205</v>
      </c>
      <c r="E16" s="64">
        <f t="shared" si="1"/>
        <v>5.195134313228586E-2</v>
      </c>
      <c r="F16" s="47">
        <f t="shared" si="2"/>
        <v>459</v>
      </c>
      <c r="G16" s="43">
        <v>216</v>
      </c>
      <c r="H16" s="64">
        <f t="shared" si="3"/>
        <v>5.4738976178408512E-2</v>
      </c>
      <c r="I16" s="43">
        <v>125</v>
      </c>
      <c r="J16" s="64">
        <f t="shared" si="4"/>
        <v>3.1677648251393818E-2</v>
      </c>
      <c r="K16" s="47">
        <f t="shared" si="5"/>
        <v>341</v>
      </c>
      <c r="L16" s="43">
        <v>279</v>
      </c>
      <c r="M16" s="64">
        <f t="shared" si="6"/>
        <v>7.0704510897110995E-2</v>
      </c>
      <c r="N16" s="43">
        <v>201</v>
      </c>
      <c r="O16" s="64">
        <f t="shared" si="7"/>
        <v>5.0937658388241255E-2</v>
      </c>
      <c r="P16" s="47">
        <f t="shared" si="8"/>
        <v>480</v>
      </c>
      <c r="Q16" s="43">
        <v>323</v>
      </c>
      <c r="R16" s="64">
        <f t="shared" si="9"/>
        <v>8.1855043081601617E-2</v>
      </c>
      <c r="S16" s="43">
        <v>199</v>
      </c>
      <c r="T16" s="64">
        <f t="shared" si="10"/>
        <v>5.0430816016218953E-2</v>
      </c>
      <c r="U16" s="47">
        <f t="shared" si="11"/>
        <v>522</v>
      </c>
      <c r="V16" s="43">
        <v>339</v>
      </c>
      <c r="W16" s="64">
        <f t="shared" si="12"/>
        <v>8.5909782057780035E-2</v>
      </c>
      <c r="X16" s="43">
        <v>224</v>
      </c>
      <c r="Y16" s="64">
        <f t="shared" si="13"/>
        <v>5.6766345666497721E-2</v>
      </c>
      <c r="Z16" s="47">
        <f t="shared" si="14"/>
        <v>563</v>
      </c>
      <c r="AA16" s="43">
        <v>341</v>
      </c>
      <c r="AB16" s="64">
        <f t="shared" si="15"/>
        <v>8.641662442980233E-2</v>
      </c>
      <c r="AC16" s="43">
        <v>239</v>
      </c>
      <c r="AD16" s="64">
        <f t="shared" si="16"/>
        <v>6.0567663456664977E-2</v>
      </c>
      <c r="AE16" s="47">
        <f t="shared" si="17"/>
        <v>580</v>
      </c>
      <c r="AF16" s="43">
        <v>365</v>
      </c>
      <c r="AG16" s="64">
        <f t="shared" si="18"/>
        <v>9.2498732894069943E-2</v>
      </c>
      <c r="AH16" s="43">
        <v>310</v>
      </c>
      <c r="AI16" s="64">
        <f t="shared" si="19"/>
        <v>7.8560567663456662E-2</v>
      </c>
      <c r="AJ16" s="47">
        <f t="shared" si="20"/>
        <v>675</v>
      </c>
      <c r="AK16" s="43">
        <v>313</v>
      </c>
      <c r="AL16" s="64">
        <f t="shared" si="21"/>
        <v>7.9320831221490112E-2</v>
      </c>
      <c r="AM16" s="43">
        <v>263</v>
      </c>
      <c r="AN16" s="64">
        <f t="shared" si="22"/>
        <v>6.6649771920932591E-2</v>
      </c>
      <c r="AO16" s="47">
        <f t="shared" si="23"/>
        <v>576</v>
      </c>
      <c r="AP16" s="43">
        <v>351</v>
      </c>
      <c r="AQ16" s="64">
        <f t="shared" si="24"/>
        <v>8.8950836289913834E-2</v>
      </c>
      <c r="AR16" s="43">
        <v>333</v>
      </c>
      <c r="AS16" s="64">
        <f t="shared" si="25"/>
        <v>8.4389254941713121E-2</v>
      </c>
      <c r="AT16" s="47">
        <f t="shared" si="26"/>
        <v>684</v>
      </c>
      <c r="AU16" s="43">
        <v>326</v>
      </c>
      <c r="AV16" s="64">
        <f t="shared" si="27"/>
        <v>8.2615306639635067E-2</v>
      </c>
      <c r="AW16" s="43">
        <v>268</v>
      </c>
      <c r="AX16" s="64">
        <f t="shared" si="28"/>
        <v>6.7916877850988336E-2</v>
      </c>
      <c r="AY16" s="47">
        <f t="shared" si="29"/>
        <v>594</v>
      </c>
      <c r="AZ16" s="43">
        <v>379</v>
      </c>
      <c r="BA16" s="64">
        <f t="shared" si="30"/>
        <v>9.6046629498226052E-2</v>
      </c>
      <c r="BB16" s="43">
        <v>297</v>
      </c>
      <c r="BC16" s="64">
        <f t="shared" si="31"/>
        <v>7.5266092245311708E-2</v>
      </c>
      <c r="BD16" s="47">
        <f t="shared" si="32"/>
        <v>676</v>
      </c>
      <c r="BE16" s="43">
        <v>260</v>
      </c>
      <c r="BF16" s="64">
        <f t="shared" si="33"/>
        <v>6.5889508362899141E-2</v>
      </c>
      <c r="BG16" s="43">
        <v>218</v>
      </c>
      <c r="BH16" s="64">
        <f t="shared" si="34"/>
        <v>5.5245818550430814E-2</v>
      </c>
      <c r="BI16" s="47">
        <f t="shared" si="35"/>
        <v>478</v>
      </c>
    </row>
    <row r="17" spans="1:61" x14ac:dyDescent="0.2">
      <c r="A17" s="3" t="s">
        <v>7</v>
      </c>
      <c r="B17" s="43">
        <v>187</v>
      </c>
      <c r="C17" s="64">
        <f t="shared" si="0"/>
        <v>4.7389761784085147E-2</v>
      </c>
      <c r="D17" s="43">
        <v>136</v>
      </c>
      <c r="E17" s="64">
        <f t="shared" si="1"/>
        <v>3.446528129751647E-2</v>
      </c>
      <c r="F17" s="47">
        <f t="shared" si="2"/>
        <v>323</v>
      </c>
      <c r="G17" s="43">
        <v>176</v>
      </c>
      <c r="H17" s="64">
        <f t="shared" si="3"/>
        <v>4.4602128737962494E-2</v>
      </c>
      <c r="I17" s="43">
        <v>116</v>
      </c>
      <c r="J17" s="64">
        <f t="shared" si="4"/>
        <v>2.9396857577293461E-2</v>
      </c>
      <c r="K17" s="47">
        <f t="shared" si="5"/>
        <v>292</v>
      </c>
      <c r="L17" s="43">
        <v>230</v>
      </c>
      <c r="M17" s="64">
        <f t="shared" si="6"/>
        <v>5.8286872782564621E-2</v>
      </c>
      <c r="N17" s="43">
        <v>147</v>
      </c>
      <c r="O17" s="64">
        <f t="shared" si="7"/>
        <v>3.7252914343639129E-2</v>
      </c>
      <c r="P17" s="47">
        <f t="shared" si="8"/>
        <v>377</v>
      </c>
      <c r="Q17" s="43">
        <v>275</v>
      </c>
      <c r="R17" s="64">
        <f t="shared" si="9"/>
        <v>6.969082615306639E-2</v>
      </c>
      <c r="S17" s="43">
        <v>164</v>
      </c>
      <c r="T17" s="64">
        <f t="shared" si="10"/>
        <v>4.1561074505828688E-2</v>
      </c>
      <c r="U17" s="47">
        <f t="shared" si="11"/>
        <v>439</v>
      </c>
      <c r="V17" s="43">
        <v>244</v>
      </c>
      <c r="W17" s="64">
        <f t="shared" si="12"/>
        <v>6.183476938672073E-2</v>
      </c>
      <c r="X17" s="43">
        <v>195</v>
      </c>
      <c r="Y17" s="64">
        <f t="shared" si="13"/>
        <v>4.9417131272174356E-2</v>
      </c>
      <c r="Z17" s="47">
        <f t="shared" si="14"/>
        <v>439</v>
      </c>
      <c r="AA17" s="43">
        <v>267</v>
      </c>
      <c r="AB17" s="64">
        <f t="shared" si="15"/>
        <v>6.7663456664977195E-2</v>
      </c>
      <c r="AC17" s="43">
        <v>219</v>
      </c>
      <c r="AD17" s="64">
        <f t="shared" si="16"/>
        <v>5.5499239736441969E-2</v>
      </c>
      <c r="AE17" s="47">
        <f t="shared" si="17"/>
        <v>486</v>
      </c>
      <c r="AF17" s="43">
        <v>279</v>
      </c>
      <c r="AG17" s="64">
        <f t="shared" si="18"/>
        <v>7.0704510897110995E-2</v>
      </c>
      <c r="AH17" s="43">
        <v>222</v>
      </c>
      <c r="AI17" s="64">
        <f t="shared" si="19"/>
        <v>5.6259503294475419E-2</v>
      </c>
      <c r="AJ17" s="47">
        <f t="shared" si="20"/>
        <v>501</v>
      </c>
      <c r="AK17" s="43">
        <v>258</v>
      </c>
      <c r="AL17" s="64">
        <f t="shared" si="21"/>
        <v>6.5382665990876832E-2</v>
      </c>
      <c r="AM17" s="43">
        <v>205</v>
      </c>
      <c r="AN17" s="64">
        <f t="shared" si="22"/>
        <v>5.195134313228586E-2</v>
      </c>
      <c r="AO17" s="47">
        <f t="shared" si="23"/>
        <v>463</v>
      </c>
      <c r="AP17" s="43">
        <v>289</v>
      </c>
      <c r="AQ17" s="64">
        <f t="shared" si="24"/>
        <v>7.3238722757222499E-2</v>
      </c>
      <c r="AR17" s="43">
        <v>255</v>
      </c>
      <c r="AS17" s="64">
        <f t="shared" si="25"/>
        <v>6.4622402432843382E-2</v>
      </c>
      <c r="AT17" s="47">
        <f t="shared" si="26"/>
        <v>544</v>
      </c>
      <c r="AU17" s="43">
        <v>259</v>
      </c>
      <c r="AV17" s="64">
        <f t="shared" si="27"/>
        <v>6.5636087176887986E-2</v>
      </c>
      <c r="AW17" s="43">
        <v>186</v>
      </c>
      <c r="AX17" s="64">
        <f t="shared" si="28"/>
        <v>4.7136340598073999E-2</v>
      </c>
      <c r="AY17" s="47">
        <f t="shared" si="29"/>
        <v>445</v>
      </c>
      <c r="AZ17" s="43">
        <v>320</v>
      </c>
      <c r="BA17" s="64">
        <f t="shared" si="30"/>
        <v>8.1094779523568167E-2</v>
      </c>
      <c r="BB17" s="43">
        <v>224</v>
      </c>
      <c r="BC17" s="64">
        <f t="shared" si="31"/>
        <v>5.6766345666497721E-2</v>
      </c>
      <c r="BD17" s="47">
        <f t="shared" si="32"/>
        <v>544</v>
      </c>
      <c r="BE17" s="43">
        <v>225</v>
      </c>
      <c r="BF17" s="64">
        <f t="shared" si="33"/>
        <v>5.7019766852508869E-2</v>
      </c>
      <c r="BG17" s="43">
        <v>160</v>
      </c>
      <c r="BH17" s="64">
        <f t="shared" si="34"/>
        <v>4.0547389761784083E-2</v>
      </c>
      <c r="BI17" s="47">
        <f t="shared" si="35"/>
        <v>385</v>
      </c>
    </row>
    <row r="18" spans="1:61" x14ac:dyDescent="0.2">
      <c r="A18" s="3" t="s">
        <v>8</v>
      </c>
      <c r="B18" s="43">
        <v>155</v>
      </c>
      <c r="C18" s="64">
        <f t="shared" si="0"/>
        <v>3.9280283831728331E-2</v>
      </c>
      <c r="D18" s="43">
        <v>87</v>
      </c>
      <c r="E18" s="64">
        <f t="shared" si="1"/>
        <v>2.2047643182970096E-2</v>
      </c>
      <c r="F18" s="47">
        <f t="shared" si="2"/>
        <v>242</v>
      </c>
      <c r="G18" s="43">
        <v>132</v>
      </c>
      <c r="H18" s="64">
        <f t="shared" si="3"/>
        <v>3.3451596553471873E-2</v>
      </c>
      <c r="I18" s="43">
        <v>58</v>
      </c>
      <c r="J18" s="64">
        <f t="shared" si="4"/>
        <v>1.4698428788646731E-2</v>
      </c>
      <c r="K18" s="47">
        <f t="shared" si="5"/>
        <v>190</v>
      </c>
      <c r="L18" s="43">
        <v>178</v>
      </c>
      <c r="M18" s="64">
        <f t="shared" si="6"/>
        <v>4.5108971109984797E-2</v>
      </c>
      <c r="N18" s="43">
        <v>81</v>
      </c>
      <c r="O18" s="64">
        <f t="shared" si="7"/>
        <v>2.0527116066903193E-2</v>
      </c>
      <c r="P18" s="47">
        <f t="shared" si="8"/>
        <v>259</v>
      </c>
      <c r="Q18" s="43">
        <v>202</v>
      </c>
      <c r="R18" s="64">
        <f t="shared" si="9"/>
        <v>5.119107957425241E-2</v>
      </c>
      <c r="S18" s="43">
        <v>76</v>
      </c>
      <c r="T18" s="64">
        <f t="shared" si="10"/>
        <v>1.9260010136847441E-2</v>
      </c>
      <c r="U18" s="47">
        <f t="shared" si="11"/>
        <v>278</v>
      </c>
      <c r="V18" s="43">
        <v>225</v>
      </c>
      <c r="W18" s="64">
        <f t="shared" si="12"/>
        <v>5.7019766852508869E-2</v>
      </c>
      <c r="X18" s="43">
        <v>99</v>
      </c>
      <c r="Y18" s="64">
        <f t="shared" si="13"/>
        <v>2.5088697415103903E-2</v>
      </c>
      <c r="Z18" s="47">
        <f t="shared" si="14"/>
        <v>324</v>
      </c>
      <c r="AA18" s="43">
        <v>216</v>
      </c>
      <c r="AB18" s="64">
        <f t="shared" si="15"/>
        <v>5.4738976178408512E-2</v>
      </c>
      <c r="AC18" s="43">
        <v>137</v>
      </c>
      <c r="AD18" s="64">
        <f t="shared" si="16"/>
        <v>3.4718702483527625E-2</v>
      </c>
      <c r="AE18" s="47">
        <f t="shared" si="17"/>
        <v>353</v>
      </c>
      <c r="AF18" s="43">
        <v>240</v>
      </c>
      <c r="AG18" s="64">
        <f t="shared" si="18"/>
        <v>6.0821084642676125E-2</v>
      </c>
      <c r="AH18" s="43">
        <v>138</v>
      </c>
      <c r="AI18" s="64">
        <f t="shared" si="19"/>
        <v>3.4972123669538772E-2</v>
      </c>
      <c r="AJ18" s="47">
        <f t="shared" si="20"/>
        <v>378</v>
      </c>
      <c r="AK18" s="43">
        <v>196</v>
      </c>
      <c r="AL18" s="64">
        <f t="shared" si="21"/>
        <v>4.9670552458185503E-2</v>
      </c>
      <c r="AM18" s="43">
        <v>123</v>
      </c>
      <c r="AN18" s="64">
        <f t="shared" si="22"/>
        <v>3.1170805879371516E-2</v>
      </c>
      <c r="AO18" s="47">
        <f t="shared" si="23"/>
        <v>319</v>
      </c>
      <c r="AP18" s="43">
        <v>204</v>
      </c>
      <c r="AQ18" s="64">
        <f t="shared" si="24"/>
        <v>5.1697921946274705E-2</v>
      </c>
      <c r="AR18" s="43">
        <v>124</v>
      </c>
      <c r="AS18" s="64">
        <f t="shared" si="25"/>
        <v>3.1424227065382664E-2</v>
      </c>
      <c r="AT18" s="47">
        <f t="shared" si="26"/>
        <v>328</v>
      </c>
      <c r="AU18" s="43">
        <v>210</v>
      </c>
      <c r="AV18" s="64">
        <f t="shared" si="27"/>
        <v>5.3218449062341612E-2</v>
      </c>
      <c r="AW18" s="43">
        <v>114</v>
      </c>
      <c r="AX18" s="64">
        <f t="shared" si="28"/>
        <v>2.8890015205271159E-2</v>
      </c>
      <c r="AY18" s="47">
        <f t="shared" si="29"/>
        <v>324</v>
      </c>
      <c r="AZ18" s="43">
        <v>228</v>
      </c>
      <c r="BA18" s="64">
        <f t="shared" si="30"/>
        <v>5.7780030410542318E-2</v>
      </c>
      <c r="BB18" s="43">
        <v>117</v>
      </c>
      <c r="BC18" s="64">
        <f t="shared" si="31"/>
        <v>2.9650278763304613E-2</v>
      </c>
      <c r="BD18" s="47">
        <f t="shared" si="32"/>
        <v>345</v>
      </c>
      <c r="BE18" s="43">
        <v>148</v>
      </c>
      <c r="BF18" s="64">
        <f t="shared" si="33"/>
        <v>3.7506335529650277E-2</v>
      </c>
      <c r="BG18" s="43">
        <v>97</v>
      </c>
      <c r="BH18" s="64">
        <f t="shared" si="34"/>
        <v>2.45818550430816E-2</v>
      </c>
      <c r="BI18" s="47">
        <f t="shared" si="35"/>
        <v>245</v>
      </c>
    </row>
    <row r="19" spans="1:61" x14ac:dyDescent="0.2">
      <c r="A19" s="3" t="s">
        <v>9</v>
      </c>
      <c r="B19" s="43">
        <v>81</v>
      </c>
      <c r="C19" s="64">
        <f t="shared" si="0"/>
        <v>2.0527116066903193E-2</v>
      </c>
      <c r="D19" s="43">
        <v>46</v>
      </c>
      <c r="E19" s="64">
        <f t="shared" si="1"/>
        <v>1.1657374556512924E-2</v>
      </c>
      <c r="F19" s="47">
        <f t="shared" si="2"/>
        <v>127</v>
      </c>
      <c r="G19" s="43">
        <v>61</v>
      </c>
      <c r="H19" s="64">
        <f t="shared" si="3"/>
        <v>1.5458692346680182E-2</v>
      </c>
      <c r="I19" s="43">
        <v>34</v>
      </c>
      <c r="J19" s="64">
        <f t="shared" si="4"/>
        <v>8.6163203243791175E-3</v>
      </c>
      <c r="K19" s="47">
        <f t="shared" si="5"/>
        <v>95</v>
      </c>
      <c r="L19" s="43">
        <v>100</v>
      </c>
      <c r="M19" s="64">
        <f t="shared" si="6"/>
        <v>2.5342118601115054E-2</v>
      </c>
      <c r="N19" s="43">
        <v>33</v>
      </c>
      <c r="O19" s="64">
        <f t="shared" si="7"/>
        <v>8.3628991383679682E-3</v>
      </c>
      <c r="P19" s="47">
        <f t="shared" si="8"/>
        <v>133</v>
      </c>
      <c r="Q19" s="43">
        <v>123</v>
      </c>
      <c r="R19" s="64">
        <f t="shared" si="9"/>
        <v>3.1170805879371516E-2</v>
      </c>
      <c r="S19" s="43">
        <v>34</v>
      </c>
      <c r="T19" s="64">
        <f t="shared" si="10"/>
        <v>8.6163203243791175E-3</v>
      </c>
      <c r="U19" s="47">
        <f t="shared" si="11"/>
        <v>157</v>
      </c>
      <c r="V19" s="43">
        <v>112</v>
      </c>
      <c r="W19" s="64">
        <f t="shared" si="12"/>
        <v>2.838317283324886E-2</v>
      </c>
      <c r="X19" s="43">
        <v>34</v>
      </c>
      <c r="Y19" s="64">
        <f t="shared" si="13"/>
        <v>8.6163203243791175E-3</v>
      </c>
      <c r="Z19" s="47">
        <f t="shared" si="14"/>
        <v>146</v>
      </c>
      <c r="AA19" s="43">
        <v>126</v>
      </c>
      <c r="AB19" s="64">
        <f t="shared" si="15"/>
        <v>3.1931069437404966E-2</v>
      </c>
      <c r="AC19" s="43">
        <v>49</v>
      </c>
      <c r="AD19" s="64">
        <f t="shared" si="16"/>
        <v>1.2417638114546376E-2</v>
      </c>
      <c r="AE19" s="47">
        <f t="shared" si="17"/>
        <v>175</v>
      </c>
      <c r="AF19" s="43">
        <v>124</v>
      </c>
      <c r="AG19" s="64">
        <f t="shared" si="18"/>
        <v>3.1424227065382664E-2</v>
      </c>
      <c r="AH19" s="43">
        <v>47</v>
      </c>
      <c r="AI19" s="64">
        <f t="shared" si="19"/>
        <v>1.1910795742524075E-2</v>
      </c>
      <c r="AJ19" s="47">
        <f t="shared" si="20"/>
        <v>171</v>
      </c>
      <c r="AK19" s="43">
        <v>97</v>
      </c>
      <c r="AL19" s="64">
        <f t="shared" si="21"/>
        <v>2.45818550430816E-2</v>
      </c>
      <c r="AM19" s="43">
        <v>46</v>
      </c>
      <c r="AN19" s="64">
        <f t="shared" si="22"/>
        <v>1.1657374556512924E-2</v>
      </c>
      <c r="AO19" s="47">
        <f t="shared" si="23"/>
        <v>143</v>
      </c>
      <c r="AP19" s="43">
        <v>102</v>
      </c>
      <c r="AQ19" s="64">
        <f t="shared" si="24"/>
        <v>2.5848960973137353E-2</v>
      </c>
      <c r="AR19" s="43">
        <v>62</v>
      </c>
      <c r="AS19" s="64">
        <f t="shared" si="25"/>
        <v>1.5712113532691332E-2</v>
      </c>
      <c r="AT19" s="47">
        <f t="shared" si="26"/>
        <v>164</v>
      </c>
      <c r="AU19" s="43">
        <v>105</v>
      </c>
      <c r="AV19" s="64">
        <f t="shared" si="27"/>
        <v>2.6609224531170806E-2</v>
      </c>
      <c r="AW19" s="43">
        <v>44</v>
      </c>
      <c r="AX19" s="64">
        <f t="shared" si="28"/>
        <v>1.1150532184490624E-2</v>
      </c>
      <c r="AY19" s="47">
        <f t="shared" si="29"/>
        <v>149</v>
      </c>
      <c r="AZ19" s="43">
        <v>112</v>
      </c>
      <c r="BA19" s="64">
        <f t="shared" si="30"/>
        <v>2.838317283324886E-2</v>
      </c>
      <c r="BB19" s="43">
        <v>62</v>
      </c>
      <c r="BC19" s="64">
        <f t="shared" si="31"/>
        <v>1.5712113532691332E-2</v>
      </c>
      <c r="BD19" s="47">
        <f t="shared" si="32"/>
        <v>174</v>
      </c>
      <c r="BE19" s="43">
        <v>73</v>
      </c>
      <c r="BF19" s="64">
        <f t="shared" si="33"/>
        <v>1.8499746578813987E-2</v>
      </c>
      <c r="BG19" s="43">
        <v>39</v>
      </c>
      <c r="BH19" s="64">
        <f t="shared" si="34"/>
        <v>9.8834262544348715E-3</v>
      </c>
      <c r="BI19" s="47">
        <f t="shared" si="35"/>
        <v>112</v>
      </c>
    </row>
    <row r="20" spans="1:61" ht="15.75" x14ac:dyDescent="0.25">
      <c r="A20" s="4" t="s">
        <v>10</v>
      </c>
      <c r="B20" s="52">
        <f>SUM(B10:B19)</f>
        <v>2184</v>
      </c>
      <c r="C20" s="64">
        <f>B20/$F$20</f>
        <v>0.55347187024835276</v>
      </c>
      <c r="D20" s="52">
        <f>SUM(D10:D19)</f>
        <v>1762</v>
      </c>
      <c r="E20" s="64">
        <f>D20/$F$20</f>
        <v>0.44652812975164724</v>
      </c>
      <c r="F20" s="52">
        <f t="shared" si="2"/>
        <v>3946</v>
      </c>
      <c r="G20" s="52">
        <f>SUM(G10:G19)</f>
        <v>1932</v>
      </c>
      <c r="H20" s="64">
        <f>G20/K20</f>
        <v>0.58938377059182423</v>
      </c>
      <c r="I20" s="52">
        <f>SUM(I10:I19)</f>
        <v>1346</v>
      </c>
      <c r="J20" s="64">
        <f>I20/K20</f>
        <v>0.41061622940817571</v>
      </c>
      <c r="K20" s="52">
        <f t="shared" si="5"/>
        <v>3278</v>
      </c>
      <c r="L20" s="52">
        <f>SUM(L10:L19)</f>
        <v>2484</v>
      </c>
      <c r="M20" s="64">
        <f>L20/P20</f>
        <v>0.58584905660377362</v>
      </c>
      <c r="N20" s="52">
        <f>SUM(N10:N19)</f>
        <v>1756</v>
      </c>
      <c r="O20" s="64">
        <f>N20/P20</f>
        <v>0.41415094339622643</v>
      </c>
      <c r="P20" s="52">
        <f t="shared" si="8"/>
        <v>4240</v>
      </c>
      <c r="Q20" s="52">
        <f>SUM(Q10:Q19)</f>
        <v>2820</v>
      </c>
      <c r="R20" s="64">
        <f>Q20/U20</f>
        <v>0.59518784297171801</v>
      </c>
      <c r="S20" s="52">
        <f>SUM(S10:S19)</f>
        <v>1918</v>
      </c>
      <c r="T20" s="64">
        <f>S20/U20</f>
        <v>0.40481215702828199</v>
      </c>
      <c r="U20" s="52">
        <f t="shared" si="11"/>
        <v>4738</v>
      </c>
      <c r="V20" s="52">
        <f>SUM(V10:V19)</f>
        <v>2952</v>
      </c>
      <c r="W20" s="64">
        <f>V20/Z20</f>
        <v>0.57633736821554082</v>
      </c>
      <c r="X20" s="52">
        <f>SUM(X10:X19)</f>
        <v>2170</v>
      </c>
      <c r="Y20" s="64">
        <f>X20/Z20</f>
        <v>0.42366263178445918</v>
      </c>
      <c r="Z20" s="52">
        <f t="shared" si="14"/>
        <v>5122</v>
      </c>
      <c r="AA20" s="52">
        <f>SUM(AA10:AA19)</f>
        <v>3370</v>
      </c>
      <c r="AB20" s="64">
        <f>AA20/AE20</f>
        <v>0.55227794165847266</v>
      </c>
      <c r="AC20" s="52">
        <f>SUM(AC10:AC19)</f>
        <v>2732</v>
      </c>
      <c r="AD20" s="64">
        <f>AC20/AE20</f>
        <v>0.4477220583415274</v>
      </c>
      <c r="AE20" s="52">
        <f t="shared" si="17"/>
        <v>6102</v>
      </c>
      <c r="AF20" s="52">
        <f>SUM(AF10:AF19)</f>
        <v>3475</v>
      </c>
      <c r="AG20" s="64">
        <f>AF20/AJ20</f>
        <v>0.55751644472966466</v>
      </c>
      <c r="AH20" s="52">
        <f>SUM(AH10:AH19)</f>
        <v>2758</v>
      </c>
      <c r="AI20" s="64">
        <f>AH20/AJ20</f>
        <v>0.44248355527033534</v>
      </c>
      <c r="AJ20" s="52">
        <f t="shared" si="20"/>
        <v>6233</v>
      </c>
      <c r="AK20" s="52">
        <f>SUM(AK10:AK19)</f>
        <v>2816</v>
      </c>
      <c r="AL20" s="64">
        <f>AK20/AO20</f>
        <v>0.53323234235940165</v>
      </c>
      <c r="AM20" s="52">
        <f>SUM(AM10:AM19)</f>
        <v>2465</v>
      </c>
      <c r="AN20" s="64">
        <f>AM20/AO20</f>
        <v>0.46676765764059835</v>
      </c>
      <c r="AO20" s="52">
        <f t="shared" si="23"/>
        <v>5281</v>
      </c>
      <c r="AP20" s="52">
        <f>SUM(AP10:AP19)</f>
        <v>3254</v>
      </c>
      <c r="AQ20" s="64">
        <f>AP20/AT20</f>
        <v>0.52264696434307745</v>
      </c>
      <c r="AR20" s="52">
        <f>SUM(AR10:AR19)</f>
        <v>2972</v>
      </c>
      <c r="AS20" s="64">
        <f>AR20/AT20</f>
        <v>0.47735303565692261</v>
      </c>
      <c r="AT20" s="52">
        <f t="shared" si="26"/>
        <v>6226</v>
      </c>
      <c r="AU20" s="52">
        <f>SUM(AU10:AU19)</f>
        <v>3085</v>
      </c>
      <c r="AV20" s="64">
        <f>AU20/AY20</f>
        <v>0.54084852734922861</v>
      </c>
      <c r="AW20" s="52">
        <f>SUM(AW10:AW19)</f>
        <v>2619</v>
      </c>
      <c r="AX20" s="64">
        <f>AW20/AY20</f>
        <v>0.45915147265077139</v>
      </c>
      <c r="AY20" s="52">
        <f t="shared" si="29"/>
        <v>5704</v>
      </c>
      <c r="AZ20" s="52">
        <f>SUM(AZ10:AZ19)</f>
        <v>3473</v>
      </c>
      <c r="BA20" s="64">
        <f>AZ20/BD20</f>
        <v>0.55144490314385519</v>
      </c>
      <c r="BB20" s="52">
        <f>SUM(BB10:BB19)</f>
        <v>2825</v>
      </c>
      <c r="BC20" s="64">
        <f>BB20/BD20</f>
        <v>0.44855509685614481</v>
      </c>
      <c r="BD20" s="52">
        <f t="shared" si="32"/>
        <v>6298</v>
      </c>
      <c r="BE20" s="52">
        <f>SUM(BE10:BE19)</f>
        <v>2549</v>
      </c>
      <c r="BF20" s="64">
        <f>BE20/BI20</f>
        <v>0.5329291239807652</v>
      </c>
      <c r="BG20" s="52">
        <f>SUM(BG10:BG19)</f>
        <v>2234</v>
      </c>
      <c r="BH20" s="64">
        <f>BG20/BI20</f>
        <v>0.4670708760192348</v>
      </c>
      <c r="BI20" s="52">
        <f t="shared" si="35"/>
        <v>4783</v>
      </c>
    </row>
    <row r="28" spans="1:61" x14ac:dyDescent="0.2">
      <c r="A28" s="3"/>
      <c r="B28" s="3" t="s">
        <v>11</v>
      </c>
      <c r="C28" s="3" t="s">
        <v>13</v>
      </c>
    </row>
    <row r="29" spans="1:61" x14ac:dyDescent="0.2">
      <c r="A29" s="3" t="s">
        <v>141</v>
      </c>
      <c r="B29" s="6">
        <f>C20</f>
        <v>0.55347187024835276</v>
      </c>
      <c r="C29" s="6">
        <f>E20</f>
        <v>0.44652812975164724</v>
      </c>
      <c r="D29" s="45">
        <f t="shared" ref="D29:D32" si="36">B29-C29</f>
        <v>0.10694374049670552</v>
      </c>
    </row>
    <row r="30" spans="1:61" x14ac:dyDescent="0.2">
      <c r="A30" s="3" t="s">
        <v>142</v>
      </c>
      <c r="B30" s="6">
        <f>H20</f>
        <v>0.58938377059182423</v>
      </c>
      <c r="C30" s="6">
        <f>J20</f>
        <v>0.41061622940817571</v>
      </c>
      <c r="D30" s="45">
        <f t="shared" si="36"/>
        <v>0.17876754118364852</v>
      </c>
    </row>
    <row r="31" spans="1:61" x14ac:dyDescent="0.2">
      <c r="A31" s="3" t="s">
        <v>143</v>
      </c>
      <c r="B31" s="6">
        <f>M20</f>
        <v>0.58584905660377362</v>
      </c>
      <c r="C31" s="6">
        <f>O20</f>
        <v>0.41415094339622643</v>
      </c>
      <c r="D31" s="45">
        <f t="shared" si="36"/>
        <v>0.17169811320754719</v>
      </c>
    </row>
    <row r="32" spans="1:61" x14ac:dyDescent="0.2">
      <c r="A32" s="3" t="s">
        <v>144</v>
      </c>
      <c r="B32" s="6">
        <f>R20</f>
        <v>0.59518784297171801</v>
      </c>
      <c r="C32" s="6">
        <f>T20</f>
        <v>0.40481215702828199</v>
      </c>
      <c r="D32" s="45">
        <f t="shared" si="36"/>
        <v>0.19037568594343601</v>
      </c>
    </row>
    <row r="33" spans="1:11" x14ac:dyDescent="0.2">
      <c r="A33" s="3" t="s">
        <v>145</v>
      </c>
      <c r="B33" s="6">
        <f>W20</f>
        <v>0.57633736821554082</v>
      </c>
      <c r="C33" s="6">
        <f>Y20</f>
        <v>0.42366263178445918</v>
      </c>
      <c r="D33" s="45">
        <f>B33-C33</f>
        <v>0.15267473643108165</v>
      </c>
    </row>
    <row r="34" spans="1:11" x14ac:dyDescent="0.2">
      <c r="A34" s="3" t="s">
        <v>146</v>
      </c>
      <c r="B34" s="6">
        <f>AB20</f>
        <v>0.55227794165847266</v>
      </c>
      <c r="C34" s="6">
        <f>AD20</f>
        <v>0.4477220583415274</v>
      </c>
      <c r="D34" s="45">
        <f t="shared" ref="D34:D39" si="37">B34-C34</f>
        <v>0.10455588331694526</v>
      </c>
    </row>
    <row r="35" spans="1:11" x14ac:dyDescent="0.2">
      <c r="A35" s="3" t="s">
        <v>147</v>
      </c>
      <c r="B35" s="6">
        <f>AG20</f>
        <v>0.55751644472966466</v>
      </c>
      <c r="C35" s="6">
        <f>AI20</f>
        <v>0.44248355527033534</v>
      </c>
      <c r="D35" s="45">
        <f t="shared" si="37"/>
        <v>0.11503288945932932</v>
      </c>
    </row>
    <row r="36" spans="1:11" x14ac:dyDescent="0.2">
      <c r="A36" s="3" t="s">
        <v>148</v>
      </c>
      <c r="B36" s="6">
        <f>AL20</f>
        <v>0.53323234235940165</v>
      </c>
      <c r="C36" s="6">
        <f>AN20</f>
        <v>0.46676765764059835</v>
      </c>
      <c r="D36" s="45">
        <f t="shared" si="37"/>
        <v>6.6464684718803291E-2</v>
      </c>
    </row>
    <row r="37" spans="1:11" x14ac:dyDescent="0.2">
      <c r="A37" s="3" t="s">
        <v>149</v>
      </c>
      <c r="B37" s="6">
        <f>AQ20</f>
        <v>0.52264696434307745</v>
      </c>
      <c r="C37" s="6">
        <f>AS20</f>
        <v>0.47735303565692261</v>
      </c>
      <c r="D37" s="45">
        <f t="shared" si="37"/>
        <v>4.5293928686154838E-2</v>
      </c>
    </row>
    <row r="38" spans="1:11" x14ac:dyDescent="0.2">
      <c r="A38" s="3" t="s">
        <v>150</v>
      </c>
      <c r="B38" s="6">
        <f>AV20</f>
        <v>0.54084852734922861</v>
      </c>
      <c r="C38" s="6">
        <f>AX20</f>
        <v>0.45915147265077139</v>
      </c>
      <c r="D38" s="45">
        <f t="shared" si="37"/>
        <v>8.1697054698457228E-2</v>
      </c>
    </row>
    <row r="39" spans="1:11" x14ac:dyDescent="0.2">
      <c r="A39" s="3" t="s">
        <v>151</v>
      </c>
      <c r="B39" s="6">
        <f>BA20</f>
        <v>0.55144490314385519</v>
      </c>
      <c r="C39" s="6">
        <f>BC20</f>
        <v>0.44855509685614481</v>
      </c>
      <c r="D39" s="45">
        <f t="shared" si="37"/>
        <v>0.10288980628771038</v>
      </c>
    </row>
    <row r="40" spans="1:11" x14ac:dyDescent="0.2">
      <c r="A40" s="3" t="s">
        <v>152</v>
      </c>
      <c r="B40" s="6">
        <f>BF20</f>
        <v>0.5329291239807652</v>
      </c>
      <c r="C40" s="6">
        <f>BH20</f>
        <v>0.4670708760192348</v>
      </c>
      <c r="D40" s="45">
        <f>B40-C40</f>
        <v>6.5858247961530392E-2</v>
      </c>
    </row>
    <row r="43" spans="1:11" x14ac:dyDescent="0.2">
      <c r="E43" s="184" t="s">
        <v>178</v>
      </c>
      <c r="F43" s="184"/>
      <c r="G43" s="184"/>
      <c r="H43" s="184"/>
      <c r="I43" s="184"/>
      <c r="J43" s="184"/>
      <c r="K43" s="184"/>
    </row>
    <row r="44" spans="1:11" x14ac:dyDescent="0.2">
      <c r="E44" s="184"/>
      <c r="F44" s="184"/>
      <c r="G44" s="184"/>
      <c r="H44" s="184"/>
      <c r="I44" s="184"/>
      <c r="J44" s="184"/>
      <c r="K44" s="184"/>
    </row>
    <row r="45" spans="1:11" x14ac:dyDescent="0.2">
      <c r="E45" s="184"/>
      <c r="F45" s="184"/>
      <c r="G45" s="184"/>
      <c r="H45" s="184"/>
      <c r="I45" s="184"/>
      <c r="J45" s="184"/>
      <c r="K45" s="184"/>
    </row>
  </sheetData>
  <mergeCells count="14">
    <mergeCell ref="AU8:AY8"/>
    <mergeCell ref="AZ8:BD8"/>
    <mergeCell ref="E43:K45"/>
    <mergeCell ref="A8:A9"/>
    <mergeCell ref="BE8:BI8"/>
    <mergeCell ref="B8:F8"/>
    <mergeCell ref="G8:K8"/>
    <mergeCell ref="L8:P8"/>
    <mergeCell ref="Q8:U8"/>
    <mergeCell ref="V8:Z8"/>
    <mergeCell ref="AA8:AE8"/>
    <mergeCell ref="AF8:AJ8"/>
    <mergeCell ref="AK8:AO8"/>
    <mergeCell ref="AP8:AT8"/>
  </mergeCells>
  <phoneticPr fontId="21" type="noConversion"/>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I60"/>
  <sheetViews>
    <sheetView workbookViewId="0">
      <selection activeCell="B3" sqref="B3"/>
    </sheetView>
  </sheetViews>
  <sheetFormatPr baseColWidth="10" defaultRowHeight="12.75" x14ac:dyDescent="0.2"/>
  <cols>
    <col min="1" max="1" width="24" style="1" bestFit="1" customWidth="1"/>
    <col min="2" max="7" width="11.42578125" style="1"/>
    <col min="8" max="8" width="12.140625" style="1" customWidth="1"/>
    <col min="9" max="9" width="13.28515625" style="1" customWidth="1"/>
    <col min="10" max="16384" width="11.42578125" style="1"/>
  </cols>
  <sheetData>
    <row r="1" spans="1:61" ht="15.75" x14ac:dyDescent="0.25">
      <c r="A1" s="10" t="s">
        <v>112</v>
      </c>
    </row>
    <row r="2" spans="1:61" ht="15.75" x14ac:dyDescent="0.25">
      <c r="A2" s="10"/>
    </row>
    <row r="3" spans="1:61" ht="15" x14ac:dyDescent="0.25">
      <c r="A3" s="25" t="s">
        <v>179</v>
      </c>
    </row>
    <row r="4" spans="1:61" ht="15.75" x14ac:dyDescent="0.25">
      <c r="A4" s="10"/>
    </row>
    <row r="8" spans="1:61" x14ac:dyDescent="0.2">
      <c r="A8" s="191" t="s">
        <v>105</v>
      </c>
      <c r="B8" s="187" t="s">
        <v>15</v>
      </c>
      <c r="C8" s="187"/>
      <c r="D8" s="187"/>
      <c r="E8" s="187"/>
      <c r="F8" s="187"/>
      <c r="G8" s="187" t="s">
        <v>16</v>
      </c>
      <c r="H8" s="187"/>
      <c r="I8" s="187"/>
      <c r="J8" s="187"/>
      <c r="K8" s="187"/>
      <c r="L8" s="187" t="s">
        <v>17</v>
      </c>
      <c r="M8" s="187"/>
      <c r="N8" s="187"/>
      <c r="O8" s="187"/>
      <c r="P8" s="187"/>
      <c r="Q8" s="187" t="s">
        <v>18</v>
      </c>
      <c r="R8" s="187"/>
      <c r="S8" s="187"/>
      <c r="T8" s="187"/>
      <c r="U8" s="187"/>
      <c r="V8" s="187" t="s">
        <v>19</v>
      </c>
      <c r="W8" s="187"/>
      <c r="X8" s="187"/>
      <c r="Y8" s="187"/>
      <c r="Z8" s="187"/>
      <c r="AA8" s="187" t="s">
        <v>20</v>
      </c>
      <c r="AB8" s="187"/>
      <c r="AC8" s="187"/>
      <c r="AD8" s="187"/>
      <c r="AE8" s="187"/>
      <c r="AF8" s="187" t="s">
        <v>21</v>
      </c>
      <c r="AG8" s="187"/>
      <c r="AH8" s="187"/>
      <c r="AI8" s="187"/>
      <c r="AJ8" s="187"/>
      <c r="AK8" s="188" t="s">
        <v>22</v>
      </c>
      <c r="AL8" s="189"/>
      <c r="AM8" s="189"/>
      <c r="AN8" s="189"/>
      <c r="AO8" s="190"/>
      <c r="AP8" s="187" t="s">
        <v>23</v>
      </c>
      <c r="AQ8" s="187"/>
      <c r="AR8" s="187"/>
      <c r="AS8" s="187"/>
      <c r="AT8" s="187"/>
      <c r="AU8" s="187" t="s">
        <v>24</v>
      </c>
      <c r="AV8" s="187"/>
      <c r="AW8" s="187"/>
      <c r="AX8" s="187"/>
      <c r="AY8" s="187"/>
      <c r="AZ8" s="187" t="s">
        <v>25</v>
      </c>
      <c r="BA8" s="187"/>
      <c r="BB8" s="187"/>
      <c r="BC8" s="187"/>
      <c r="BD8" s="187"/>
      <c r="BE8" s="187" t="s">
        <v>26</v>
      </c>
      <c r="BF8" s="187"/>
      <c r="BG8" s="187"/>
      <c r="BH8" s="187"/>
      <c r="BI8" s="187"/>
    </row>
    <row r="9" spans="1:61" x14ac:dyDescent="0.2">
      <c r="A9" s="192"/>
      <c r="B9" s="2" t="s">
        <v>11</v>
      </c>
      <c r="C9" s="5" t="s">
        <v>12</v>
      </c>
      <c r="D9" s="2" t="s">
        <v>13</v>
      </c>
      <c r="E9" s="5" t="s">
        <v>14</v>
      </c>
      <c r="F9" s="2" t="s">
        <v>10</v>
      </c>
      <c r="G9" s="2" t="s">
        <v>11</v>
      </c>
      <c r="H9" s="5" t="s">
        <v>12</v>
      </c>
      <c r="I9" s="2" t="s">
        <v>13</v>
      </c>
      <c r="J9" s="5" t="s">
        <v>14</v>
      </c>
      <c r="K9" s="2" t="s">
        <v>10</v>
      </c>
      <c r="L9" s="2" t="s">
        <v>11</v>
      </c>
      <c r="M9" s="5" t="s">
        <v>12</v>
      </c>
      <c r="N9" s="2" t="s">
        <v>13</v>
      </c>
      <c r="O9" s="5" t="s">
        <v>14</v>
      </c>
      <c r="P9" s="2" t="s">
        <v>10</v>
      </c>
      <c r="Q9" s="2" t="s">
        <v>11</v>
      </c>
      <c r="R9" s="5" t="s">
        <v>12</v>
      </c>
      <c r="S9" s="2" t="s">
        <v>13</v>
      </c>
      <c r="T9" s="5" t="s">
        <v>14</v>
      </c>
      <c r="U9" s="2" t="s">
        <v>10</v>
      </c>
      <c r="V9" s="2" t="s">
        <v>11</v>
      </c>
      <c r="W9" s="5" t="s">
        <v>12</v>
      </c>
      <c r="X9" s="2" t="s">
        <v>13</v>
      </c>
      <c r="Y9" s="5" t="s">
        <v>14</v>
      </c>
      <c r="Z9" s="2" t="s">
        <v>10</v>
      </c>
      <c r="AA9" s="2" t="s">
        <v>11</v>
      </c>
      <c r="AB9" s="5" t="s">
        <v>12</v>
      </c>
      <c r="AC9" s="2" t="s">
        <v>13</v>
      </c>
      <c r="AD9" s="5" t="s">
        <v>14</v>
      </c>
      <c r="AE9" s="2" t="s">
        <v>10</v>
      </c>
      <c r="AF9" s="2" t="s">
        <v>11</v>
      </c>
      <c r="AG9" s="5" t="s">
        <v>12</v>
      </c>
      <c r="AH9" s="2" t="s">
        <v>13</v>
      </c>
      <c r="AI9" s="5" t="s">
        <v>14</v>
      </c>
      <c r="AJ9" s="2" t="s">
        <v>10</v>
      </c>
      <c r="AK9" s="77" t="s">
        <v>11</v>
      </c>
      <c r="AL9" s="5" t="s">
        <v>12</v>
      </c>
      <c r="AM9" s="77" t="s">
        <v>13</v>
      </c>
      <c r="AN9" s="5" t="s">
        <v>14</v>
      </c>
      <c r="AO9" s="77" t="s">
        <v>10</v>
      </c>
      <c r="AP9" s="2" t="s">
        <v>11</v>
      </c>
      <c r="AQ9" s="5" t="s">
        <v>12</v>
      </c>
      <c r="AR9" s="2" t="s">
        <v>13</v>
      </c>
      <c r="AS9" s="5" t="s">
        <v>14</v>
      </c>
      <c r="AT9" s="2" t="s">
        <v>10</v>
      </c>
      <c r="AU9" s="2" t="s">
        <v>11</v>
      </c>
      <c r="AV9" s="5" t="s">
        <v>12</v>
      </c>
      <c r="AW9" s="2" t="s">
        <v>13</v>
      </c>
      <c r="AX9" s="5" t="s">
        <v>14</v>
      </c>
      <c r="AY9" s="2" t="s">
        <v>10</v>
      </c>
      <c r="AZ9" s="2" t="s">
        <v>11</v>
      </c>
      <c r="BA9" s="5" t="s">
        <v>12</v>
      </c>
      <c r="BB9" s="2" t="s">
        <v>13</v>
      </c>
      <c r="BC9" s="5" t="s">
        <v>14</v>
      </c>
      <c r="BD9" s="2" t="s">
        <v>10</v>
      </c>
      <c r="BE9" s="2" t="s">
        <v>11</v>
      </c>
      <c r="BF9" s="5" t="s">
        <v>12</v>
      </c>
      <c r="BG9" s="2" t="s">
        <v>13</v>
      </c>
      <c r="BH9" s="5" t="s">
        <v>14</v>
      </c>
      <c r="BI9" s="2" t="s">
        <v>10</v>
      </c>
    </row>
    <row r="10" spans="1:61" x14ac:dyDescent="0.2">
      <c r="A10" s="3" t="s">
        <v>27</v>
      </c>
      <c r="B10" s="48">
        <v>177</v>
      </c>
      <c r="C10" s="64">
        <f>B10/$F$18</f>
        <v>4.4294294294294295E-2</v>
      </c>
      <c r="D10" s="48">
        <v>61</v>
      </c>
      <c r="E10" s="74">
        <f>D10/$F$18</f>
        <v>1.5265265265265265E-2</v>
      </c>
      <c r="F10" s="47">
        <f>B10+D10</f>
        <v>238</v>
      </c>
      <c r="G10" s="48">
        <v>109</v>
      </c>
      <c r="H10" s="64">
        <f>G10/$F$18</f>
        <v>2.7277277277277277E-2</v>
      </c>
      <c r="I10" s="48">
        <v>50</v>
      </c>
      <c r="J10" s="74">
        <f>I10/$F$18</f>
        <v>1.2512512512512513E-2</v>
      </c>
      <c r="K10" s="47">
        <f>G10+I10</f>
        <v>159</v>
      </c>
      <c r="L10" s="48">
        <v>147</v>
      </c>
      <c r="M10" s="64">
        <f>L10/$F$18</f>
        <v>3.6786786786786783E-2</v>
      </c>
      <c r="N10" s="48">
        <v>57</v>
      </c>
      <c r="O10" s="74">
        <f>N10/$F$18</f>
        <v>1.4264264264264264E-2</v>
      </c>
      <c r="P10" s="47">
        <f>L10+N10</f>
        <v>204</v>
      </c>
      <c r="Q10" s="48">
        <v>236</v>
      </c>
      <c r="R10" s="64">
        <f>Q10/$F$18</f>
        <v>5.905905905905906E-2</v>
      </c>
      <c r="S10" s="48">
        <v>127</v>
      </c>
      <c r="T10" s="74">
        <f>S10/$F$18</f>
        <v>3.178178178178178E-2</v>
      </c>
      <c r="U10" s="47">
        <f>Q10+S10</f>
        <v>363</v>
      </c>
      <c r="V10" s="48">
        <v>166</v>
      </c>
      <c r="W10" s="64">
        <f>V10/$F$18</f>
        <v>4.1541541541541542E-2</v>
      </c>
      <c r="X10" s="48">
        <v>90</v>
      </c>
      <c r="Y10" s="74">
        <f>X10/$F$18</f>
        <v>2.2522522522522521E-2</v>
      </c>
      <c r="Z10" s="47">
        <f>V10+X10</f>
        <v>256</v>
      </c>
      <c r="AA10" s="48">
        <v>237</v>
      </c>
      <c r="AB10" s="64">
        <f>AA10/$F$18</f>
        <v>5.9309309309309312E-2</v>
      </c>
      <c r="AC10" s="48">
        <v>147</v>
      </c>
      <c r="AD10" s="74">
        <f>AC10/$F$18</f>
        <v>3.6786786786786783E-2</v>
      </c>
      <c r="AE10" s="47">
        <f>AA10+AC10</f>
        <v>384</v>
      </c>
      <c r="AF10" s="48">
        <v>244</v>
      </c>
      <c r="AG10" s="64">
        <f>AF10/$F$18</f>
        <v>6.1061061061061059E-2</v>
      </c>
      <c r="AH10" s="48">
        <v>153</v>
      </c>
      <c r="AI10" s="74">
        <f>AH10/$F$18</f>
        <v>3.8288288288288286E-2</v>
      </c>
      <c r="AJ10" s="47">
        <f>AF10+AH10</f>
        <v>397</v>
      </c>
      <c r="AK10" s="48">
        <v>188</v>
      </c>
      <c r="AL10" s="64">
        <f>AK10/$F$18</f>
        <v>4.7047047047047048E-2</v>
      </c>
      <c r="AM10" s="48">
        <v>106</v>
      </c>
      <c r="AN10" s="74">
        <f>AM10/$F$18</f>
        <v>2.6526526526526525E-2</v>
      </c>
      <c r="AO10" s="47">
        <f>AK10+AM10</f>
        <v>294</v>
      </c>
      <c r="AP10" s="48">
        <v>252</v>
      </c>
      <c r="AQ10" s="64">
        <f>AP10/$F$18</f>
        <v>6.3063063063063057E-2</v>
      </c>
      <c r="AR10" s="48">
        <v>165</v>
      </c>
      <c r="AS10" s="74">
        <f>AR10/$F$18</f>
        <v>4.129129129129129E-2</v>
      </c>
      <c r="AT10" s="47">
        <f>AP10+AR10</f>
        <v>417</v>
      </c>
      <c r="AU10" s="48">
        <v>133</v>
      </c>
      <c r="AV10" s="64">
        <f>AU10/$F$18</f>
        <v>3.3283283283283283E-2</v>
      </c>
      <c r="AW10" s="48">
        <v>89</v>
      </c>
      <c r="AX10" s="74">
        <f>AW10/$F$18</f>
        <v>2.2272272272272273E-2</v>
      </c>
      <c r="AY10" s="47">
        <f>AU10+AW10</f>
        <v>222</v>
      </c>
      <c r="AZ10" s="48">
        <v>180</v>
      </c>
      <c r="BA10" s="64">
        <f>AZ10/$F$18</f>
        <v>4.5045045045045043E-2</v>
      </c>
      <c r="BB10" s="48">
        <v>82</v>
      </c>
      <c r="BC10" s="74">
        <f>BB10/$F$18</f>
        <v>2.0520520520520519E-2</v>
      </c>
      <c r="BD10" s="47">
        <f>AZ10+BB10</f>
        <v>262</v>
      </c>
      <c r="BE10" s="48">
        <v>135</v>
      </c>
      <c r="BF10" s="64">
        <f>BE10/$F$18</f>
        <v>3.3783783783783786E-2</v>
      </c>
      <c r="BG10" s="48">
        <v>66</v>
      </c>
      <c r="BH10" s="74">
        <f>BG10/$F$18</f>
        <v>1.6516516516516516E-2</v>
      </c>
      <c r="BI10" s="47">
        <f>BE10+BG10</f>
        <v>201</v>
      </c>
    </row>
    <row r="11" spans="1:61" x14ac:dyDescent="0.2">
      <c r="A11" s="3" t="s">
        <v>153</v>
      </c>
      <c r="B11" s="48">
        <v>541</v>
      </c>
      <c r="C11" s="64">
        <f t="shared" ref="C11:C17" si="0">B11/$F$18</f>
        <v>0.13538538538538539</v>
      </c>
      <c r="D11" s="48">
        <v>450</v>
      </c>
      <c r="E11" s="74">
        <f t="shared" ref="E11:E17" si="1">D11/$F$18</f>
        <v>0.11261261261261261</v>
      </c>
      <c r="F11" s="47">
        <f t="shared" ref="F11:F17" si="2">B11+D11</f>
        <v>991</v>
      </c>
      <c r="G11" s="48">
        <v>589</v>
      </c>
      <c r="H11" s="64">
        <f t="shared" ref="H11:H17" si="3">G11/$F$18</f>
        <v>0.14739739739739741</v>
      </c>
      <c r="I11" s="48">
        <v>355</v>
      </c>
      <c r="J11" s="74">
        <f t="shared" ref="J11:J17" si="4">I11/$F$18</f>
        <v>8.8838838838838835E-2</v>
      </c>
      <c r="K11" s="47">
        <f t="shared" ref="K11:K17" si="5">G11+I11</f>
        <v>944</v>
      </c>
      <c r="L11" s="48">
        <v>857</v>
      </c>
      <c r="M11" s="64">
        <f t="shared" ref="M11:M17" si="6">L11/$F$18</f>
        <v>0.21446446446446446</v>
      </c>
      <c r="N11" s="48">
        <v>535</v>
      </c>
      <c r="O11" s="74">
        <f t="shared" ref="O11:O17" si="7">N11/$F$18</f>
        <v>0.13388388388388389</v>
      </c>
      <c r="P11" s="47">
        <f t="shared" ref="P11:P17" si="8">L11+N11</f>
        <v>1392</v>
      </c>
      <c r="Q11" s="48">
        <v>820</v>
      </c>
      <c r="R11" s="64">
        <f t="shared" ref="R11:R17" si="9">Q11/$F$18</f>
        <v>0.20520520520520522</v>
      </c>
      <c r="S11" s="48">
        <v>480</v>
      </c>
      <c r="T11" s="74">
        <f t="shared" ref="T11:T17" si="10">S11/$F$18</f>
        <v>0.12012012012012012</v>
      </c>
      <c r="U11" s="47">
        <f t="shared" ref="U11:U17" si="11">Q11+S11</f>
        <v>1300</v>
      </c>
      <c r="V11" s="48">
        <v>821</v>
      </c>
      <c r="W11" s="64">
        <f t="shared" ref="W11:W17" si="12">V11/$F$18</f>
        <v>0.20545545545545546</v>
      </c>
      <c r="X11" s="48">
        <v>577</v>
      </c>
      <c r="Y11" s="74">
        <f t="shared" ref="Y11:Y17" si="13">X11/$F$18</f>
        <v>0.14439439439439439</v>
      </c>
      <c r="Z11" s="47">
        <f t="shared" ref="Z11:Z17" si="14">V11+X11</f>
        <v>1398</v>
      </c>
      <c r="AA11" s="48">
        <v>988</v>
      </c>
      <c r="AB11" s="64">
        <f t="shared" ref="AB11:AB17" si="15">AA11/$F$18</f>
        <v>0.24724724724724725</v>
      </c>
      <c r="AC11" s="48">
        <v>835</v>
      </c>
      <c r="AD11" s="74">
        <f t="shared" ref="AD11:AD17" si="16">AC11/$F$18</f>
        <v>0.20895895895895897</v>
      </c>
      <c r="AE11" s="47">
        <f t="shared" ref="AE11:AE17" si="17">AA11+AC11</f>
        <v>1823</v>
      </c>
      <c r="AF11" s="48">
        <v>1074</v>
      </c>
      <c r="AG11" s="64">
        <f t="shared" ref="AG11:AG17" si="18">AF11/$F$18</f>
        <v>0.26876876876876876</v>
      </c>
      <c r="AH11" s="48">
        <v>865</v>
      </c>
      <c r="AI11" s="74">
        <f t="shared" ref="AI11:AI17" si="19">AH11/$F$18</f>
        <v>0.21646646646646647</v>
      </c>
      <c r="AJ11" s="47">
        <f t="shared" ref="AJ11:AJ17" si="20">AF11+AH11</f>
        <v>1939</v>
      </c>
      <c r="AK11" s="48">
        <v>1002</v>
      </c>
      <c r="AL11" s="64">
        <f t="shared" ref="AL11:AL17" si="21">AK11/$F$18</f>
        <v>0.25075075075075076</v>
      </c>
      <c r="AM11" s="48">
        <v>803</v>
      </c>
      <c r="AN11" s="74">
        <f t="shared" ref="AN11:AN17" si="22">AM11/$F$18</f>
        <v>0.20095095095095095</v>
      </c>
      <c r="AO11" s="47">
        <f t="shared" ref="AO11:AO17" si="23">AK11+AM11</f>
        <v>1805</v>
      </c>
      <c r="AP11" s="48">
        <v>1012</v>
      </c>
      <c r="AQ11" s="64">
        <f t="shared" ref="AQ11:AQ17" si="24">AP11/$F$18</f>
        <v>0.25325325325325326</v>
      </c>
      <c r="AR11" s="48">
        <v>851</v>
      </c>
      <c r="AS11" s="74">
        <f t="shared" ref="AS11:AS17" si="25">AR11/$F$18</f>
        <v>0.21296296296296297</v>
      </c>
      <c r="AT11" s="47">
        <f t="shared" ref="AT11:AT17" si="26">AP11+AR11</f>
        <v>1863</v>
      </c>
      <c r="AU11" s="48">
        <v>1035</v>
      </c>
      <c r="AV11" s="64">
        <f t="shared" ref="AV11:AV17" si="27">AU11/$F$18</f>
        <v>0.25900900900900903</v>
      </c>
      <c r="AW11" s="48">
        <v>731</v>
      </c>
      <c r="AX11" s="74">
        <f t="shared" ref="AX11:AX17" si="28">AW11/$F$18</f>
        <v>0.18293293293293295</v>
      </c>
      <c r="AY11" s="47">
        <f t="shared" ref="AY11:AY17" si="29">AU11+AW11</f>
        <v>1766</v>
      </c>
      <c r="AZ11" s="48">
        <v>1099</v>
      </c>
      <c r="BA11" s="64">
        <f t="shared" ref="BA11:BA17" si="30">AZ11/$F$18</f>
        <v>0.27502502502502502</v>
      </c>
      <c r="BB11" s="48">
        <v>682</v>
      </c>
      <c r="BC11" s="74">
        <f t="shared" ref="BC11:BC17" si="31">BB11/$F$18</f>
        <v>0.17067067067067068</v>
      </c>
      <c r="BD11" s="47">
        <f t="shared" ref="BD11:BD17" si="32">AZ11+BB11</f>
        <v>1781</v>
      </c>
      <c r="BE11" s="48">
        <v>814</v>
      </c>
      <c r="BF11" s="64">
        <f t="shared" ref="BF11:BF17" si="33">BE11/$F$18</f>
        <v>0.20370370370370369</v>
      </c>
      <c r="BG11" s="48">
        <v>584</v>
      </c>
      <c r="BH11" s="74">
        <f t="shared" ref="BH11:BH17" si="34">BG11/$F$18</f>
        <v>0.14614614614614616</v>
      </c>
      <c r="BI11" s="47">
        <f t="shared" ref="BI11:BI17" si="35">BE11+BG11</f>
        <v>1398</v>
      </c>
    </row>
    <row r="12" spans="1:61" x14ac:dyDescent="0.2">
      <c r="A12" s="3" t="s">
        <v>82</v>
      </c>
      <c r="B12" s="48">
        <v>967</v>
      </c>
      <c r="C12" s="64">
        <f t="shared" si="0"/>
        <v>0.24199199199199198</v>
      </c>
      <c r="D12" s="48">
        <v>670</v>
      </c>
      <c r="E12" s="74">
        <f t="shared" si="1"/>
        <v>0.16766766766766766</v>
      </c>
      <c r="F12" s="47">
        <f t="shared" si="2"/>
        <v>1637</v>
      </c>
      <c r="G12" s="48">
        <v>865</v>
      </c>
      <c r="H12" s="64">
        <f t="shared" si="3"/>
        <v>0.21646646646646647</v>
      </c>
      <c r="I12" s="48">
        <v>492</v>
      </c>
      <c r="J12" s="74">
        <f t="shared" si="4"/>
        <v>0.12312312312312312</v>
      </c>
      <c r="K12" s="47">
        <f t="shared" si="5"/>
        <v>1357</v>
      </c>
      <c r="L12" s="48">
        <v>1039</v>
      </c>
      <c r="M12" s="64">
        <f t="shared" si="6"/>
        <v>0.26001001001001001</v>
      </c>
      <c r="N12" s="48">
        <v>641</v>
      </c>
      <c r="O12" s="74">
        <f t="shared" si="7"/>
        <v>0.1604104104104104</v>
      </c>
      <c r="P12" s="47">
        <f t="shared" si="8"/>
        <v>1680</v>
      </c>
      <c r="Q12" s="48">
        <v>1358</v>
      </c>
      <c r="R12" s="64">
        <f t="shared" si="9"/>
        <v>0.33983983983983984</v>
      </c>
      <c r="S12" s="48">
        <v>810</v>
      </c>
      <c r="T12" s="74">
        <f t="shared" si="10"/>
        <v>0.20270270270270271</v>
      </c>
      <c r="U12" s="47">
        <f t="shared" si="11"/>
        <v>2168</v>
      </c>
      <c r="V12" s="48">
        <v>1519</v>
      </c>
      <c r="W12" s="64">
        <f t="shared" si="12"/>
        <v>0.38013013013013014</v>
      </c>
      <c r="X12" s="48">
        <v>1003</v>
      </c>
      <c r="Y12" s="74">
        <f t="shared" si="13"/>
        <v>0.25100100100100098</v>
      </c>
      <c r="Z12" s="47">
        <f t="shared" si="14"/>
        <v>2522</v>
      </c>
      <c r="AA12" s="48">
        <v>1568</v>
      </c>
      <c r="AB12" s="64">
        <f t="shared" si="15"/>
        <v>0.39239239239239238</v>
      </c>
      <c r="AC12" s="48">
        <v>1041</v>
      </c>
      <c r="AD12" s="74">
        <f t="shared" si="16"/>
        <v>0.2605105105105105</v>
      </c>
      <c r="AE12" s="47">
        <f t="shared" si="17"/>
        <v>2609</v>
      </c>
      <c r="AF12" s="48">
        <v>1609</v>
      </c>
      <c r="AG12" s="64">
        <f t="shared" si="18"/>
        <v>0.40265265265265265</v>
      </c>
      <c r="AH12" s="48">
        <v>1079</v>
      </c>
      <c r="AI12" s="74">
        <f t="shared" si="19"/>
        <v>0.27002002002002001</v>
      </c>
      <c r="AJ12" s="47">
        <f t="shared" si="20"/>
        <v>2688</v>
      </c>
      <c r="AK12" s="48">
        <v>1222</v>
      </c>
      <c r="AL12" s="64">
        <f t="shared" si="21"/>
        <v>0.3058058058058058</v>
      </c>
      <c r="AM12" s="48">
        <v>932</v>
      </c>
      <c r="AN12" s="74">
        <f t="shared" si="22"/>
        <v>0.23323323323323322</v>
      </c>
      <c r="AO12" s="47">
        <f t="shared" si="23"/>
        <v>2154</v>
      </c>
      <c r="AP12" s="48">
        <v>1518</v>
      </c>
      <c r="AQ12" s="64">
        <f t="shared" si="24"/>
        <v>0.37987987987987987</v>
      </c>
      <c r="AR12" s="48">
        <v>1293</v>
      </c>
      <c r="AS12" s="74">
        <f t="shared" si="25"/>
        <v>0.32357357357357358</v>
      </c>
      <c r="AT12" s="47">
        <f t="shared" si="26"/>
        <v>2811</v>
      </c>
      <c r="AU12" s="48">
        <v>1396</v>
      </c>
      <c r="AV12" s="64">
        <f t="shared" si="27"/>
        <v>0.34934934934934936</v>
      </c>
      <c r="AW12" s="48">
        <v>1170</v>
      </c>
      <c r="AX12" s="74">
        <f t="shared" si="28"/>
        <v>0.2927927927927928</v>
      </c>
      <c r="AY12" s="47">
        <f t="shared" si="29"/>
        <v>2566</v>
      </c>
      <c r="AZ12" s="48">
        <v>1603</v>
      </c>
      <c r="BA12" s="64">
        <f t="shared" si="30"/>
        <v>0.40115115115115113</v>
      </c>
      <c r="BB12" s="48">
        <v>1286</v>
      </c>
      <c r="BC12" s="74">
        <f t="shared" si="31"/>
        <v>0.32182182182182184</v>
      </c>
      <c r="BD12" s="47">
        <f t="shared" si="32"/>
        <v>2889</v>
      </c>
      <c r="BE12" s="48">
        <v>1120</v>
      </c>
      <c r="BF12" s="64">
        <f t="shared" si="33"/>
        <v>0.28028028028028029</v>
      </c>
      <c r="BG12" s="48">
        <v>928</v>
      </c>
      <c r="BH12" s="74">
        <f t="shared" si="34"/>
        <v>0.23223223223223224</v>
      </c>
      <c r="BI12" s="47">
        <f t="shared" si="35"/>
        <v>2048</v>
      </c>
    </row>
    <row r="13" spans="1:61" x14ac:dyDescent="0.2">
      <c r="A13" s="3" t="s">
        <v>154</v>
      </c>
      <c r="B13" s="48">
        <v>316</v>
      </c>
      <c r="C13" s="64">
        <f t="shared" si="0"/>
        <v>7.9079079079079073E-2</v>
      </c>
      <c r="D13" s="48">
        <v>337</v>
      </c>
      <c r="E13" s="74">
        <f t="shared" si="1"/>
        <v>8.4334334334334335E-2</v>
      </c>
      <c r="F13" s="47">
        <f t="shared" si="2"/>
        <v>653</v>
      </c>
      <c r="G13" s="48">
        <v>204</v>
      </c>
      <c r="H13" s="64">
        <f t="shared" si="3"/>
        <v>5.1051051051051052E-2</v>
      </c>
      <c r="I13" s="48">
        <v>233</v>
      </c>
      <c r="J13" s="74">
        <f t="shared" si="4"/>
        <v>5.8308308308308306E-2</v>
      </c>
      <c r="K13" s="47">
        <f t="shared" si="5"/>
        <v>437</v>
      </c>
      <c r="L13" s="48">
        <v>251</v>
      </c>
      <c r="M13" s="64">
        <f t="shared" si="6"/>
        <v>6.2812812812812813E-2</v>
      </c>
      <c r="N13" s="48">
        <v>232</v>
      </c>
      <c r="O13" s="74">
        <f t="shared" si="7"/>
        <v>5.8058058058058061E-2</v>
      </c>
      <c r="P13" s="47">
        <f t="shared" si="8"/>
        <v>483</v>
      </c>
      <c r="Q13" s="48">
        <v>251</v>
      </c>
      <c r="R13" s="64">
        <f t="shared" si="9"/>
        <v>6.2812812812812813E-2</v>
      </c>
      <c r="S13" s="48">
        <v>257</v>
      </c>
      <c r="T13" s="74">
        <f t="shared" si="10"/>
        <v>6.4314314314314308E-2</v>
      </c>
      <c r="U13" s="47">
        <f t="shared" si="11"/>
        <v>508</v>
      </c>
      <c r="V13" s="48">
        <v>249</v>
      </c>
      <c r="W13" s="64">
        <f t="shared" si="12"/>
        <v>6.231231231231231E-2</v>
      </c>
      <c r="X13" s="48">
        <v>252</v>
      </c>
      <c r="Y13" s="74">
        <f t="shared" si="13"/>
        <v>6.3063063063063057E-2</v>
      </c>
      <c r="Z13" s="47">
        <f t="shared" si="14"/>
        <v>501</v>
      </c>
      <c r="AA13" s="48">
        <v>325</v>
      </c>
      <c r="AB13" s="64">
        <f t="shared" si="15"/>
        <v>8.133133133133133E-2</v>
      </c>
      <c r="AC13" s="48">
        <v>362</v>
      </c>
      <c r="AD13" s="74">
        <f t="shared" si="16"/>
        <v>9.0590590590590589E-2</v>
      </c>
      <c r="AE13" s="47">
        <f t="shared" si="17"/>
        <v>687</v>
      </c>
      <c r="AF13" s="48">
        <v>319</v>
      </c>
      <c r="AG13" s="64">
        <f t="shared" si="18"/>
        <v>7.9829829829829835E-2</v>
      </c>
      <c r="AH13" s="48">
        <v>323</v>
      </c>
      <c r="AI13" s="74">
        <f t="shared" si="19"/>
        <v>8.0830830830830827E-2</v>
      </c>
      <c r="AJ13" s="47">
        <f t="shared" si="20"/>
        <v>642</v>
      </c>
      <c r="AK13" s="48">
        <v>276</v>
      </c>
      <c r="AL13" s="64">
        <f t="shared" si="21"/>
        <v>6.9069069069069067E-2</v>
      </c>
      <c r="AM13" s="48">
        <v>345</v>
      </c>
      <c r="AN13" s="74">
        <f t="shared" si="22"/>
        <v>8.6336336336336333E-2</v>
      </c>
      <c r="AO13" s="47">
        <f t="shared" si="23"/>
        <v>621</v>
      </c>
      <c r="AP13" s="48">
        <v>258</v>
      </c>
      <c r="AQ13" s="64">
        <f t="shared" si="24"/>
        <v>6.4564564564564567E-2</v>
      </c>
      <c r="AR13" s="48">
        <v>317</v>
      </c>
      <c r="AS13" s="74">
        <f t="shared" si="25"/>
        <v>7.9329329329329332E-2</v>
      </c>
      <c r="AT13" s="47">
        <f t="shared" si="26"/>
        <v>575</v>
      </c>
      <c r="AU13" s="48">
        <v>314</v>
      </c>
      <c r="AV13" s="64">
        <f t="shared" si="27"/>
        <v>7.8578578578578584E-2</v>
      </c>
      <c r="AW13" s="48">
        <v>317</v>
      </c>
      <c r="AX13" s="74">
        <f t="shared" si="28"/>
        <v>7.9329329329329332E-2</v>
      </c>
      <c r="AY13" s="47">
        <f t="shared" si="29"/>
        <v>631</v>
      </c>
      <c r="AZ13" s="48">
        <v>339</v>
      </c>
      <c r="BA13" s="64">
        <f t="shared" si="30"/>
        <v>8.4834834834834838E-2</v>
      </c>
      <c r="BB13" s="48">
        <v>418</v>
      </c>
      <c r="BC13" s="74">
        <f t="shared" si="31"/>
        <v>0.10460460460460461</v>
      </c>
      <c r="BD13" s="47">
        <f t="shared" si="32"/>
        <v>757</v>
      </c>
      <c r="BE13" s="48">
        <v>272</v>
      </c>
      <c r="BF13" s="64">
        <f t="shared" si="33"/>
        <v>6.8068068068068074E-2</v>
      </c>
      <c r="BG13" s="48">
        <v>341</v>
      </c>
      <c r="BH13" s="74">
        <f t="shared" si="34"/>
        <v>8.5335335335335341E-2</v>
      </c>
      <c r="BI13" s="47">
        <f t="shared" si="35"/>
        <v>613</v>
      </c>
    </row>
    <row r="14" spans="1:61" x14ac:dyDescent="0.2">
      <c r="A14" s="3" t="s">
        <v>155</v>
      </c>
      <c r="B14" s="48">
        <v>48</v>
      </c>
      <c r="C14" s="64">
        <f t="shared" si="0"/>
        <v>1.2012012012012012E-2</v>
      </c>
      <c r="D14" s="48">
        <v>53</v>
      </c>
      <c r="E14" s="74">
        <f t="shared" si="1"/>
        <v>1.3263263263263263E-2</v>
      </c>
      <c r="F14" s="47">
        <f t="shared" si="2"/>
        <v>101</v>
      </c>
      <c r="G14" s="48">
        <v>46</v>
      </c>
      <c r="H14" s="64">
        <f t="shared" si="3"/>
        <v>1.1511511511511512E-2</v>
      </c>
      <c r="I14" s="48">
        <v>42</v>
      </c>
      <c r="J14" s="74">
        <f t="shared" si="4"/>
        <v>1.0510510510510511E-2</v>
      </c>
      <c r="K14" s="47">
        <f t="shared" si="5"/>
        <v>88</v>
      </c>
      <c r="L14" s="48">
        <v>55</v>
      </c>
      <c r="M14" s="64">
        <f t="shared" si="6"/>
        <v>1.3763763763763764E-2</v>
      </c>
      <c r="N14" s="48">
        <v>64</v>
      </c>
      <c r="O14" s="74">
        <f t="shared" si="7"/>
        <v>1.6016016016016016E-2</v>
      </c>
      <c r="P14" s="47">
        <f t="shared" si="8"/>
        <v>119</v>
      </c>
      <c r="Q14" s="48">
        <v>61</v>
      </c>
      <c r="R14" s="64">
        <f t="shared" si="9"/>
        <v>1.5265265265265265E-2</v>
      </c>
      <c r="S14" s="48">
        <v>55</v>
      </c>
      <c r="T14" s="74">
        <f t="shared" si="10"/>
        <v>1.3763763763763764E-2</v>
      </c>
      <c r="U14" s="47">
        <f t="shared" si="11"/>
        <v>116</v>
      </c>
      <c r="V14" s="48">
        <v>68</v>
      </c>
      <c r="W14" s="64">
        <f t="shared" si="12"/>
        <v>1.7017017017017019E-2</v>
      </c>
      <c r="X14" s="48">
        <v>68</v>
      </c>
      <c r="Y14" s="74">
        <f t="shared" si="13"/>
        <v>1.7017017017017019E-2</v>
      </c>
      <c r="Z14" s="47">
        <f t="shared" si="14"/>
        <v>136</v>
      </c>
      <c r="AA14" s="48">
        <v>96</v>
      </c>
      <c r="AB14" s="64">
        <f t="shared" si="15"/>
        <v>2.4024024024024024E-2</v>
      </c>
      <c r="AC14" s="48">
        <v>117</v>
      </c>
      <c r="AD14" s="74">
        <f t="shared" si="16"/>
        <v>2.9279279279279279E-2</v>
      </c>
      <c r="AE14" s="47">
        <f t="shared" si="17"/>
        <v>213</v>
      </c>
      <c r="AF14" s="48">
        <v>72</v>
      </c>
      <c r="AG14" s="64">
        <f t="shared" si="18"/>
        <v>1.8018018018018018E-2</v>
      </c>
      <c r="AH14" s="48">
        <v>97</v>
      </c>
      <c r="AI14" s="74">
        <f t="shared" si="19"/>
        <v>2.4274274274274275E-2</v>
      </c>
      <c r="AJ14" s="47">
        <f t="shared" si="20"/>
        <v>169</v>
      </c>
      <c r="AK14" s="48">
        <v>58</v>
      </c>
      <c r="AL14" s="64">
        <f t="shared" si="21"/>
        <v>1.4514514514514515E-2</v>
      </c>
      <c r="AM14" s="48">
        <v>59</v>
      </c>
      <c r="AN14" s="74">
        <f t="shared" si="22"/>
        <v>1.4764764764764765E-2</v>
      </c>
      <c r="AO14" s="47">
        <f t="shared" si="23"/>
        <v>117</v>
      </c>
      <c r="AP14" s="48">
        <v>67</v>
      </c>
      <c r="AQ14" s="64">
        <f t="shared" si="24"/>
        <v>1.6766766766766767E-2</v>
      </c>
      <c r="AR14" s="48">
        <v>95</v>
      </c>
      <c r="AS14" s="74">
        <f t="shared" si="25"/>
        <v>2.3773773773773772E-2</v>
      </c>
      <c r="AT14" s="47">
        <f t="shared" si="26"/>
        <v>162</v>
      </c>
      <c r="AU14" s="48">
        <v>67</v>
      </c>
      <c r="AV14" s="64">
        <f t="shared" si="27"/>
        <v>1.6766766766766767E-2</v>
      </c>
      <c r="AW14" s="48">
        <v>88</v>
      </c>
      <c r="AX14" s="74">
        <f t="shared" si="28"/>
        <v>2.2022022022022022E-2</v>
      </c>
      <c r="AY14" s="47">
        <f t="shared" si="29"/>
        <v>155</v>
      </c>
      <c r="AZ14" s="48">
        <v>69</v>
      </c>
      <c r="BA14" s="64">
        <f t="shared" si="30"/>
        <v>1.7267267267267267E-2</v>
      </c>
      <c r="BB14" s="48">
        <v>78</v>
      </c>
      <c r="BC14" s="74">
        <f t="shared" si="31"/>
        <v>1.951951951951952E-2</v>
      </c>
      <c r="BD14" s="47">
        <f t="shared" si="32"/>
        <v>147</v>
      </c>
      <c r="BE14" s="48">
        <v>64</v>
      </c>
      <c r="BF14" s="64">
        <f t="shared" si="33"/>
        <v>1.6016016016016016E-2</v>
      </c>
      <c r="BG14" s="48">
        <v>99</v>
      </c>
      <c r="BH14" s="74">
        <f t="shared" si="34"/>
        <v>2.4774774774774775E-2</v>
      </c>
      <c r="BI14" s="47">
        <f t="shared" si="35"/>
        <v>163</v>
      </c>
    </row>
    <row r="15" spans="1:61" x14ac:dyDescent="0.2">
      <c r="A15" s="3" t="s">
        <v>156</v>
      </c>
      <c r="B15" s="48">
        <v>36</v>
      </c>
      <c r="C15" s="64">
        <f t="shared" si="0"/>
        <v>9.0090090090090089E-3</v>
      </c>
      <c r="D15" s="48">
        <v>32</v>
      </c>
      <c r="E15" s="74">
        <f t="shared" si="1"/>
        <v>8.0080080080080079E-3</v>
      </c>
      <c r="F15" s="47">
        <f t="shared" si="2"/>
        <v>68</v>
      </c>
      <c r="G15" s="48">
        <v>44</v>
      </c>
      <c r="H15" s="64">
        <f t="shared" si="3"/>
        <v>1.1011011011011011E-2</v>
      </c>
      <c r="I15" s="48">
        <v>34</v>
      </c>
      <c r="J15" s="74">
        <f t="shared" si="4"/>
        <v>8.5085085085085093E-3</v>
      </c>
      <c r="K15" s="47">
        <f t="shared" si="5"/>
        <v>78</v>
      </c>
      <c r="L15" s="48">
        <v>56</v>
      </c>
      <c r="M15" s="64">
        <f t="shared" si="6"/>
        <v>1.4014014014014014E-2</v>
      </c>
      <c r="N15" s="48">
        <v>46</v>
      </c>
      <c r="O15" s="74">
        <f t="shared" si="7"/>
        <v>1.1511511511511512E-2</v>
      </c>
      <c r="P15" s="47">
        <f t="shared" si="8"/>
        <v>102</v>
      </c>
      <c r="Q15" s="48">
        <v>44</v>
      </c>
      <c r="R15" s="64">
        <f t="shared" si="9"/>
        <v>1.1011011011011011E-2</v>
      </c>
      <c r="S15" s="48">
        <v>44</v>
      </c>
      <c r="T15" s="74">
        <f t="shared" si="10"/>
        <v>1.1011011011011011E-2</v>
      </c>
      <c r="U15" s="47">
        <f t="shared" si="11"/>
        <v>88</v>
      </c>
      <c r="V15" s="48">
        <v>48</v>
      </c>
      <c r="W15" s="64">
        <f t="shared" si="12"/>
        <v>1.2012012012012012E-2</v>
      </c>
      <c r="X15" s="48">
        <v>41</v>
      </c>
      <c r="Y15" s="74">
        <f t="shared" si="13"/>
        <v>1.026026026026026E-2</v>
      </c>
      <c r="Z15" s="47">
        <f t="shared" si="14"/>
        <v>89</v>
      </c>
      <c r="AA15" s="48">
        <v>87</v>
      </c>
      <c r="AB15" s="64">
        <f t="shared" si="15"/>
        <v>2.177177177177177E-2</v>
      </c>
      <c r="AC15" s="48">
        <v>76</v>
      </c>
      <c r="AD15" s="74">
        <f t="shared" si="16"/>
        <v>1.9019019019019021E-2</v>
      </c>
      <c r="AE15" s="47">
        <f t="shared" si="17"/>
        <v>163</v>
      </c>
      <c r="AF15" s="48">
        <v>90</v>
      </c>
      <c r="AG15" s="64">
        <f t="shared" si="18"/>
        <v>2.2522522522522521E-2</v>
      </c>
      <c r="AH15" s="48">
        <v>61</v>
      </c>
      <c r="AI15" s="74">
        <f t="shared" si="19"/>
        <v>1.5265265265265265E-2</v>
      </c>
      <c r="AJ15" s="47">
        <f t="shared" si="20"/>
        <v>151</v>
      </c>
      <c r="AK15" s="48">
        <v>46</v>
      </c>
      <c r="AL15" s="64">
        <f t="shared" si="21"/>
        <v>1.1511511511511512E-2</v>
      </c>
      <c r="AM15" s="48">
        <v>68</v>
      </c>
      <c r="AN15" s="74">
        <f t="shared" si="22"/>
        <v>1.7017017017017019E-2</v>
      </c>
      <c r="AO15" s="47">
        <f t="shared" si="23"/>
        <v>114</v>
      </c>
      <c r="AP15" s="48">
        <v>44</v>
      </c>
      <c r="AQ15" s="64">
        <f t="shared" si="24"/>
        <v>1.1011011011011011E-2</v>
      </c>
      <c r="AR15" s="48">
        <v>59</v>
      </c>
      <c r="AS15" s="74">
        <f t="shared" si="25"/>
        <v>1.4764764764764765E-2</v>
      </c>
      <c r="AT15" s="47">
        <f t="shared" si="26"/>
        <v>103</v>
      </c>
      <c r="AU15" s="48">
        <v>51</v>
      </c>
      <c r="AV15" s="64">
        <f t="shared" si="27"/>
        <v>1.2762762762762763E-2</v>
      </c>
      <c r="AW15" s="48">
        <v>60</v>
      </c>
      <c r="AX15" s="74">
        <f t="shared" si="28"/>
        <v>1.5015015015015015E-2</v>
      </c>
      <c r="AY15" s="47">
        <f t="shared" si="29"/>
        <v>111</v>
      </c>
      <c r="AZ15" s="48">
        <v>54</v>
      </c>
      <c r="BA15" s="64">
        <f t="shared" si="30"/>
        <v>1.3513513513513514E-2</v>
      </c>
      <c r="BB15" s="48">
        <v>61</v>
      </c>
      <c r="BC15" s="74">
        <f t="shared" si="31"/>
        <v>1.5265265265265265E-2</v>
      </c>
      <c r="BD15" s="47">
        <f t="shared" si="32"/>
        <v>115</v>
      </c>
      <c r="BE15" s="48">
        <v>64</v>
      </c>
      <c r="BF15" s="64">
        <f t="shared" si="33"/>
        <v>1.6016016016016016E-2</v>
      </c>
      <c r="BG15" s="48">
        <v>81</v>
      </c>
      <c r="BH15" s="74">
        <f t="shared" si="34"/>
        <v>2.0270270270270271E-2</v>
      </c>
      <c r="BI15" s="47">
        <f t="shared" si="35"/>
        <v>145</v>
      </c>
    </row>
    <row r="16" spans="1:61" x14ac:dyDescent="0.2">
      <c r="A16" s="3" t="s">
        <v>157</v>
      </c>
      <c r="B16" s="48">
        <v>65</v>
      </c>
      <c r="C16" s="64">
        <f t="shared" si="0"/>
        <v>1.6266266266266267E-2</v>
      </c>
      <c r="D16" s="48">
        <v>122</v>
      </c>
      <c r="E16" s="74">
        <f t="shared" si="1"/>
        <v>3.0530530530530529E-2</v>
      </c>
      <c r="F16" s="47">
        <f t="shared" si="2"/>
        <v>187</v>
      </c>
      <c r="G16" s="48">
        <v>51</v>
      </c>
      <c r="H16" s="64">
        <f t="shared" si="3"/>
        <v>1.2762762762762763E-2</v>
      </c>
      <c r="I16" s="48">
        <v>101</v>
      </c>
      <c r="J16" s="74">
        <f t="shared" si="4"/>
        <v>2.5275275275275275E-2</v>
      </c>
      <c r="K16" s="47">
        <f t="shared" si="5"/>
        <v>152</v>
      </c>
      <c r="L16" s="48">
        <v>70</v>
      </c>
      <c r="M16" s="64">
        <f t="shared" si="6"/>
        <v>1.7517517517517518E-2</v>
      </c>
      <c r="N16" s="48">
        <v>153</v>
      </c>
      <c r="O16" s="74">
        <f t="shared" si="7"/>
        <v>3.8288288288288286E-2</v>
      </c>
      <c r="P16" s="47">
        <f t="shared" si="8"/>
        <v>223</v>
      </c>
      <c r="Q16" s="48">
        <v>77</v>
      </c>
      <c r="R16" s="64">
        <f t="shared" si="9"/>
        <v>1.9269269269269269E-2</v>
      </c>
      <c r="S16" s="48">
        <v>132</v>
      </c>
      <c r="T16" s="74">
        <f t="shared" si="10"/>
        <v>3.3033033033033031E-2</v>
      </c>
      <c r="U16" s="47">
        <f t="shared" si="11"/>
        <v>209</v>
      </c>
      <c r="V16" s="48">
        <v>66</v>
      </c>
      <c r="W16" s="64">
        <f t="shared" si="12"/>
        <v>1.6516516516516516E-2</v>
      </c>
      <c r="X16" s="48">
        <v>117</v>
      </c>
      <c r="Y16" s="74">
        <f t="shared" si="13"/>
        <v>2.9279279279279279E-2</v>
      </c>
      <c r="Z16" s="47">
        <f t="shared" si="14"/>
        <v>183</v>
      </c>
      <c r="AA16" s="48">
        <v>86</v>
      </c>
      <c r="AB16" s="64">
        <f t="shared" si="15"/>
        <v>2.1521521521521522E-2</v>
      </c>
      <c r="AC16" s="48">
        <v>188</v>
      </c>
      <c r="AD16" s="74">
        <f t="shared" si="16"/>
        <v>4.7047047047047048E-2</v>
      </c>
      <c r="AE16" s="47">
        <f t="shared" si="17"/>
        <v>274</v>
      </c>
      <c r="AF16" s="48">
        <v>92</v>
      </c>
      <c r="AG16" s="64">
        <f t="shared" si="18"/>
        <v>2.3023023023023025E-2</v>
      </c>
      <c r="AH16" s="48">
        <v>172</v>
      </c>
      <c r="AI16" s="74">
        <f t="shared" si="19"/>
        <v>4.3043043043043044E-2</v>
      </c>
      <c r="AJ16" s="47">
        <f t="shared" si="20"/>
        <v>264</v>
      </c>
      <c r="AK16" s="48">
        <v>65</v>
      </c>
      <c r="AL16" s="64">
        <f t="shared" si="21"/>
        <v>1.6266266266266267E-2</v>
      </c>
      <c r="AM16" s="48">
        <v>149</v>
      </c>
      <c r="AN16" s="74">
        <f t="shared" si="22"/>
        <v>3.7287287287287287E-2</v>
      </c>
      <c r="AO16" s="47">
        <f t="shared" si="23"/>
        <v>214</v>
      </c>
      <c r="AP16" s="48">
        <v>91</v>
      </c>
      <c r="AQ16" s="64">
        <f t="shared" si="24"/>
        <v>2.2772772772772773E-2</v>
      </c>
      <c r="AR16" s="48">
        <v>192</v>
      </c>
      <c r="AS16" s="74">
        <f t="shared" si="25"/>
        <v>4.8048048048048048E-2</v>
      </c>
      <c r="AT16" s="47">
        <f t="shared" si="26"/>
        <v>283</v>
      </c>
      <c r="AU16" s="48">
        <v>74</v>
      </c>
      <c r="AV16" s="64">
        <f t="shared" si="27"/>
        <v>1.8518518518518517E-2</v>
      </c>
      <c r="AW16" s="48">
        <v>139</v>
      </c>
      <c r="AX16" s="74">
        <f t="shared" si="28"/>
        <v>3.4784784784784785E-2</v>
      </c>
      <c r="AY16" s="47">
        <f t="shared" si="29"/>
        <v>213</v>
      </c>
      <c r="AZ16" s="48">
        <v>116</v>
      </c>
      <c r="BA16" s="64">
        <f t="shared" si="30"/>
        <v>2.9029029029029031E-2</v>
      </c>
      <c r="BB16" s="48">
        <v>198</v>
      </c>
      <c r="BC16" s="74">
        <f t="shared" si="31"/>
        <v>4.954954954954955E-2</v>
      </c>
      <c r="BD16" s="47">
        <f t="shared" si="32"/>
        <v>314</v>
      </c>
      <c r="BE16" s="48">
        <v>71</v>
      </c>
      <c r="BF16" s="64">
        <f t="shared" si="33"/>
        <v>1.7767767767767766E-2</v>
      </c>
      <c r="BG16" s="48">
        <v>133</v>
      </c>
      <c r="BH16" s="74">
        <f t="shared" si="34"/>
        <v>3.3283283283283283E-2</v>
      </c>
      <c r="BI16" s="47">
        <f t="shared" si="35"/>
        <v>204</v>
      </c>
    </row>
    <row r="17" spans="1:61" x14ac:dyDescent="0.2">
      <c r="A17" s="3" t="s">
        <v>158</v>
      </c>
      <c r="B17" s="48">
        <v>61</v>
      </c>
      <c r="C17" s="64">
        <f t="shared" si="0"/>
        <v>1.5265265265265265E-2</v>
      </c>
      <c r="D17" s="48">
        <v>60</v>
      </c>
      <c r="E17" s="74">
        <f t="shared" si="1"/>
        <v>1.5015015015015015E-2</v>
      </c>
      <c r="F17" s="47">
        <f t="shared" si="2"/>
        <v>121</v>
      </c>
      <c r="G17" s="48">
        <v>55</v>
      </c>
      <c r="H17" s="64">
        <f t="shared" si="3"/>
        <v>1.3763763763763764E-2</v>
      </c>
      <c r="I17" s="48">
        <v>62</v>
      </c>
      <c r="J17" s="74">
        <f t="shared" si="4"/>
        <v>1.5515515515515516E-2</v>
      </c>
      <c r="K17" s="47">
        <f t="shared" si="5"/>
        <v>117</v>
      </c>
      <c r="L17" s="48">
        <v>57</v>
      </c>
      <c r="M17" s="64">
        <f t="shared" si="6"/>
        <v>1.4264264264264264E-2</v>
      </c>
      <c r="N17" s="48">
        <v>65</v>
      </c>
      <c r="O17" s="74">
        <f t="shared" si="7"/>
        <v>1.6266266266266267E-2</v>
      </c>
      <c r="P17" s="47">
        <f t="shared" si="8"/>
        <v>122</v>
      </c>
      <c r="Q17" s="48">
        <v>52</v>
      </c>
      <c r="R17" s="64">
        <f t="shared" si="9"/>
        <v>1.3013013013013013E-2</v>
      </c>
      <c r="S17" s="48">
        <v>60</v>
      </c>
      <c r="T17" s="74">
        <f t="shared" si="10"/>
        <v>1.5015015015015015E-2</v>
      </c>
      <c r="U17" s="47">
        <f t="shared" si="11"/>
        <v>112</v>
      </c>
      <c r="V17" s="48">
        <v>104</v>
      </c>
      <c r="W17" s="64">
        <f t="shared" si="12"/>
        <v>2.6026026026026026E-2</v>
      </c>
      <c r="X17" s="48">
        <v>74</v>
      </c>
      <c r="Y17" s="74">
        <f t="shared" si="13"/>
        <v>1.8518518518518517E-2</v>
      </c>
      <c r="Z17" s="47">
        <f t="shared" si="14"/>
        <v>178</v>
      </c>
      <c r="AA17" s="48">
        <v>126</v>
      </c>
      <c r="AB17" s="64">
        <f t="shared" si="15"/>
        <v>3.1531531531531529E-2</v>
      </c>
      <c r="AC17" s="48">
        <v>104</v>
      </c>
      <c r="AD17" s="74">
        <f t="shared" si="16"/>
        <v>2.6026026026026026E-2</v>
      </c>
      <c r="AE17" s="47">
        <f t="shared" si="17"/>
        <v>230</v>
      </c>
      <c r="AF17" s="48">
        <v>104</v>
      </c>
      <c r="AG17" s="64">
        <f t="shared" si="18"/>
        <v>2.6026026026026026E-2</v>
      </c>
      <c r="AH17" s="48">
        <v>104</v>
      </c>
      <c r="AI17" s="74">
        <f t="shared" si="19"/>
        <v>2.6026026026026026E-2</v>
      </c>
      <c r="AJ17" s="47">
        <f t="shared" si="20"/>
        <v>208</v>
      </c>
      <c r="AK17" s="48">
        <v>40</v>
      </c>
      <c r="AL17" s="64">
        <f t="shared" si="21"/>
        <v>1.001001001001001E-2</v>
      </c>
      <c r="AM17" s="48">
        <v>61</v>
      </c>
      <c r="AN17" s="74">
        <f t="shared" si="22"/>
        <v>1.5265265265265265E-2</v>
      </c>
      <c r="AO17" s="47">
        <f t="shared" si="23"/>
        <v>101</v>
      </c>
      <c r="AP17" s="48">
        <v>89</v>
      </c>
      <c r="AQ17" s="64">
        <f t="shared" si="24"/>
        <v>2.2272272272272273E-2</v>
      </c>
      <c r="AR17" s="48">
        <v>100</v>
      </c>
      <c r="AS17" s="74">
        <f t="shared" si="25"/>
        <v>2.5025025025025027E-2</v>
      </c>
      <c r="AT17" s="47">
        <f t="shared" si="26"/>
        <v>189</v>
      </c>
      <c r="AU17" s="48">
        <v>103</v>
      </c>
      <c r="AV17" s="64">
        <f t="shared" si="27"/>
        <v>2.5775775775775774E-2</v>
      </c>
      <c r="AW17" s="48">
        <v>110</v>
      </c>
      <c r="AX17" s="74">
        <f t="shared" si="28"/>
        <v>2.7527527527527528E-2</v>
      </c>
      <c r="AY17" s="47">
        <f t="shared" si="29"/>
        <v>213</v>
      </c>
      <c r="AZ17" s="48">
        <v>103</v>
      </c>
      <c r="BA17" s="64">
        <f t="shared" si="30"/>
        <v>2.5775775775775774E-2</v>
      </c>
      <c r="BB17" s="48">
        <v>107</v>
      </c>
      <c r="BC17" s="74">
        <f t="shared" si="31"/>
        <v>2.6776776776776777E-2</v>
      </c>
      <c r="BD17" s="47">
        <f t="shared" si="32"/>
        <v>210</v>
      </c>
      <c r="BE17" s="48">
        <v>76</v>
      </c>
      <c r="BF17" s="64">
        <f t="shared" si="33"/>
        <v>1.9019019019019021E-2</v>
      </c>
      <c r="BG17" s="48">
        <v>74</v>
      </c>
      <c r="BH17" s="74">
        <f t="shared" si="34"/>
        <v>1.8518518518518517E-2</v>
      </c>
      <c r="BI17" s="47">
        <f t="shared" si="35"/>
        <v>150</v>
      </c>
    </row>
    <row r="18" spans="1:61" ht="15.75" x14ac:dyDescent="0.25">
      <c r="A18" s="4" t="s">
        <v>10</v>
      </c>
      <c r="B18" s="52">
        <f>SUM(B10:B17)</f>
        <v>2211</v>
      </c>
      <c r="C18" s="9">
        <f>B18/F18</f>
        <v>0.55330330330330335</v>
      </c>
      <c r="D18" s="52">
        <f>SUM(D10:D17)</f>
        <v>1785</v>
      </c>
      <c r="E18" s="9">
        <f>D18/F18</f>
        <v>0.4466966966966967</v>
      </c>
      <c r="F18" s="52">
        <f>B18+D18</f>
        <v>3996</v>
      </c>
      <c r="G18" s="52">
        <f>SUM(G10:G17)</f>
        <v>1963</v>
      </c>
      <c r="H18" s="9">
        <f>G18/K18</f>
        <v>0.58913565426170467</v>
      </c>
      <c r="I18" s="52">
        <f>SUM(I10:I17)</f>
        <v>1369</v>
      </c>
      <c r="J18" s="9">
        <f>I18/K18</f>
        <v>0.41086434573829533</v>
      </c>
      <c r="K18" s="52">
        <f>G18+I18</f>
        <v>3332</v>
      </c>
      <c r="L18" s="52">
        <f>SUM(L10:L17)</f>
        <v>2532</v>
      </c>
      <c r="M18" s="9">
        <f>L18/P18</f>
        <v>0.58543352601156073</v>
      </c>
      <c r="N18" s="52">
        <f>SUM(N10:N17)</f>
        <v>1793</v>
      </c>
      <c r="O18" s="9">
        <f>N18/P18</f>
        <v>0.41456647398843932</v>
      </c>
      <c r="P18" s="52">
        <f>L18+N18</f>
        <v>4325</v>
      </c>
      <c r="Q18" s="52">
        <f>SUM(Q10:Q17)</f>
        <v>2899</v>
      </c>
      <c r="R18" s="9">
        <f>Q18/U18</f>
        <v>0.59601151315789469</v>
      </c>
      <c r="S18" s="52">
        <f>SUM(S10:S17)</f>
        <v>1965</v>
      </c>
      <c r="T18" s="9">
        <f>S18/U18</f>
        <v>0.40398848684210525</v>
      </c>
      <c r="U18" s="52">
        <f>Q18+S18</f>
        <v>4864</v>
      </c>
      <c r="V18" s="52">
        <f>SUM(V10:V17)</f>
        <v>3041</v>
      </c>
      <c r="W18" s="9">
        <f>V18/Z18</f>
        <v>0.57780733422002661</v>
      </c>
      <c r="X18" s="52">
        <f>SUM(X10:X17)</f>
        <v>2222</v>
      </c>
      <c r="Y18" s="9">
        <f>X18/Z18</f>
        <v>0.42219266577997339</v>
      </c>
      <c r="Z18" s="52">
        <f>V18+X18</f>
        <v>5263</v>
      </c>
      <c r="AA18" s="52">
        <f>SUM(AA10:AA17)</f>
        <v>3513</v>
      </c>
      <c r="AB18" s="9">
        <f>AA18/AE18</f>
        <v>0.55036816543944855</v>
      </c>
      <c r="AC18" s="52">
        <f>SUM(AC10:AC17)</f>
        <v>2870</v>
      </c>
      <c r="AD18" s="9">
        <f>AC18/AE18</f>
        <v>0.44963183456055145</v>
      </c>
      <c r="AE18" s="52">
        <f>AA18+AC18</f>
        <v>6383</v>
      </c>
      <c r="AF18" s="52">
        <f>SUM(AF10:AF17)</f>
        <v>3604</v>
      </c>
      <c r="AG18" s="9">
        <f>AF18/AJ18</f>
        <v>0.55806751316196967</v>
      </c>
      <c r="AH18" s="52">
        <f>SUM(AH10:AH17)</f>
        <v>2854</v>
      </c>
      <c r="AI18" s="9">
        <f>AH18/AJ18</f>
        <v>0.44193248683803033</v>
      </c>
      <c r="AJ18" s="52">
        <f>AF18+AH18</f>
        <v>6458</v>
      </c>
      <c r="AK18" s="52">
        <f>SUM(AK10:AK17)</f>
        <v>2897</v>
      </c>
      <c r="AL18" s="9">
        <f>AK18/AO18</f>
        <v>0.53450184501845022</v>
      </c>
      <c r="AM18" s="52">
        <f>SUM(AM10:AM17)</f>
        <v>2523</v>
      </c>
      <c r="AN18" s="9">
        <f>AM18/AO18</f>
        <v>0.46549815498154984</v>
      </c>
      <c r="AO18" s="52">
        <f>AK18+AM18</f>
        <v>5420</v>
      </c>
      <c r="AP18" s="52">
        <f>SUM(AP10:AP17)</f>
        <v>3331</v>
      </c>
      <c r="AQ18" s="9">
        <f>AP18/AT18</f>
        <v>0.52022489458066534</v>
      </c>
      <c r="AR18" s="52">
        <f>SUM(AR10:AR17)</f>
        <v>3072</v>
      </c>
      <c r="AS18" s="9">
        <f>AR18/AT18</f>
        <v>0.47977510541933471</v>
      </c>
      <c r="AT18" s="52">
        <f>AP18+AR18</f>
        <v>6403</v>
      </c>
      <c r="AU18" s="52">
        <f>SUM(AU10:AU17)</f>
        <v>3173</v>
      </c>
      <c r="AV18" s="9">
        <f>AU18/AY18</f>
        <v>0.53990131019227494</v>
      </c>
      <c r="AW18" s="52">
        <f>SUM(AW10:AW17)</f>
        <v>2704</v>
      </c>
      <c r="AX18" s="9">
        <f>AW18/AY18</f>
        <v>0.460098689807725</v>
      </c>
      <c r="AY18" s="52">
        <f>AU18+AW18</f>
        <v>5877</v>
      </c>
      <c r="AZ18" s="52">
        <f>SUM(AZ10:AZ17)</f>
        <v>3563</v>
      </c>
      <c r="BA18" s="9">
        <f>AZ18/BD18</f>
        <v>0.55027027027027031</v>
      </c>
      <c r="BB18" s="52">
        <f>SUM(BB10:BB17)</f>
        <v>2912</v>
      </c>
      <c r="BC18" s="9">
        <f>BB18/BD18</f>
        <v>0.44972972972972974</v>
      </c>
      <c r="BD18" s="52">
        <f>AZ18+BB18</f>
        <v>6475</v>
      </c>
      <c r="BE18" s="52">
        <f>SUM(BE10:BE17)</f>
        <v>2616</v>
      </c>
      <c r="BF18" s="9">
        <f>BE18/BI18</f>
        <v>0.5314912637139374</v>
      </c>
      <c r="BG18" s="52">
        <f>SUM(BG10:BG17)</f>
        <v>2306</v>
      </c>
      <c r="BH18" s="9">
        <f>BG18/BI18</f>
        <v>0.4685087362860626</v>
      </c>
      <c r="BI18" s="52">
        <f>BE18+BG18</f>
        <v>4922</v>
      </c>
    </row>
    <row r="24" spans="1:61" x14ac:dyDescent="0.2">
      <c r="L24" s="36"/>
      <c r="M24" s="36"/>
      <c r="N24" s="36"/>
      <c r="O24" s="36"/>
      <c r="P24" s="36"/>
      <c r="Q24" s="36"/>
      <c r="R24" s="36"/>
      <c r="S24" s="36"/>
      <c r="T24" s="36"/>
      <c r="U24" s="36"/>
      <c r="V24" s="36"/>
    </row>
    <row r="25" spans="1:61" x14ac:dyDescent="0.2">
      <c r="A25" s="2" t="s">
        <v>106</v>
      </c>
      <c r="B25" s="2" t="s">
        <v>27</v>
      </c>
      <c r="C25" s="5" t="s">
        <v>153</v>
      </c>
      <c r="D25" s="2" t="s">
        <v>82</v>
      </c>
      <c r="E25" s="2" t="s">
        <v>154</v>
      </c>
      <c r="F25" s="5" t="s">
        <v>155</v>
      </c>
      <c r="G25" s="5" t="s">
        <v>156</v>
      </c>
      <c r="H25" s="5" t="s">
        <v>157</v>
      </c>
      <c r="I25" s="5" t="s">
        <v>158</v>
      </c>
      <c r="K25" s="36"/>
      <c r="L25" s="36"/>
      <c r="M25" s="36"/>
      <c r="N25" s="36"/>
      <c r="O25" s="36"/>
      <c r="P25" s="36"/>
      <c r="Q25" s="36"/>
      <c r="R25" s="36"/>
      <c r="S25" s="36"/>
      <c r="T25" s="36"/>
      <c r="U25" s="36"/>
      <c r="V25" s="36"/>
      <c r="W25" s="36"/>
      <c r="X25" s="36"/>
      <c r="Y25" s="36"/>
    </row>
    <row r="26" spans="1:61" x14ac:dyDescent="0.2">
      <c r="A26" s="3" t="s">
        <v>141</v>
      </c>
      <c r="B26" s="47">
        <v>238</v>
      </c>
      <c r="C26" s="47">
        <v>991</v>
      </c>
      <c r="D26" s="47">
        <v>1637</v>
      </c>
      <c r="E26" s="47">
        <v>653</v>
      </c>
      <c r="F26" s="47">
        <v>101</v>
      </c>
      <c r="G26" s="47">
        <v>68</v>
      </c>
      <c r="H26" s="47">
        <v>187</v>
      </c>
      <c r="I26" s="47">
        <v>121</v>
      </c>
      <c r="K26" s="36"/>
      <c r="L26" s="36"/>
      <c r="M26" s="36"/>
      <c r="N26" s="36"/>
      <c r="O26" s="36"/>
      <c r="P26" s="36"/>
      <c r="Q26" s="36"/>
      <c r="R26" s="36"/>
      <c r="S26" s="36"/>
      <c r="T26" s="36"/>
      <c r="U26" s="36"/>
      <c r="V26" s="36"/>
      <c r="W26" s="36"/>
      <c r="X26" s="36"/>
      <c r="Y26" s="36"/>
    </row>
    <row r="27" spans="1:61" x14ac:dyDescent="0.2">
      <c r="A27" s="3" t="s">
        <v>142</v>
      </c>
      <c r="B27" s="47">
        <v>159</v>
      </c>
      <c r="C27" s="47">
        <v>944</v>
      </c>
      <c r="D27" s="47">
        <v>1357</v>
      </c>
      <c r="E27" s="47">
        <v>437</v>
      </c>
      <c r="F27" s="47">
        <v>88</v>
      </c>
      <c r="G27" s="47">
        <v>78</v>
      </c>
      <c r="H27" s="47">
        <v>152</v>
      </c>
      <c r="I27" s="47">
        <v>117</v>
      </c>
      <c r="K27" s="36"/>
      <c r="L27" s="36"/>
      <c r="M27" s="36"/>
      <c r="N27" s="36"/>
      <c r="O27" s="36"/>
      <c r="P27" s="36"/>
      <c r="Q27" s="36"/>
      <c r="R27" s="36"/>
      <c r="S27" s="36"/>
      <c r="T27" s="36"/>
      <c r="U27" s="36"/>
      <c r="V27" s="36"/>
      <c r="W27" s="36"/>
      <c r="X27" s="36"/>
      <c r="Y27" s="36"/>
      <c r="Z27" s="36"/>
      <c r="AA27" s="36"/>
    </row>
    <row r="28" spans="1:61" x14ac:dyDescent="0.2">
      <c r="A28" s="3" t="s">
        <v>159</v>
      </c>
      <c r="B28" s="47">
        <v>204</v>
      </c>
      <c r="C28" s="47">
        <v>1392</v>
      </c>
      <c r="D28" s="47">
        <v>1680</v>
      </c>
      <c r="E28" s="47">
        <v>483</v>
      </c>
      <c r="F28" s="47">
        <v>119</v>
      </c>
      <c r="G28" s="47">
        <v>102</v>
      </c>
      <c r="H28" s="47">
        <v>223</v>
      </c>
      <c r="I28" s="47">
        <v>122</v>
      </c>
      <c r="K28" s="36"/>
      <c r="L28" s="36"/>
      <c r="M28" s="36"/>
      <c r="N28" s="36"/>
      <c r="O28" s="36"/>
      <c r="P28" s="36"/>
      <c r="Q28" s="36"/>
      <c r="R28" s="36"/>
      <c r="S28" s="36"/>
      <c r="T28" s="36"/>
      <c r="U28" s="36"/>
      <c r="V28" s="36"/>
      <c r="W28" s="36"/>
      <c r="X28" s="36"/>
      <c r="Y28" s="36"/>
      <c r="Z28" s="36"/>
      <c r="AA28" s="36"/>
    </row>
    <row r="29" spans="1:61" x14ac:dyDescent="0.2">
      <c r="A29" s="3" t="s">
        <v>144</v>
      </c>
      <c r="B29" s="47">
        <v>363</v>
      </c>
      <c r="C29" s="47">
        <v>1300</v>
      </c>
      <c r="D29" s="47">
        <v>2168</v>
      </c>
      <c r="E29" s="47">
        <v>508</v>
      </c>
      <c r="F29" s="47">
        <v>116</v>
      </c>
      <c r="G29" s="47">
        <v>88</v>
      </c>
      <c r="H29" s="47">
        <v>209</v>
      </c>
      <c r="I29" s="47">
        <v>112</v>
      </c>
      <c r="K29" s="36"/>
      <c r="L29" s="36"/>
      <c r="M29" s="36"/>
      <c r="N29" s="36"/>
      <c r="O29" s="36"/>
      <c r="P29" s="36"/>
      <c r="Q29" s="36"/>
      <c r="R29" s="36"/>
      <c r="S29" s="36"/>
      <c r="T29" s="36"/>
      <c r="U29" s="36"/>
      <c r="V29" s="36"/>
      <c r="W29" s="36"/>
      <c r="X29" s="36"/>
      <c r="Y29" s="36"/>
      <c r="Z29" s="36"/>
      <c r="AA29" s="36"/>
    </row>
    <row r="30" spans="1:61" x14ac:dyDescent="0.2">
      <c r="A30" s="3" t="s">
        <v>145</v>
      </c>
      <c r="B30" s="47">
        <v>256</v>
      </c>
      <c r="C30" s="47">
        <v>1398</v>
      </c>
      <c r="D30" s="47">
        <v>2522</v>
      </c>
      <c r="E30" s="47">
        <v>501</v>
      </c>
      <c r="F30" s="47">
        <v>136</v>
      </c>
      <c r="G30" s="47">
        <v>89</v>
      </c>
      <c r="H30" s="47">
        <v>183</v>
      </c>
      <c r="I30" s="47">
        <v>178</v>
      </c>
      <c r="K30" s="36"/>
      <c r="L30" s="36"/>
      <c r="M30" s="36"/>
      <c r="N30" s="36"/>
      <c r="O30" s="36"/>
      <c r="P30" s="36"/>
      <c r="Q30" s="36"/>
      <c r="R30" s="36"/>
      <c r="S30" s="36"/>
      <c r="T30" s="36"/>
      <c r="U30" s="36"/>
      <c r="V30" s="36"/>
      <c r="W30" s="36"/>
      <c r="X30" s="36"/>
      <c r="Y30" s="36"/>
      <c r="Z30" s="36"/>
      <c r="AA30" s="36"/>
    </row>
    <row r="31" spans="1:61" x14ac:dyDescent="0.2">
      <c r="A31" s="3" t="s">
        <v>146</v>
      </c>
      <c r="B31" s="47">
        <v>384</v>
      </c>
      <c r="C31" s="47">
        <v>1823</v>
      </c>
      <c r="D31" s="47">
        <v>2609</v>
      </c>
      <c r="E31" s="47">
        <v>687</v>
      </c>
      <c r="F31" s="47">
        <v>213</v>
      </c>
      <c r="G31" s="47">
        <v>163</v>
      </c>
      <c r="H31" s="47">
        <v>274</v>
      </c>
      <c r="I31" s="47">
        <v>230</v>
      </c>
      <c r="K31" s="36"/>
      <c r="L31" s="36"/>
      <c r="M31" s="36"/>
      <c r="N31" s="36"/>
      <c r="O31" s="36"/>
      <c r="P31" s="36"/>
      <c r="Q31" s="36"/>
      <c r="R31" s="36"/>
      <c r="S31" s="36"/>
      <c r="T31" s="36"/>
      <c r="U31" s="36"/>
      <c r="V31" s="36"/>
      <c r="W31" s="36"/>
      <c r="X31" s="36"/>
      <c r="Y31" s="36"/>
      <c r="Z31" s="36"/>
      <c r="AA31" s="36"/>
    </row>
    <row r="32" spans="1:61" x14ac:dyDescent="0.2">
      <c r="A32" s="3" t="s">
        <v>147</v>
      </c>
      <c r="B32" s="47">
        <v>397</v>
      </c>
      <c r="C32" s="47">
        <v>1939</v>
      </c>
      <c r="D32" s="47">
        <v>2688</v>
      </c>
      <c r="E32" s="47">
        <v>642</v>
      </c>
      <c r="F32" s="47">
        <v>169</v>
      </c>
      <c r="G32" s="47">
        <v>151</v>
      </c>
      <c r="H32" s="47">
        <v>264</v>
      </c>
      <c r="I32" s="47">
        <v>208</v>
      </c>
      <c r="K32" s="36"/>
      <c r="L32" s="36"/>
      <c r="M32" s="36"/>
      <c r="N32" s="36"/>
      <c r="O32" s="36"/>
      <c r="P32" s="36"/>
      <c r="Q32" s="36"/>
      <c r="R32" s="36"/>
      <c r="S32" s="36"/>
      <c r="T32" s="36"/>
      <c r="U32" s="36"/>
      <c r="V32" s="36"/>
      <c r="W32" s="36"/>
      <c r="X32" s="36"/>
      <c r="Y32" s="36"/>
      <c r="Z32" s="36"/>
      <c r="AA32" s="36"/>
    </row>
    <row r="33" spans="1:27" x14ac:dyDescent="0.2">
      <c r="A33" s="3" t="s">
        <v>148</v>
      </c>
      <c r="B33" s="47">
        <v>294</v>
      </c>
      <c r="C33" s="47">
        <v>1805</v>
      </c>
      <c r="D33" s="47">
        <v>2154</v>
      </c>
      <c r="E33" s="47">
        <v>621</v>
      </c>
      <c r="F33" s="47">
        <v>117</v>
      </c>
      <c r="G33" s="47">
        <v>114</v>
      </c>
      <c r="H33" s="47">
        <v>214</v>
      </c>
      <c r="I33" s="47">
        <v>101</v>
      </c>
      <c r="K33" s="36"/>
      <c r="L33" s="36"/>
      <c r="M33" s="36"/>
      <c r="N33" s="36"/>
      <c r="O33" s="36"/>
      <c r="P33" s="36"/>
      <c r="Q33" s="36"/>
      <c r="R33" s="36"/>
      <c r="S33" s="36"/>
      <c r="T33" s="36"/>
      <c r="U33" s="36"/>
      <c r="V33" s="36"/>
      <c r="W33" s="36"/>
      <c r="X33" s="36"/>
      <c r="Y33" s="36"/>
      <c r="Z33" s="36"/>
      <c r="AA33" s="36"/>
    </row>
    <row r="34" spans="1:27" x14ac:dyDescent="0.2">
      <c r="A34" s="3" t="s">
        <v>149</v>
      </c>
      <c r="B34" s="47">
        <v>417</v>
      </c>
      <c r="C34" s="47">
        <v>1863</v>
      </c>
      <c r="D34" s="47">
        <v>2811</v>
      </c>
      <c r="E34" s="47">
        <v>575</v>
      </c>
      <c r="F34" s="47">
        <v>162</v>
      </c>
      <c r="G34" s="47">
        <v>103</v>
      </c>
      <c r="H34" s="47">
        <v>283</v>
      </c>
      <c r="I34" s="47">
        <v>189</v>
      </c>
      <c r="K34" s="36"/>
      <c r="L34" s="36"/>
      <c r="M34" s="36"/>
      <c r="N34" s="36"/>
      <c r="O34" s="36"/>
      <c r="P34" s="36"/>
      <c r="Q34" s="36"/>
      <c r="R34" s="36"/>
      <c r="S34" s="36"/>
      <c r="T34" s="36"/>
      <c r="U34" s="36"/>
      <c r="V34" s="36"/>
      <c r="W34" s="36"/>
      <c r="X34" s="36"/>
      <c r="Y34" s="36"/>
      <c r="Z34" s="36"/>
      <c r="AA34" s="36"/>
    </row>
    <row r="35" spans="1:27" x14ac:dyDescent="0.2">
      <c r="A35" s="3" t="s">
        <v>150</v>
      </c>
      <c r="B35" s="47">
        <v>222</v>
      </c>
      <c r="C35" s="47">
        <v>1766</v>
      </c>
      <c r="D35" s="47">
        <v>2566</v>
      </c>
      <c r="E35" s="47">
        <v>631</v>
      </c>
      <c r="F35" s="47">
        <v>155</v>
      </c>
      <c r="G35" s="47">
        <v>111</v>
      </c>
      <c r="H35" s="47">
        <v>213</v>
      </c>
      <c r="I35" s="47">
        <v>213</v>
      </c>
      <c r="K35" s="36"/>
      <c r="L35" s="36"/>
      <c r="M35" s="36"/>
      <c r="N35" s="36"/>
      <c r="O35" s="36"/>
      <c r="P35" s="36"/>
      <c r="Q35" s="36"/>
      <c r="R35" s="36"/>
      <c r="S35" s="36"/>
      <c r="T35" s="36"/>
      <c r="U35" s="36"/>
      <c r="V35" s="36"/>
      <c r="W35" s="36"/>
      <c r="X35" s="36"/>
      <c r="Y35" s="36"/>
      <c r="Z35" s="36"/>
      <c r="AA35" s="36"/>
    </row>
    <row r="36" spans="1:27" x14ac:dyDescent="0.2">
      <c r="A36" s="3" t="s">
        <v>151</v>
      </c>
      <c r="B36" s="47">
        <v>262</v>
      </c>
      <c r="C36" s="47">
        <v>1781</v>
      </c>
      <c r="D36" s="47">
        <v>2889</v>
      </c>
      <c r="E36" s="47">
        <v>757</v>
      </c>
      <c r="F36" s="47">
        <v>147</v>
      </c>
      <c r="G36" s="47">
        <v>115</v>
      </c>
      <c r="H36" s="47">
        <v>314</v>
      </c>
      <c r="I36" s="47">
        <v>210</v>
      </c>
      <c r="K36" s="36"/>
      <c r="L36" s="36"/>
      <c r="M36" s="36"/>
      <c r="N36" s="36"/>
      <c r="O36" s="36"/>
      <c r="P36" s="36"/>
      <c r="Q36" s="36"/>
      <c r="R36" s="36"/>
      <c r="S36" s="36"/>
      <c r="T36" s="36"/>
      <c r="U36" s="36"/>
      <c r="V36" s="36"/>
      <c r="W36" s="36"/>
      <c r="X36" s="36"/>
      <c r="Y36" s="36"/>
      <c r="Z36" s="36"/>
      <c r="AA36" s="36"/>
    </row>
    <row r="37" spans="1:27" x14ac:dyDescent="0.2">
      <c r="A37" s="3" t="s">
        <v>152</v>
      </c>
      <c r="B37" s="47">
        <v>201</v>
      </c>
      <c r="C37" s="47">
        <v>1398</v>
      </c>
      <c r="D37" s="47">
        <v>2048</v>
      </c>
      <c r="E37" s="47">
        <v>613</v>
      </c>
      <c r="F37" s="47">
        <v>163</v>
      </c>
      <c r="G37" s="47">
        <v>145</v>
      </c>
      <c r="H37" s="47">
        <v>204</v>
      </c>
      <c r="I37" s="47">
        <v>150</v>
      </c>
      <c r="K37" s="36"/>
      <c r="L37" s="36"/>
      <c r="M37" s="36"/>
      <c r="N37" s="36"/>
      <c r="O37" s="36"/>
      <c r="P37" s="36"/>
      <c r="Q37" s="36"/>
      <c r="R37" s="36"/>
      <c r="S37" s="36"/>
      <c r="T37" s="36"/>
      <c r="U37" s="36"/>
      <c r="V37" s="36"/>
      <c r="W37" s="36"/>
      <c r="X37" s="36"/>
      <c r="Y37" s="36"/>
      <c r="Z37" s="36"/>
      <c r="AA37" s="36"/>
    </row>
    <row r="38" spans="1:27" x14ac:dyDescent="0.2">
      <c r="E38" s="40"/>
      <c r="F38" s="40"/>
      <c r="G38" s="40"/>
      <c r="H38" s="40"/>
      <c r="I38" s="40"/>
      <c r="K38" s="36"/>
      <c r="L38" s="36"/>
      <c r="M38" s="36"/>
      <c r="N38" s="36"/>
      <c r="O38" s="36"/>
      <c r="P38" s="36"/>
      <c r="Q38" s="36"/>
      <c r="R38" s="36"/>
      <c r="S38" s="36"/>
      <c r="T38" s="36"/>
      <c r="U38" s="36"/>
      <c r="V38" s="36"/>
      <c r="W38" s="36"/>
      <c r="X38" s="36"/>
      <c r="Y38" s="36"/>
      <c r="Z38" s="36"/>
      <c r="AA38" s="36"/>
    </row>
    <row r="39" spans="1:27" x14ac:dyDescent="0.2">
      <c r="L39" s="36"/>
      <c r="M39" s="36"/>
      <c r="N39" s="36"/>
      <c r="O39" s="36"/>
      <c r="P39" s="36"/>
      <c r="Q39" s="36"/>
      <c r="R39" s="36"/>
      <c r="S39" s="36"/>
      <c r="T39" s="36"/>
      <c r="U39" s="36"/>
      <c r="V39" s="36"/>
    </row>
    <row r="40" spans="1:27" x14ac:dyDescent="0.2">
      <c r="L40" s="36"/>
      <c r="M40" s="36"/>
      <c r="N40" s="36"/>
      <c r="O40" s="36"/>
      <c r="P40" s="36"/>
      <c r="Q40" s="36"/>
      <c r="R40" s="36"/>
      <c r="S40" s="36"/>
      <c r="T40" s="36"/>
      <c r="U40" s="36"/>
      <c r="V40" s="36"/>
    </row>
    <row r="41" spans="1:27" x14ac:dyDescent="0.2">
      <c r="K41" s="36"/>
      <c r="L41" s="36"/>
      <c r="M41" s="36"/>
      <c r="N41" s="36"/>
      <c r="O41" s="36"/>
      <c r="P41" s="36"/>
      <c r="Q41" s="36"/>
      <c r="R41" s="36"/>
      <c r="S41" s="36"/>
      <c r="T41" s="36"/>
      <c r="U41" s="36"/>
      <c r="V41" s="36"/>
    </row>
    <row r="42" spans="1:27" x14ac:dyDescent="0.2">
      <c r="K42" s="36"/>
      <c r="L42" s="36"/>
      <c r="M42" s="36"/>
      <c r="N42" s="36"/>
      <c r="O42" s="36"/>
      <c r="P42" s="36"/>
      <c r="Q42" s="36"/>
      <c r="R42" s="36"/>
      <c r="S42" s="36"/>
      <c r="T42" s="36"/>
      <c r="U42" s="36"/>
      <c r="V42" s="36"/>
    </row>
    <row r="43" spans="1:27" x14ac:dyDescent="0.2">
      <c r="K43" s="36"/>
      <c r="L43" s="36"/>
      <c r="M43" s="36"/>
      <c r="N43" s="36"/>
      <c r="O43" s="36"/>
      <c r="P43" s="36"/>
      <c r="Q43" s="36"/>
      <c r="R43" s="36"/>
      <c r="S43" s="36"/>
    </row>
    <row r="44" spans="1:27" x14ac:dyDescent="0.2">
      <c r="K44" s="36"/>
      <c r="L44" s="36"/>
      <c r="M44" s="36"/>
      <c r="N44" s="36"/>
      <c r="O44" s="36"/>
      <c r="P44" s="36"/>
      <c r="Q44" s="36"/>
      <c r="R44" s="36"/>
      <c r="S44" s="36"/>
    </row>
    <row r="45" spans="1:27" x14ac:dyDescent="0.2">
      <c r="K45" s="36"/>
      <c r="L45" s="36"/>
      <c r="M45" s="36"/>
      <c r="N45" s="36"/>
      <c r="O45" s="36"/>
      <c r="P45" s="36"/>
      <c r="Q45" s="36"/>
      <c r="R45" s="36"/>
      <c r="S45" s="36"/>
    </row>
    <row r="46" spans="1:27" x14ac:dyDescent="0.2">
      <c r="K46" s="36"/>
      <c r="L46" s="36"/>
      <c r="M46" s="36"/>
      <c r="N46" s="36"/>
      <c r="O46" s="36"/>
      <c r="P46" s="36"/>
      <c r="Q46" s="36"/>
      <c r="R46" s="36"/>
      <c r="S46" s="36"/>
    </row>
    <row r="47" spans="1:27" x14ac:dyDescent="0.2">
      <c r="K47" s="36"/>
      <c r="L47" s="36"/>
      <c r="M47" s="36"/>
      <c r="N47" s="36"/>
      <c r="O47" s="36"/>
      <c r="P47" s="36"/>
      <c r="Q47" s="36"/>
      <c r="R47" s="36"/>
      <c r="S47" s="36"/>
    </row>
    <row r="48" spans="1:27" x14ac:dyDescent="0.2">
      <c r="K48" s="36"/>
      <c r="L48" s="36"/>
      <c r="M48" s="36"/>
      <c r="N48" s="36"/>
      <c r="O48" s="36"/>
      <c r="P48" s="36"/>
      <c r="Q48" s="36"/>
      <c r="R48" s="36"/>
      <c r="S48" s="36"/>
    </row>
    <row r="49" spans="1:19" x14ac:dyDescent="0.2">
      <c r="K49" s="36"/>
      <c r="L49" s="36"/>
      <c r="M49" s="36"/>
      <c r="N49" s="36"/>
      <c r="O49" s="36"/>
      <c r="P49" s="36"/>
      <c r="Q49" s="36"/>
      <c r="R49" s="36"/>
      <c r="S49" s="36"/>
    </row>
    <row r="50" spans="1:19" x14ac:dyDescent="0.2">
      <c r="K50" s="36"/>
      <c r="L50" s="36"/>
      <c r="M50" s="36"/>
      <c r="N50" s="36"/>
      <c r="O50" s="36"/>
      <c r="P50" s="36"/>
      <c r="Q50" s="36"/>
      <c r="R50" s="36"/>
      <c r="S50" s="36"/>
    </row>
    <row r="58" spans="1:19" ht="12.75" customHeight="1" x14ac:dyDescent="0.2">
      <c r="G58" s="35"/>
      <c r="H58" s="35"/>
      <c r="I58" s="35"/>
      <c r="J58" s="35"/>
    </row>
    <row r="59" spans="1:19" ht="12.75" customHeight="1" x14ac:dyDescent="0.2">
      <c r="A59" s="184" t="s">
        <v>180</v>
      </c>
      <c r="B59" s="184"/>
      <c r="C59" s="184"/>
      <c r="D59" s="184"/>
      <c r="E59" s="184"/>
      <c r="F59" s="184"/>
      <c r="G59" s="184"/>
      <c r="H59" s="184"/>
      <c r="I59" s="184"/>
      <c r="J59" s="184"/>
    </row>
    <row r="60" spans="1:19" ht="24.75" customHeight="1" x14ac:dyDescent="0.2">
      <c r="A60" s="184"/>
      <c r="B60" s="184"/>
      <c r="C60" s="184"/>
      <c r="D60" s="184"/>
      <c r="E60" s="184"/>
      <c r="F60" s="184"/>
      <c r="G60" s="184"/>
      <c r="H60" s="184"/>
      <c r="I60" s="184"/>
      <c r="J60" s="184"/>
    </row>
  </sheetData>
  <mergeCells count="14">
    <mergeCell ref="A59:J60"/>
    <mergeCell ref="BE8:BI8"/>
    <mergeCell ref="AA8:AE8"/>
    <mergeCell ref="AF8:AJ8"/>
    <mergeCell ref="AK8:AO8"/>
    <mergeCell ref="AP8:AT8"/>
    <mergeCell ref="AU8:AY8"/>
    <mergeCell ref="AZ8:BD8"/>
    <mergeCell ref="A8:A9"/>
    <mergeCell ref="B8:F8"/>
    <mergeCell ref="G8:K8"/>
    <mergeCell ref="L8:P8"/>
    <mergeCell ref="Q8:U8"/>
    <mergeCell ref="V8:Z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97"/>
  <sheetViews>
    <sheetView workbookViewId="0">
      <selection activeCell="B4" sqref="B4"/>
    </sheetView>
  </sheetViews>
  <sheetFormatPr baseColWidth="10" defaultRowHeight="12.75" x14ac:dyDescent="0.2"/>
  <cols>
    <col min="1" max="16384" width="11.42578125" style="1"/>
  </cols>
  <sheetData>
    <row r="1" spans="1:28" ht="15.75" x14ac:dyDescent="0.25">
      <c r="A1" s="10" t="s">
        <v>113</v>
      </c>
    </row>
    <row r="4" spans="1:28" ht="15" x14ac:dyDescent="0.25">
      <c r="A4" s="25" t="s">
        <v>187</v>
      </c>
    </row>
    <row r="8" spans="1:28" x14ac:dyDescent="0.2">
      <c r="A8" s="197" t="s">
        <v>181</v>
      </c>
      <c r="B8" s="198"/>
      <c r="C8" s="198"/>
      <c r="D8" s="198"/>
      <c r="E8" s="198"/>
      <c r="F8" s="198"/>
      <c r="G8" s="198"/>
      <c r="H8" s="198"/>
      <c r="I8" s="198"/>
      <c r="J8" s="198"/>
      <c r="K8" s="198"/>
      <c r="L8" s="198"/>
      <c r="M8" s="198"/>
      <c r="N8" s="198"/>
      <c r="O8" s="198"/>
      <c r="P8" s="198"/>
      <c r="Q8" s="198"/>
      <c r="R8" s="198"/>
      <c r="S8" s="198"/>
      <c r="T8" s="198"/>
      <c r="U8" s="198"/>
      <c r="V8" s="198"/>
      <c r="W8" s="198"/>
      <c r="X8" s="198"/>
      <c r="Y8" s="198"/>
      <c r="Z8" s="198"/>
      <c r="AA8" s="198"/>
      <c r="AB8" s="199"/>
    </row>
    <row r="9" spans="1:28" ht="12.75" customHeight="1" x14ac:dyDescent="0.2">
      <c r="A9" s="195" t="s">
        <v>104</v>
      </c>
      <c r="B9" s="193" t="s">
        <v>35</v>
      </c>
      <c r="C9" s="193"/>
      <c r="D9" s="193"/>
      <c r="E9" s="193" t="s">
        <v>188</v>
      </c>
      <c r="F9" s="193"/>
      <c r="G9" s="193"/>
      <c r="H9" s="193" t="s">
        <v>82</v>
      </c>
      <c r="I9" s="193"/>
      <c r="J9" s="193"/>
      <c r="K9" s="193" t="s">
        <v>189</v>
      </c>
      <c r="L9" s="193"/>
      <c r="M9" s="193"/>
      <c r="N9" s="193" t="s">
        <v>155</v>
      </c>
      <c r="O9" s="193"/>
      <c r="P9" s="193"/>
      <c r="Q9" s="193" t="s">
        <v>156</v>
      </c>
      <c r="R9" s="193"/>
      <c r="S9" s="193"/>
      <c r="T9" s="193" t="s">
        <v>190</v>
      </c>
      <c r="U9" s="193"/>
      <c r="V9" s="193"/>
      <c r="W9" s="193" t="s">
        <v>191</v>
      </c>
      <c r="X9" s="193"/>
      <c r="Y9" s="193"/>
      <c r="Z9" s="193" t="s">
        <v>10</v>
      </c>
      <c r="AA9" s="193"/>
      <c r="AB9" s="193"/>
    </row>
    <row r="10" spans="1:28" ht="38.25" x14ac:dyDescent="0.2">
      <c r="A10" s="196"/>
      <c r="B10" s="173" t="s">
        <v>11</v>
      </c>
      <c r="C10" s="173" t="s">
        <v>34</v>
      </c>
      <c r="D10" s="67" t="s">
        <v>192</v>
      </c>
      <c r="E10" s="173" t="s">
        <v>11</v>
      </c>
      <c r="F10" s="173" t="s">
        <v>13</v>
      </c>
      <c r="G10" s="67" t="s">
        <v>193</v>
      </c>
      <c r="H10" s="173" t="s">
        <v>11</v>
      </c>
      <c r="I10" s="173" t="s">
        <v>13</v>
      </c>
      <c r="J10" s="67" t="s">
        <v>194</v>
      </c>
      <c r="K10" s="173" t="s">
        <v>11</v>
      </c>
      <c r="L10" s="173" t="s">
        <v>13</v>
      </c>
      <c r="M10" s="67" t="s">
        <v>195</v>
      </c>
      <c r="N10" s="173" t="s">
        <v>11</v>
      </c>
      <c r="O10" s="173" t="s">
        <v>13</v>
      </c>
      <c r="P10" s="67" t="s">
        <v>196</v>
      </c>
      <c r="Q10" s="173" t="s">
        <v>11</v>
      </c>
      <c r="R10" s="173" t="s">
        <v>13</v>
      </c>
      <c r="S10" s="67" t="s">
        <v>197</v>
      </c>
      <c r="T10" s="173" t="s">
        <v>11</v>
      </c>
      <c r="U10" s="173" t="s">
        <v>13</v>
      </c>
      <c r="V10" s="67" t="s">
        <v>198</v>
      </c>
      <c r="W10" s="173" t="s">
        <v>11</v>
      </c>
      <c r="X10" s="173" t="s">
        <v>13</v>
      </c>
      <c r="Y10" s="67" t="s">
        <v>199</v>
      </c>
      <c r="Z10" s="173" t="s">
        <v>11</v>
      </c>
      <c r="AA10" s="173" t="s">
        <v>13</v>
      </c>
      <c r="AB10" s="173" t="s">
        <v>50</v>
      </c>
    </row>
    <row r="11" spans="1:28" x14ac:dyDescent="0.2">
      <c r="A11" s="66" t="s">
        <v>0</v>
      </c>
      <c r="B11" s="48">
        <v>4</v>
      </c>
      <c r="C11" s="48">
        <v>0</v>
      </c>
      <c r="D11" s="73">
        <f>B11+C11</f>
        <v>4</v>
      </c>
      <c r="E11" s="48">
        <v>9</v>
      </c>
      <c r="F11" s="48">
        <v>7</v>
      </c>
      <c r="G11" s="73">
        <f>E11+F11</f>
        <v>16</v>
      </c>
      <c r="H11" s="48">
        <v>18</v>
      </c>
      <c r="I11" s="48">
        <v>13</v>
      </c>
      <c r="J11" s="47">
        <f>H11+I11</f>
        <v>31</v>
      </c>
      <c r="K11" s="48">
        <v>9</v>
      </c>
      <c r="L11" s="48">
        <v>2</v>
      </c>
      <c r="M11" s="47">
        <f>K11+L11</f>
        <v>11</v>
      </c>
      <c r="N11" s="48">
        <v>0</v>
      </c>
      <c r="O11" s="48">
        <v>1</v>
      </c>
      <c r="P11" s="47">
        <f>N11+O11</f>
        <v>1</v>
      </c>
      <c r="Q11" s="48">
        <v>0</v>
      </c>
      <c r="R11" s="48">
        <v>0</v>
      </c>
      <c r="S11" s="47">
        <f>Q11+R11</f>
        <v>0</v>
      </c>
      <c r="T11" s="48">
        <v>0</v>
      </c>
      <c r="U11" s="48">
        <v>0</v>
      </c>
      <c r="V11" s="47">
        <f>T11+U11</f>
        <v>0</v>
      </c>
      <c r="W11" s="48">
        <v>0</v>
      </c>
      <c r="X11" s="48">
        <v>1</v>
      </c>
      <c r="Y11" s="47">
        <f>W11+X11</f>
        <v>1</v>
      </c>
      <c r="Z11" s="47">
        <f>B11+E11+H11+K11+N11+Q11+T11+W11</f>
        <v>40</v>
      </c>
      <c r="AA11" s="47">
        <f>C11+F11+I11+L11+O11+R11+U11+X11</f>
        <v>24</v>
      </c>
      <c r="AB11" s="47">
        <f>Z11+AA11</f>
        <v>64</v>
      </c>
    </row>
    <row r="12" spans="1:28" x14ac:dyDescent="0.2">
      <c r="A12" s="66" t="s">
        <v>1</v>
      </c>
      <c r="B12" s="48">
        <v>17</v>
      </c>
      <c r="C12" s="48">
        <v>10</v>
      </c>
      <c r="D12" s="73">
        <f t="shared" ref="D12:D20" si="0">B12+C12</f>
        <v>27</v>
      </c>
      <c r="E12" s="48">
        <v>45</v>
      </c>
      <c r="F12" s="48">
        <v>48</v>
      </c>
      <c r="G12" s="73">
        <f t="shared" ref="G12:G20" si="1">E12+F12</f>
        <v>93</v>
      </c>
      <c r="H12" s="48">
        <v>110</v>
      </c>
      <c r="I12" s="48">
        <v>72</v>
      </c>
      <c r="J12" s="47">
        <f t="shared" ref="J12:J20" si="2">H12+I12</f>
        <v>182</v>
      </c>
      <c r="K12" s="48">
        <v>65</v>
      </c>
      <c r="L12" s="48">
        <v>68</v>
      </c>
      <c r="M12" s="47">
        <f t="shared" ref="M12:M20" si="3">K12+L12</f>
        <v>133</v>
      </c>
      <c r="N12" s="48">
        <v>5</v>
      </c>
      <c r="O12" s="48">
        <v>11</v>
      </c>
      <c r="P12" s="47">
        <f t="shared" ref="P12:P20" si="4">N12+O12</f>
        <v>16</v>
      </c>
      <c r="Q12" s="48">
        <v>9</v>
      </c>
      <c r="R12" s="48">
        <v>7</v>
      </c>
      <c r="S12" s="47">
        <f t="shared" ref="S12:S20" si="5">Q12+R12</f>
        <v>16</v>
      </c>
      <c r="T12" s="48">
        <v>6</v>
      </c>
      <c r="U12" s="48">
        <v>21</v>
      </c>
      <c r="V12" s="47">
        <f>T12+U12</f>
        <v>27</v>
      </c>
      <c r="W12" s="48">
        <v>5</v>
      </c>
      <c r="X12" s="48">
        <v>6</v>
      </c>
      <c r="Y12" s="47">
        <f t="shared" ref="Y12:Y20" si="6">W12+X12</f>
        <v>11</v>
      </c>
      <c r="Z12" s="47">
        <f t="shared" ref="Z12:AA20" si="7">B12+E12+H12+K12+N12+Q12+T12+W12</f>
        <v>262</v>
      </c>
      <c r="AA12" s="47">
        <f t="shared" si="7"/>
        <v>243</v>
      </c>
      <c r="AB12" s="47">
        <f t="shared" ref="AB12:AB20" si="8">Z12+AA12</f>
        <v>505</v>
      </c>
    </row>
    <row r="13" spans="1:28" x14ac:dyDescent="0.2">
      <c r="A13" s="66" t="s">
        <v>2</v>
      </c>
      <c r="B13" s="48">
        <v>23</v>
      </c>
      <c r="C13" s="48">
        <v>10</v>
      </c>
      <c r="D13" s="73">
        <f>B13+C13</f>
        <v>33</v>
      </c>
      <c r="E13" s="48">
        <v>78</v>
      </c>
      <c r="F13" s="48">
        <v>62</v>
      </c>
      <c r="G13" s="73">
        <f t="shared" si="1"/>
        <v>140</v>
      </c>
      <c r="H13" s="48">
        <v>123</v>
      </c>
      <c r="I13" s="48">
        <v>87</v>
      </c>
      <c r="J13" s="47">
        <f t="shared" si="2"/>
        <v>210</v>
      </c>
      <c r="K13" s="48">
        <v>83</v>
      </c>
      <c r="L13" s="48">
        <v>102</v>
      </c>
      <c r="M13" s="47">
        <f>K13+L13</f>
        <v>185</v>
      </c>
      <c r="N13" s="48">
        <v>12</v>
      </c>
      <c r="O13" s="48">
        <v>11</v>
      </c>
      <c r="P13" s="47">
        <f t="shared" si="4"/>
        <v>23</v>
      </c>
      <c r="Q13" s="48">
        <v>13</v>
      </c>
      <c r="R13" s="48">
        <v>9</v>
      </c>
      <c r="S13" s="47">
        <f t="shared" si="5"/>
        <v>22</v>
      </c>
      <c r="T13" s="48">
        <v>24</v>
      </c>
      <c r="U13" s="48">
        <v>35</v>
      </c>
      <c r="V13" s="47">
        <f t="shared" ref="V13:V20" si="9">T13+U13</f>
        <v>59</v>
      </c>
      <c r="W13" s="48">
        <v>6</v>
      </c>
      <c r="X13" s="48">
        <v>15</v>
      </c>
      <c r="Y13" s="47">
        <f>W13+X13</f>
        <v>21</v>
      </c>
      <c r="Z13" s="47">
        <f t="shared" si="7"/>
        <v>362</v>
      </c>
      <c r="AA13" s="47">
        <f>C13+F13+I13+L13+O13+R13+U13+X13</f>
        <v>331</v>
      </c>
      <c r="AB13" s="47">
        <f t="shared" si="8"/>
        <v>693</v>
      </c>
    </row>
    <row r="14" spans="1:28" x14ac:dyDescent="0.2">
      <c r="A14" s="66" t="s">
        <v>3</v>
      </c>
      <c r="B14" s="48">
        <v>18</v>
      </c>
      <c r="C14" s="48">
        <v>11</v>
      </c>
      <c r="D14" s="73">
        <f t="shared" si="0"/>
        <v>29</v>
      </c>
      <c r="E14" s="48">
        <v>77</v>
      </c>
      <c r="F14" s="48">
        <v>64</v>
      </c>
      <c r="G14" s="73">
        <f t="shared" si="1"/>
        <v>141</v>
      </c>
      <c r="H14" s="48">
        <v>130</v>
      </c>
      <c r="I14" s="48">
        <v>87</v>
      </c>
      <c r="J14" s="47">
        <f t="shared" si="2"/>
        <v>217</v>
      </c>
      <c r="K14" s="48">
        <v>56</v>
      </c>
      <c r="L14" s="48">
        <v>61</v>
      </c>
      <c r="M14" s="47">
        <f>K14+L14</f>
        <v>117</v>
      </c>
      <c r="N14" s="48">
        <v>8</v>
      </c>
      <c r="O14" s="48">
        <v>7</v>
      </c>
      <c r="P14" s="47">
        <f>N14+O14</f>
        <v>15</v>
      </c>
      <c r="Q14" s="48">
        <v>4</v>
      </c>
      <c r="R14" s="48">
        <v>9</v>
      </c>
      <c r="S14" s="47">
        <f>Q14+R14</f>
        <v>13</v>
      </c>
      <c r="T14" s="48">
        <v>17</v>
      </c>
      <c r="U14" s="48">
        <v>30</v>
      </c>
      <c r="V14" s="47">
        <f>T14+U14</f>
        <v>47</v>
      </c>
      <c r="W14" s="48">
        <v>12</v>
      </c>
      <c r="X14" s="48">
        <v>9</v>
      </c>
      <c r="Y14" s="47">
        <f>W14+X14</f>
        <v>21</v>
      </c>
      <c r="Z14" s="47">
        <f t="shared" si="7"/>
        <v>322</v>
      </c>
      <c r="AA14" s="47">
        <f t="shared" si="7"/>
        <v>278</v>
      </c>
      <c r="AB14" s="47">
        <f t="shared" si="8"/>
        <v>600</v>
      </c>
    </row>
    <row r="15" spans="1:28" x14ac:dyDescent="0.2">
      <c r="A15" s="66" t="s">
        <v>4</v>
      </c>
      <c r="B15" s="48">
        <v>29</v>
      </c>
      <c r="C15" s="48">
        <v>6</v>
      </c>
      <c r="D15" s="73">
        <f t="shared" si="0"/>
        <v>35</v>
      </c>
      <c r="E15" s="48">
        <v>74</v>
      </c>
      <c r="F15" s="48">
        <v>52</v>
      </c>
      <c r="G15" s="73">
        <f t="shared" si="1"/>
        <v>126</v>
      </c>
      <c r="H15" s="48">
        <v>113</v>
      </c>
      <c r="I15" s="48">
        <v>83</v>
      </c>
      <c r="J15" s="47">
        <f t="shared" si="2"/>
        <v>196</v>
      </c>
      <c r="K15" s="48">
        <v>34</v>
      </c>
      <c r="L15" s="48">
        <v>48</v>
      </c>
      <c r="M15" s="47">
        <f t="shared" si="3"/>
        <v>82</v>
      </c>
      <c r="N15" s="48">
        <v>6</v>
      </c>
      <c r="O15" s="48">
        <v>11</v>
      </c>
      <c r="P15" s="47">
        <f t="shared" si="4"/>
        <v>17</v>
      </c>
      <c r="Q15" s="48">
        <v>3</v>
      </c>
      <c r="R15" s="48">
        <v>1</v>
      </c>
      <c r="S15" s="47">
        <f t="shared" si="5"/>
        <v>4</v>
      </c>
      <c r="T15" s="48">
        <v>11</v>
      </c>
      <c r="U15" s="48">
        <v>11</v>
      </c>
      <c r="V15" s="47">
        <f>T15+U15</f>
        <v>22</v>
      </c>
      <c r="W15" s="48">
        <v>9</v>
      </c>
      <c r="X15" s="48">
        <v>17</v>
      </c>
      <c r="Y15" s="47">
        <f t="shared" si="6"/>
        <v>26</v>
      </c>
      <c r="Z15" s="47">
        <f t="shared" si="7"/>
        <v>279</v>
      </c>
      <c r="AA15" s="47">
        <f t="shared" si="7"/>
        <v>229</v>
      </c>
      <c r="AB15" s="47">
        <f t="shared" si="8"/>
        <v>508</v>
      </c>
    </row>
    <row r="16" spans="1:28" x14ac:dyDescent="0.2">
      <c r="A16" s="66" t="s">
        <v>5</v>
      </c>
      <c r="B16" s="48">
        <v>17</v>
      </c>
      <c r="C16" s="48">
        <v>13</v>
      </c>
      <c r="D16" s="73">
        <f t="shared" si="0"/>
        <v>30</v>
      </c>
      <c r="E16" s="48">
        <v>69</v>
      </c>
      <c r="F16" s="48">
        <v>54</v>
      </c>
      <c r="G16" s="73">
        <f t="shared" si="1"/>
        <v>123</v>
      </c>
      <c r="H16" s="48">
        <v>122</v>
      </c>
      <c r="I16" s="48">
        <v>91</v>
      </c>
      <c r="J16" s="47">
        <f t="shared" si="2"/>
        <v>213</v>
      </c>
      <c r="K16" s="48">
        <v>32</v>
      </c>
      <c r="L16" s="48">
        <v>24</v>
      </c>
      <c r="M16" s="47">
        <f t="shared" si="3"/>
        <v>56</v>
      </c>
      <c r="N16" s="48">
        <v>4</v>
      </c>
      <c r="O16" s="48">
        <v>5</v>
      </c>
      <c r="P16" s="47">
        <f>N16+O16</f>
        <v>9</v>
      </c>
      <c r="Q16" s="48">
        <v>3</v>
      </c>
      <c r="R16" s="48">
        <v>1</v>
      </c>
      <c r="S16" s="47">
        <f>Q16+R16</f>
        <v>4</v>
      </c>
      <c r="T16" s="48">
        <v>2</v>
      </c>
      <c r="U16" s="48">
        <v>11</v>
      </c>
      <c r="V16" s="47">
        <f>T16+U16</f>
        <v>13</v>
      </c>
      <c r="W16" s="48">
        <v>15</v>
      </c>
      <c r="X16" s="48">
        <v>4</v>
      </c>
      <c r="Y16" s="47">
        <f>W16+X16</f>
        <v>19</v>
      </c>
      <c r="Z16" s="47">
        <f t="shared" si="7"/>
        <v>264</v>
      </c>
      <c r="AA16" s="47">
        <f t="shared" si="7"/>
        <v>203</v>
      </c>
      <c r="AB16" s="47">
        <f t="shared" si="8"/>
        <v>467</v>
      </c>
    </row>
    <row r="17" spans="1:28" x14ac:dyDescent="0.2">
      <c r="A17" s="66" t="s">
        <v>6</v>
      </c>
      <c r="B17" s="48">
        <v>25</v>
      </c>
      <c r="C17" s="48">
        <v>1</v>
      </c>
      <c r="D17" s="73">
        <f t="shared" si="0"/>
        <v>26</v>
      </c>
      <c r="E17" s="48">
        <v>74</v>
      </c>
      <c r="F17" s="48">
        <v>62</v>
      </c>
      <c r="G17" s="73">
        <f t="shared" si="1"/>
        <v>136</v>
      </c>
      <c r="H17" s="48">
        <v>116</v>
      </c>
      <c r="I17" s="48">
        <v>107</v>
      </c>
      <c r="J17" s="47">
        <f t="shared" si="2"/>
        <v>223</v>
      </c>
      <c r="K17" s="48">
        <v>19</v>
      </c>
      <c r="L17" s="48">
        <v>18</v>
      </c>
      <c r="M17" s="47">
        <f t="shared" si="3"/>
        <v>37</v>
      </c>
      <c r="N17" s="48">
        <v>7</v>
      </c>
      <c r="O17" s="48">
        <v>3</v>
      </c>
      <c r="P17" s="47">
        <f t="shared" si="4"/>
        <v>10</v>
      </c>
      <c r="Q17" s="48">
        <v>2</v>
      </c>
      <c r="R17" s="48">
        <v>3</v>
      </c>
      <c r="S17" s="47">
        <f t="shared" si="5"/>
        <v>5</v>
      </c>
      <c r="T17" s="48">
        <v>2</v>
      </c>
      <c r="U17" s="48">
        <v>10</v>
      </c>
      <c r="V17" s="47">
        <f t="shared" si="9"/>
        <v>12</v>
      </c>
      <c r="W17" s="48">
        <v>11</v>
      </c>
      <c r="X17" s="48">
        <v>4</v>
      </c>
      <c r="Y17" s="47">
        <f t="shared" si="6"/>
        <v>15</v>
      </c>
      <c r="Z17" s="47">
        <f t="shared" si="7"/>
        <v>256</v>
      </c>
      <c r="AA17" s="47">
        <f t="shared" si="7"/>
        <v>208</v>
      </c>
      <c r="AB17" s="47">
        <f t="shared" si="8"/>
        <v>464</v>
      </c>
    </row>
    <row r="18" spans="1:28" x14ac:dyDescent="0.2">
      <c r="A18" s="66" t="s">
        <v>7</v>
      </c>
      <c r="B18" s="48">
        <v>23</v>
      </c>
      <c r="C18" s="48">
        <v>4</v>
      </c>
      <c r="D18" s="73">
        <f t="shared" si="0"/>
        <v>27</v>
      </c>
      <c r="E18" s="48">
        <v>45</v>
      </c>
      <c r="F18" s="48">
        <v>46</v>
      </c>
      <c r="G18" s="73">
        <f t="shared" si="1"/>
        <v>91</v>
      </c>
      <c r="H18" s="48">
        <v>101</v>
      </c>
      <c r="I18" s="48">
        <v>72</v>
      </c>
      <c r="J18" s="47">
        <f t="shared" si="2"/>
        <v>173</v>
      </c>
      <c r="K18" s="48">
        <v>12</v>
      </c>
      <c r="L18" s="48">
        <v>9</v>
      </c>
      <c r="M18" s="47">
        <f t="shared" si="3"/>
        <v>21</v>
      </c>
      <c r="N18" s="48">
        <v>5</v>
      </c>
      <c r="O18" s="48">
        <v>3</v>
      </c>
      <c r="P18" s="47">
        <f t="shared" si="4"/>
        <v>8</v>
      </c>
      <c r="Q18" s="48">
        <v>1</v>
      </c>
      <c r="R18" s="48">
        <v>0</v>
      </c>
      <c r="S18" s="47">
        <f t="shared" si="5"/>
        <v>1</v>
      </c>
      <c r="T18" s="48">
        <v>0</v>
      </c>
      <c r="U18" s="48">
        <v>1</v>
      </c>
      <c r="V18" s="47">
        <f t="shared" si="9"/>
        <v>1</v>
      </c>
      <c r="W18" s="48">
        <v>1</v>
      </c>
      <c r="X18" s="48">
        <v>2</v>
      </c>
      <c r="Y18" s="47">
        <f t="shared" si="6"/>
        <v>3</v>
      </c>
      <c r="Z18" s="47">
        <f t="shared" si="7"/>
        <v>188</v>
      </c>
      <c r="AA18" s="47">
        <f t="shared" si="7"/>
        <v>137</v>
      </c>
      <c r="AB18" s="47">
        <f>Z18+AA18</f>
        <v>325</v>
      </c>
    </row>
    <row r="19" spans="1:28" x14ac:dyDescent="0.2">
      <c r="A19" s="66" t="s">
        <v>8</v>
      </c>
      <c r="B19" s="48">
        <v>13</v>
      </c>
      <c r="C19" s="48">
        <v>6</v>
      </c>
      <c r="D19" s="73">
        <f t="shared" si="0"/>
        <v>19</v>
      </c>
      <c r="E19" s="48">
        <v>46</v>
      </c>
      <c r="F19" s="48">
        <v>33</v>
      </c>
      <c r="G19" s="73">
        <f t="shared" si="1"/>
        <v>79</v>
      </c>
      <c r="H19" s="48">
        <v>88</v>
      </c>
      <c r="I19" s="48">
        <v>38</v>
      </c>
      <c r="J19" s="47">
        <f t="shared" si="2"/>
        <v>126</v>
      </c>
      <c r="K19" s="48">
        <v>2</v>
      </c>
      <c r="L19" s="48">
        <v>5</v>
      </c>
      <c r="M19" s="47">
        <f t="shared" si="3"/>
        <v>7</v>
      </c>
      <c r="N19" s="48">
        <v>1</v>
      </c>
      <c r="O19" s="48">
        <v>1</v>
      </c>
      <c r="P19" s="47">
        <f t="shared" si="4"/>
        <v>2</v>
      </c>
      <c r="Q19" s="48">
        <v>1</v>
      </c>
      <c r="R19" s="48">
        <v>2</v>
      </c>
      <c r="S19" s="47">
        <f t="shared" si="5"/>
        <v>3</v>
      </c>
      <c r="T19" s="48">
        <v>3</v>
      </c>
      <c r="U19" s="48">
        <v>2</v>
      </c>
      <c r="V19" s="47">
        <f>T19+U19</f>
        <v>5</v>
      </c>
      <c r="W19" s="48">
        <v>1</v>
      </c>
      <c r="X19" s="48">
        <v>1</v>
      </c>
      <c r="Y19" s="47">
        <f>W19+X19</f>
        <v>2</v>
      </c>
      <c r="Z19" s="47">
        <f t="shared" si="7"/>
        <v>155</v>
      </c>
      <c r="AA19" s="47">
        <f t="shared" si="7"/>
        <v>88</v>
      </c>
      <c r="AB19" s="47">
        <f t="shared" si="8"/>
        <v>243</v>
      </c>
    </row>
    <row r="20" spans="1:28" x14ac:dyDescent="0.2">
      <c r="A20" s="66" t="s">
        <v>9</v>
      </c>
      <c r="B20" s="48">
        <v>9</v>
      </c>
      <c r="C20" s="48">
        <v>2</v>
      </c>
      <c r="D20" s="73">
        <f t="shared" si="0"/>
        <v>11</v>
      </c>
      <c r="E20" s="48">
        <v>24</v>
      </c>
      <c r="F20" s="48">
        <v>22</v>
      </c>
      <c r="G20" s="73">
        <f t="shared" si="1"/>
        <v>46</v>
      </c>
      <c r="H20" s="48">
        <v>46</v>
      </c>
      <c r="I20" s="48">
        <v>20</v>
      </c>
      <c r="J20" s="47">
        <f t="shared" si="2"/>
        <v>66</v>
      </c>
      <c r="K20" s="48">
        <v>4</v>
      </c>
      <c r="L20" s="48">
        <v>0</v>
      </c>
      <c r="M20" s="47">
        <f t="shared" si="3"/>
        <v>4</v>
      </c>
      <c r="N20" s="48">
        <v>0</v>
      </c>
      <c r="O20" s="48">
        <v>0</v>
      </c>
      <c r="P20" s="47">
        <f t="shared" si="4"/>
        <v>0</v>
      </c>
      <c r="Q20" s="48">
        <v>0</v>
      </c>
      <c r="R20" s="48">
        <v>0</v>
      </c>
      <c r="S20" s="47">
        <f t="shared" si="5"/>
        <v>0</v>
      </c>
      <c r="T20" s="48">
        <v>0</v>
      </c>
      <c r="U20" s="48">
        <v>1</v>
      </c>
      <c r="V20" s="47">
        <f t="shared" si="9"/>
        <v>1</v>
      </c>
      <c r="W20" s="48">
        <v>1</v>
      </c>
      <c r="X20" s="48">
        <v>1</v>
      </c>
      <c r="Y20" s="47">
        <f t="shared" si="6"/>
        <v>2</v>
      </c>
      <c r="Z20" s="47">
        <f t="shared" si="7"/>
        <v>84</v>
      </c>
      <c r="AA20" s="47">
        <f t="shared" si="7"/>
        <v>46</v>
      </c>
      <c r="AB20" s="47">
        <f t="shared" si="8"/>
        <v>130</v>
      </c>
    </row>
    <row r="21" spans="1:28" ht="15.75" x14ac:dyDescent="0.25">
      <c r="A21" s="174" t="s">
        <v>10</v>
      </c>
      <c r="B21" s="52">
        <f>SUM(B11:B20)</f>
        <v>178</v>
      </c>
      <c r="C21" s="52">
        <f t="shared" ref="C21:AB21" si="10">SUM(C11:C20)</f>
        <v>63</v>
      </c>
      <c r="D21" s="52">
        <f t="shared" si="10"/>
        <v>241</v>
      </c>
      <c r="E21" s="52">
        <f t="shared" si="10"/>
        <v>541</v>
      </c>
      <c r="F21" s="52">
        <f t="shared" si="10"/>
        <v>450</v>
      </c>
      <c r="G21" s="52">
        <f t="shared" si="10"/>
        <v>991</v>
      </c>
      <c r="H21" s="52">
        <f t="shared" si="10"/>
        <v>967</v>
      </c>
      <c r="I21" s="52">
        <f t="shared" si="10"/>
        <v>670</v>
      </c>
      <c r="J21" s="52">
        <f t="shared" si="10"/>
        <v>1637</v>
      </c>
      <c r="K21" s="52">
        <f t="shared" si="10"/>
        <v>316</v>
      </c>
      <c r="L21" s="52">
        <f t="shared" si="10"/>
        <v>337</v>
      </c>
      <c r="M21" s="52">
        <f t="shared" si="10"/>
        <v>653</v>
      </c>
      <c r="N21" s="52">
        <f t="shared" si="10"/>
        <v>48</v>
      </c>
      <c r="O21" s="52">
        <f t="shared" si="10"/>
        <v>53</v>
      </c>
      <c r="P21" s="52">
        <f t="shared" si="10"/>
        <v>101</v>
      </c>
      <c r="Q21" s="52">
        <f t="shared" si="10"/>
        <v>36</v>
      </c>
      <c r="R21" s="52">
        <f t="shared" si="10"/>
        <v>32</v>
      </c>
      <c r="S21" s="52">
        <f t="shared" si="10"/>
        <v>68</v>
      </c>
      <c r="T21" s="52">
        <f t="shared" si="10"/>
        <v>65</v>
      </c>
      <c r="U21" s="52">
        <f t="shared" si="10"/>
        <v>122</v>
      </c>
      <c r="V21" s="52">
        <f t="shared" si="10"/>
        <v>187</v>
      </c>
      <c r="W21" s="52">
        <f t="shared" si="10"/>
        <v>61</v>
      </c>
      <c r="X21" s="52">
        <f t="shared" si="10"/>
        <v>60</v>
      </c>
      <c r="Y21" s="52">
        <f t="shared" si="10"/>
        <v>121</v>
      </c>
      <c r="Z21" s="52">
        <f t="shared" si="10"/>
        <v>2212</v>
      </c>
      <c r="AA21" s="52">
        <f t="shared" si="10"/>
        <v>1787</v>
      </c>
      <c r="AB21" s="52">
        <f t="shared" si="10"/>
        <v>3999</v>
      </c>
    </row>
    <row r="22" spans="1:28" ht="15.75" x14ac:dyDescent="0.25">
      <c r="A22" s="175"/>
      <c r="B22" s="176"/>
      <c r="C22" s="176"/>
      <c r="D22" s="176"/>
      <c r="E22" s="176"/>
      <c r="F22" s="176"/>
      <c r="G22" s="176"/>
      <c r="H22" s="176"/>
      <c r="I22" s="176"/>
      <c r="J22" s="176"/>
      <c r="K22" s="176"/>
      <c r="L22" s="176"/>
      <c r="M22" s="176"/>
      <c r="N22" s="176"/>
      <c r="O22" s="176"/>
      <c r="P22" s="176"/>
      <c r="Q22" s="176"/>
      <c r="R22" s="176"/>
      <c r="S22" s="176"/>
      <c r="T22" s="176"/>
      <c r="U22" s="176"/>
      <c r="V22" s="176"/>
      <c r="W22" s="176"/>
      <c r="X22" s="176"/>
      <c r="Y22" s="176"/>
      <c r="Z22" s="176"/>
      <c r="AA22" s="176"/>
      <c r="AB22" s="177"/>
    </row>
    <row r="23" spans="1:28" x14ac:dyDescent="0.2">
      <c r="A23" s="197" t="s">
        <v>182</v>
      </c>
      <c r="B23" s="198"/>
      <c r="C23" s="198"/>
      <c r="D23" s="198"/>
      <c r="E23" s="198"/>
      <c r="F23" s="198"/>
      <c r="G23" s="198"/>
      <c r="H23" s="198"/>
      <c r="I23" s="198"/>
      <c r="J23" s="198"/>
      <c r="K23" s="198"/>
      <c r="L23" s="198"/>
      <c r="M23" s="198"/>
      <c r="N23" s="198"/>
      <c r="O23" s="198"/>
      <c r="P23" s="198"/>
      <c r="Q23" s="198"/>
      <c r="R23" s="198"/>
      <c r="S23" s="198"/>
      <c r="T23" s="198"/>
      <c r="U23" s="198"/>
      <c r="V23" s="198"/>
      <c r="W23" s="198"/>
      <c r="X23" s="198"/>
      <c r="Y23" s="198"/>
      <c r="Z23" s="198"/>
      <c r="AA23" s="198"/>
      <c r="AB23" s="199"/>
    </row>
    <row r="24" spans="1:28" ht="12.75" customHeight="1" x14ac:dyDescent="0.2">
      <c r="A24" s="195" t="s">
        <v>104</v>
      </c>
      <c r="B24" s="193" t="s">
        <v>35</v>
      </c>
      <c r="C24" s="193"/>
      <c r="D24" s="193"/>
      <c r="E24" s="193" t="s">
        <v>188</v>
      </c>
      <c r="F24" s="193"/>
      <c r="G24" s="193"/>
      <c r="H24" s="193" t="s">
        <v>82</v>
      </c>
      <c r="I24" s="193"/>
      <c r="J24" s="193"/>
      <c r="K24" s="193" t="s">
        <v>189</v>
      </c>
      <c r="L24" s="193"/>
      <c r="M24" s="193"/>
      <c r="N24" s="193" t="s">
        <v>155</v>
      </c>
      <c r="O24" s="193"/>
      <c r="P24" s="193"/>
      <c r="Q24" s="193" t="s">
        <v>156</v>
      </c>
      <c r="R24" s="193"/>
      <c r="S24" s="193"/>
      <c r="T24" s="193" t="s">
        <v>190</v>
      </c>
      <c r="U24" s="193"/>
      <c r="V24" s="193"/>
      <c r="W24" s="193" t="s">
        <v>191</v>
      </c>
      <c r="X24" s="193"/>
      <c r="Y24" s="193"/>
      <c r="Z24" s="193" t="s">
        <v>10</v>
      </c>
      <c r="AA24" s="193"/>
      <c r="AB24" s="193"/>
    </row>
    <row r="25" spans="1:28" ht="38.25" x14ac:dyDescent="0.2">
      <c r="A25" s="196"/>
      <c r="B25" s="173" t="s">
        <v>11</v>
      </c>
      <c r="C25" s="173" t="s">
        <v>34</v>
      </c>
      <c r="D25" s="67" t="s">
        <v>192</v>
      </c>
      <c r="E25" s="173" t="s">
        <v>11</v>
      </c>
      <c r="F25" s="173" t="s">
        <v>13</v>
      </c>
      <c r="G25" s="67" t="s">
        <v>193</v>
      </c>
      <c r="H25" s="173" t="s">
        <v>11</v>
      </c>
      <c r="I25" s="173" t="s">
        <v>13</v>
      </c>
      <c r="J25" s="67" t="s">
        <v>194</v>
      </c>
      <c r="K25" s="173" t="s">
        <v>11</v>
      </c>
      <c r="L25" s="173" t="s">
        <v>13</v>
      </c>
      <c r="M25" s="67" t="s">
        <v>195</v>
      </c>
      <c r="N25" s="173" t="s">
        <v>11</v>
      </c>
      <c r="O25" s="173" t="s">
        <v>13</v>
      </c>
      <c r="P25" s="67" t="s">
        <v>196</v>
      </c>
      <c r="Q25" s="173" t="s">
        <v>11</v>
      </c>
      <c r="R25" s="173" t="s">
        <v>13</v>
      </c>
      <c r="S25" s="67" t="s">
        <v>197</v>
      </c>
      <c r="T25" s="173" t="s">
        <v>11</v>
      </c>
      <c r="U25" s="173" t="s">
        <v>13</v>
      </c>
      <c r="V25" s="67" t="s">
        <v>198</v>
      </c>
      <c r="W25" s="173" t="s">
        <v>11</v>
      </c>
      <c r="X25" s="173" t="s">
        <v>13</v>
      </c>
      <c r="Y25" s="67" t="s">
        <v>199</v>
      </c>
      <c r="Z25" s="173" t="s">
        <v>11</v>
      </c>
      <c r="AA25" s="173" t="s">
        <v>13</v>
      </c>
      <c r="AB25" s="173" t="s">
        <v>50</v>
      </c>
    </row>
    <row r="26" spans="1:28" x14ac:dyDescent="0.2">
      <c r="A26" s="66" t="s">
        <v>0</v>
      </c>
      <c r="B26" s="48">
        <v>4</v>
      </c>
      <c r="C26" s="48">
        <v>1</v>
      </c>
      <c r="D26" s="47">
        <v>5</v>
      </c>
      <c r="E26" s="48">
        <v>12</v>
      </c>
      <c r="F26" s="48">
        <v>4</v>
      </c>
      <c r="G26" s="47">
        <v>16</v>
      </c>
      <c r="H26" s="48">
        <v>18</v>
      </c>
      <c r="I26" s="48">
        <v>12</v>
      </c>
      <c r="J26" s="47">
        <v>30</v>
      </c>
      <c r="K26" s="48">
        <v>10</v>
      </c>
      <c r="L26" s="48">
        <v>5</v>
      </c>
      <c r="M26" s="47">
        <v>15</v>
      </c>
      <c r="N26" s="48">
        <v>2</v>
      </c>
      <c r="O26" s="48">
        <v>0</v>
      </c>
      <c r="P26" s="47">
        <v>2</v>
      </c>
      <c r="Q26" s="48">
        <v>0</v>
      </c>
      <c r="R26" s="48">
        <v>0</v>
      </c>
      <c r="S26" s="47">
        <v>0</v>
      </c>
      <c r="T26" s="48">
        <v>0</v>
      </c>
      <c r="U26" s="48">
        <v>0</v>
      </c>
      <c r="V26" s="47">
        <v>0</v>
      </c>
      <c r="W26" s="48">
        <v>0</v>
      </c>
      <c r="X26" s="48">
        <v>0</v>
      </c>
      <c r="Y26" s="47">
        <v>0</v>
      </c>
      <c r="Z26" s="47">
        <f>B26+E26+H26+K26+N26+Q26+T26+W26</f>
        <v>46</v>
      </c>
      <c r="AA26" s="47">
        <f>C26+F26+I26+L26+O26+R26+U26+X26</f>
        <v>22</v>
      </c>
      <c r="AB26" s="47">
        <f>Z26+AA26</f>
        <v>68</v>
      </c>
    </row>
    <row r="27" spans="1:28" x14ac:dyDescent="0.2">
      <c r="A27" s="66" t="s">
        <v>1</v>
      </c>
      <c r="B27" s="48">
        <v>17</v>
      </c>
      <c r="C27" s="48">
        <v>3</v>
      </c>
      <c r="D27" s="47">
        <v>20</v>
      </c>
      <c r="E27" s="48">
        <v>64</v>
      </c>
      <c r="F27" s="48">
        <v>42</v>
      </c>
      <c r="G27" s="47">
        <v>106</v>
      </c>
      <c r="H27" s="48">
        <v>96</v>
      </c>
      <c r="I27" s="48">
        <v>41</v>
      </c>
      <c r="J27" s="47">
        <v>137</v>
      </c>
      <c r="K27" s="48">
        <v>46</v>
      </c>
      <c r="L27" s="48">
        <v>39</v>
      </c>
      <c r="M27" s="47">
        <v>85</v>
      </c>
      <c r="N27" s="48">
        <v>12</v>
      </c>
      <c r="O27" s="48">
        <v>7</v>
      </c>
      <c r="P27" s="47">
        <v>19</v>
      </c>
      <c r="Q27" s="48">
        <v>11</v>
      </c>
      <c r="R27" s="48">
        <v>10</v>
      </c>
      <c r="S27" s="47">
        <v>21</v>
      </c>
      <c r="T27" s="48">
        <v>7</v>
      </c>
      <c r="U27" s="48">
        <v>18</v>
      </c>
      <c r="V27" s="47">
        <v>25</v>
      </c>
      <c r="W27" s="48">
        <v>4</v>
      </c>
      <c r="X27" s="48">
        <v>2</v>
      </c>
      <c r="Y27" s="47">
        <v>6</v>
      </c>
      <c r="Z27" s="47">
        <f t="shared" ref="Z27:AA35" si="11">B27+E27+H27+K27+N27+Q27+T27+W27</f>
        <v>257</v>
      </c>
      <c r="AA27" s="47">
        <f t="shared" si="11"/>
        <v>162</v>
      </c>
      <c r="AB27" s="47">
        <f t="shared" ref="AB27:AB35" si="12">Z27+AA27</f>
        <v>419</v>
      </c>
    </row>
    <row r="28" spans="1:28" x14ac:dyDescent="0.2">
      <c r="A28" s="66" t="s">
        <v>2</v>
      </c>
      <c r="B28" s="48">
        <v>13</v>
      </c>
      <c r="C28" s="48">
        <v>7</v>
      </c>
      <c r="D28" s="47">
        <v>20</v>
      </c>
      <c r="E28" s="48">
        <v>95</v>
      </c>
      <c r="F28" s="48">
        <v>65</v>
      </c>
      <c r="G28" s="47">
        <v>160</v>
      </c>
      <c r="H28" s="48">
        <v>122</v>
      </c>
      <c r="I28" s="48">
        <v>69</v>
      </c>
      <c r="J28" s="47">
        <v>191</v>
      </c>
      <c r="K28" s="48">
        <v>55</v>
      </c>
      <c r="L28" s="48">
        <v>71</v>
      </c>
      <c r="M28" s="47">
        <v>126</v>
      </c>
      <c r="N28" s="48">
        <v>12</v>
      </c>
      <c r="O28" s="48">
        <v>18</v>
      </c>
      <c r="P28" s="47">
        <v>30</v>
      </c>
      <c r="Q28" s="48">
        <v>6</v>
      </c>
      <c r="R28" s="48">
        <v>10</v>
      </c>
      <c r="S28" s="47">
        <v>16</v>
      </c>
      <c r="T28" s="48">
        <v>19</v>
      </c>
      <c r="U28" s="48">
        <v>33</v>
      </c>
      <c r="V28" s="47">
        <v>52</v>
      </c>
      <c r="W28" s="48">
        <v>10</v>
      </c>
      <c r="X28" s="48">
        <v>12</v>
      </c>
      <c r="Y28" s="47">
        <v>22</v>
      </c>
      <c r="Z28" s="47">
        <f t="shared" si="11"/>
        <v>332</v>
      </c>
      <c r="AA28" s="47">
        <f t="shared" si="11"/>
        <v>285</v>
      </c>
      <c r="AB28" s="47">
        <f t="shared" si="12"/>
        <v>617</v>
      </c>
    </row>
    <row r="29" spans="1:28" x14ac:dyDescent="0.2">
      <c r="A29" s="66" t="s">
        <v>3</v>
      </c>
      <c r="B29" s="48">
        <v>13</v>
      </c>
      <c r="C29" s="48">
        <v>5</v>
      </c>
      <c r="D29" s="47">
        <v>18</v>
      </c>
      <c r="E29" s="48">
        <v>95</v>
      </c>
      <c r="F29" s="48">
        <v>54</v>
      </c>
      <c r="G29" s="47">
        <v>149</v>
      </c>
      <c r="H29" s="48">
        <v>111</v>
      </c>
      <c r="I29" s="48">
        <v>73</v>
      </c>
      <c r="J29" s="47">
        <v>184</v>
      </c>
      <c r="K29" s="48">
        <v>32</v>
      </c>
      <c r="L29" s="48">
        <v>44</v>
      </c>
      <c r="M29" s="47">
        <v>76</v>
      </c>
      <c r="N29" s="48">
        <v>6</v>
      </c>
      <c r="O29" s="48">
        <v>2</v>
      </c>
      <c r="P29" s="47">
        <v>8</v>
      </c>
      <c r="Q29" s="48">
        <v>10</v>
      </c>
      <c r="R29" s="48">
        <v>7</v>
      </c>
      <c r="S29" s="47">
        <v>17</v>
      </c>
      <c r="T29" s="48">
        <v>5</v>
      </c>
      <c r="U29" s="48">
        <v>22</v>
      </c>
      <c r="V29" s="47">
        <v>27</v>
      </c>
      <c r="W29" s="48">
        <v>14</v>
      </c>
      <c r="X29" s="48">
        <v>9</v>
      </c>
      <c r="Y29" s="47">
        <v>23</v>
      </c>
      <c r="Z29" s="47">
        <f t="shared" si="11"/>
        <v>286</v>
      </c>
      <c r="AA29" s="47">
        <f t="shared" si="11"/>
        <v>216</v>
      </c>
      <c r="AB29" s="47">
        <f t="shared" si="12"/>
        <v>502</v>
      </c>
    </row>
    <row r="30" spans="1:28" x14ac:dyDescent="0.2">
      <c r="A30" s="66" t="s">
        <v>4</v>
      </c>
      <c r="B30" s="48">
        <v>8</v>
      </c>
      <c r="C30" s="48">
        <v>7</v>
      </c>
      <c r="D30" s="47">
        <v>15</v>
      </c>
      <c r="E30" s="48">
        <v>74</v>
      </c>
      <c r="F30" s="48">
        <v>49</v>
      </c>
      <c r="G30" s="47">
        <v>123</v>
      </c>
      <c r="H30" s="48">
        <v>106</v>
      </c>
      <c r="I30" s="48">
        <v>57</v>
      </c>
      <c r="J30" s="47">
        <v>163</v>
      </c>
      <c r="K30" s="48">
        <v>17</v>
      </c>
      <c r="L30" s="48">
        <v>23</v>
      </c>
      <c r="M30" s="47">
        <v>40</v>
      </c>
      <c r="N30" s="48">
        <v>3</v>
      </c>
      <c r="O30" s="48">
        <v>8</v>
      </c>
      <c r="P30" s="47">
        <v>11</v>
      </c>
      <c r="Q30" s="48">
        <v>10</v>
      </c>
      <c r="R30" s="48">
        <v>1</v>
      </c>
      <c r="S30" s="47">
        <v>11</v>
      </c>
      <c r="T30" s="48">
        <v>9</v>
      </c>
      <c r="U30" s="48">
        <v>8</v>
      </c>
      <c r="V30" s="47">
        <v>17</v>
      </c>
      <c r="W30" s="48">
        <v>6</v>
      </c>
      <c r="X30" s="48">
        <v>19</v>
      </c>
      <c r="Y30" s="47">
        <v>25</v>
      </c>
      <c r="Z30" s="47">
        <f t="shared" si="11"/>
        <v>233</v>
      </c>
      <c r="AA30" s="47">
        <f t="shared" si="11"/>
        <v>172</v>
      </c>
      <c r="AB30" s="47">
        <f t="shared" si="12"/>
        <v>405</v>
      </c>
    </row>
    <row r="31" spans="1:28" x14ac:dyDescent="0.2">
      <c r="A31" s="66" t="s">
        <v>5</v>
      </c>
      <c r="B31" s="48">
        <v>12</v>
      </c>
      <c r="C31" s="48">
        <v>11</v>
      </c>
      <c r="D31" s="47">
        <v>23</v>
      </c>
      <c r="E31" s="48">
        <v>63</v>
      </c>
      <c r="F31" s="48">
        <v>37</v>
      </c>
      <c r="G31" s="47">
        <v>100</v>
      </c>
      <c r="H31" s="48">
        <v>107</v>
      </c>
      <c r="I31" s="48">
        <v>81</v>
      </c>
      <c r="J31" s="47">
        <v>188</v>
      </c>
      <c r="K31" s="48">
        <v>17</v>
      </c>
      <c r="L31" s="48">
        <v>24</v>
      </c>
      <c r="M31" s="47">
        <v>41</v>
      </c>
      <c r="N31" s="48">
        <v>3</v>
      </c>
      <c r="O31" s="48">
        <v>2</v>
      </c>
      <c r="P31" s="47">
        <v>5</v>
      </c>
      <c r="Q31" s="48">
        <v>2</v>
      </c>
      <c r="R31" s="48">
        <v>3</v>
      </c>
      <c r="S31" s="47">
        <v>5</v>
      </c>
      <c r="T31" s="48">
        <v>2</v>
      </c>
      <c r="U31" s="48">
        <v>8</v>
      </c>
      <c r="V31" s="47">
        <v>10</v>
      </c>
      <c r="W31" s="48">
        <v>10</v>
      </c>
      <c r="X31" s="48">
        <v>10</v>
      </c>
      <c r="Y31" s="47">
        <v>20</v>
      </c>
      <c r="Z31" s="47">
        <f t="shared" si="11"/>
        <v>216</v>
      </c>
      <c r="AA31" s="47">
        <f t="shared" si="11"/>
        <v>176</v>
      </c>
      <c r="AB31" s="47">
        <f t="shared" si="12"/>
        <v>392</v>
      </c>
    </row>
    <row r="32" spans="1:28" x14ac:dyDescent="0.2">
      <c r="A32" s="66" t="s">
        <v>6</v>
      </c>
      <c r="B32" s="48">
        <v>13</v>
      </c>
      <c r="C32" s="48">
        <v>7</v>
      </c>
      <c r="D32" s="47">
        <v>20</v>
      </c>
      <c r="E32" s="48">
        <v>79</v>
      </c>
      <c r="F32" s="48">
        <v>33</v>
      </c>
      <c r="G32" s="47">
        <v>112</v>
      </c>
      <c r="H32" s="48">
        <v>103</v>
      </c>
      <c r="I32" s="48">
        <v>62</v>
      </c>
      <c r="J32" s="47">
        <v>165</v>
      </c>
      <c r="K32" s="48">
        <v>10</v>
      </c>
      <c r="L32" s="48">
        <v>12</v>
      </c>
      <c r="M32" s="47">
        <v>22</v>
      </c>
      <c r="N32" s="48">
        <v>5</v>
      </c>
      <c r="O32" s="48">
        <v>3</v>
      </c>
      <c r="P32" s="47">
        <v>8</v>
      </c>
      <c r="Q32" s="48">
        <v>2</v>
      </c>
      <c r="R32" s="48">
        <v>3</v>
      </c>
      <c r="S32" s="47">
        <v>5</v>
      </c>
      <c r="T32" s="48">
        <v>1</v>
      </c>
      <c r="U32" s="48">
        <v>2</v>
      </c>
      <c r="V32" s="47">
        <v>3</v>
      </c>
      <c r="W32" s="48">
        <v>6</v>
      </c>
      <c r="X32" s="48">
        <v>5</v>
      </c>
      <c r="Y32" s="47">
        <v>11</v>
      </c>
      <c r="Z32" s="47">
        <f t="shared" si="11"/>
        <v>219</v>
      </c>
      <c r="AA32" s="47">
        <f t="shared" si="11"/>
        <v>127</v>
      </c>
      <c r="AB32" s="47">
        <f t="shared" si="12"/>
        <v>346</v>
      </c>
    </row>
    <row r="33" spans="1:28" x14ac:dyDescent="0.2">
      <c r="A33" s="66" t="s">
        <v>7</v>
      </c>
      <c r="B33" s="48">
        <v>14</v>
      </c>
      <c r="C33" s="48">
        <v>8</v>
      </c>
      <c r="D33" s="47">
        <v>22</v>
      </c>
      <c r="E33" s="48">
        <v>51</v>
      </c>
      <c r="F33" s="48">
        <v>33</v>
      </c>
      <c r="G33" s="47">
        <v>84</v>
      </c>
      <c r="H33" s="48">
        <v>99</v>
      </c>
      <c r="I33" s="48">
        <v>53</v>
      </c>
      <c r="J33" s="47">
        <v>152</v>
      </c>
      <c r="K33" s="48">
        <v>7</v>
      </c>
      <c r="L33" s="48">
        <v>13</v>
      </c>
      <c r="M33" s="47">
        <v>20</v>
      </c>
      <c r="N33" s="48">
        <v>1</v>
      </c>
      <c r="O33" s="48">
        <v>2</v>
      </c>
      <c r="P33" s="47">
        <v>3</v>
      </c>
      <c r="Q33" s="48">
        <v>0</v>
      </c>
      <c r="R33" s="48">
        <v>0</v>
      </c>
      <c r="S33" s="47">
        <v>0</v>
      </c>
      <c r="T33" s="48">
        <v>5</v>
      </c>
      <c r="U33" s="48">
        <v>5</v>
      </c>
      <c r="V33" s="47">
        <v>10</v>
      </c>
      <c r="W33" s="48">
        <v>1</v>
      </c>
      <c r="X33" s="48">
        <v>2</v>
      </c>
      <c r="Y33" s="47">
        <v>3</v>
      </c>
      <c r="Z33" s="47">
        <f t="shared" si="11"/>
        <v>178</v>
      </c>
      <c r="AA33" s="47">
        <f t="shared" si="11"/>
        <v>116</v>
      </c>
      <c r="AB33" s="47">
        <f t="shared" si="12"/>
        <v>294</v>
      </c>
    </row>
    <row r="34" spans="1:28" x14ac:dyDescent="0.2">
      <c r="A34" s="66" t="s">
        <v>8</v>
      </c>
      <c r="B34" s="48">
        <v>5</v>
      </c>
      <c r="C34" s="48">
        <v>1</v>
      </c>
      <c r="D34" s="47">
        <v>6</v>
      </c>
      <c r="E34" s="48">
        <v>39</v>
      </c>
      <c r="F34" s="48">
        <v>20</v>
      </c>
      <c r="G34" s="47">
        <v>59</v>
      </c>
      <c r="H34" s="48">
        <v>76</v>
      </c>
      <c r="I34" s="48">
        <v>31</v>
      </c>
      <c r="J34" s="47">
        <v>107</v>
      </c>
      <c r="K34" s="48">
        <v>6</v>
      </c>
      <c r="L34" s="48">
        <v>1</v>
      </c>
      <c r="M34" s="47">
        <v>7</v>
      </c>
      <c r="N34" s="48">
        <v>2</v>
      </c>
      <c r="O34" s="48">
        <v>0</v>
      </c>
      <c r="P34" s="47">
        <v>2</v>
      </c>
      <c r="Q34" s="48">
        <v>3</v>
      </c>
      <c r="R34" s="48">
        <v>0</v>
      </c>
      <c r="S34" s="47">
        <v>3</v>
      </c>
      <c r="T34" s="48">
        <v>3</v>
      </c>
      <c r="U34" s="48">
        <v>2</v>
      </c>
      <c r="V34" s="47">
        <v>5</v>
      </c>
      <c r="W34" s="48">
        <v>2</v>
      </c>
      <c r="X34" s="48">
        <v>3</v>
      </c>
      <c r="Y34" s="47">
        <v>5</v>
      </c>
      <c r="Z34" s="47">
        <f t="shared" si="11"/>
        <v>136</v>
      </c>
      <c r="AA34" s="47">
        <f t="shared" si="11"/>
        <v>58</v>
      </c>
      <c r="AB34" s="47">
        <f t="shared" si="12"/>
        <v>194</v>
      </c>
    </row>
    <row r="35" spans="1:28" x14ac:dyDescent="0.2">
      <c r="A35" s="66" t="s">
        <v>9</v>
      </c>
      <c r="B35" s="48">
        <v>10</v>
      </c>
      <c r="C35" s="48">
        <v>0</v>
      </c>
      <c r="D35" s="47">
        <v>10</v>
      </c>
      <c r="E35" s="48">
        <v>18</v>
      </c>
      <c r="F35" s="48">
        <v>18</v>
      </c>
      <c r="G35" s="47">
        <v>36</v>
      </c>
      <c r="H35" s="48">
        <v>29</v>
      </c>
      <c r="I35" s="48">
        <v>13</v>
      </c>
      <c r="J35" s="47">
        <v>42</v>
      </c>
      <c r="K35" s="48">
        <v>4</v>
      </c>
      <c r="L35" s="48">
        <v>1</v>
      </c>
      <c r="M35" s="47">
        <v>5</v>
      </c>
      <c r="N35" s="48">
        <v>0</v>
      </c>
      <c r="O35" s="48">
        <v>0</v>
      </c>
      <c r="P35" s="47">
        <v>0</v>
      </c>
      <c r="Q35" s="48">
        <v>0</v>
      </c>
      <c r="R35" s="48">
        <v>0</v>
      </c>
      <c r="S35" s="47">
        <v>0</v>
      </c>
      <c r="T35" s="48">
        <v>0</v>
      </c>
      <c r="U35" s="48">
        <v>3</v>
      </c>
      <c r="V35" s="47">
        <v>3</v>
      </c>
      <c r="W35" s="48">
        <v>2</v>
      </c>
      <c r="X35" s="48">
        <v>0</v>
      </c>
      <c r="Y35" s="47">
        <v>2</v>
      </c>
      <c r="Z35" s="47">
        <f t="shared" si="11"/>
        <v>63</v>
      </c>
      <c r="AA35" s="47">
        <f t="shared" si="11"/>
        <v>35</v>
      </c>
      <c r="AB35" s="47">
        <f t="shared" si="12"/>
        <v>98</v>
      </c>
    </row>
    <row r="36" spans="1:28" ht="15.75" x14ac:dyDescent="0.25">
      <c r="A36" s="174" t="s">
        <v>10</v>
      </c>
      <c r="B36" s="52">
        <f>SUM(B26:B35)</f>
        <v>109</v>
      </c>
      <c r="C36" s="52">
        <f t="shared" ref="C36:AB36" si="13">SUM(C26:C35)</f>
        <v>50</v>
      </c>
      <c r="D36" s="52">
        <f t="shared" si="13"/>
        <v>159</v>
      </c>
      <c r="E36" s="52">
        <f t="shared" si="13"/>
        <v>590</v>
      </c>
      <c r="F36" s="52">
        <f t="shared" si="13"/>
        <v>355</v>
      </c>
      <c r="G36" s="52">
        <f t="shared" si="13"/>
        <v>945</v>
      </c>
      <c r="H36" s="52">
        <f t="shared" si="13"/>
        <v>867</v>
      </c>
      <c r="I36" s="52">
        <f t="shared" si="13"/>
        <v>492</v>
      </c>
      <c r="J36" s="52">
        <f t="shared" si="13"/>
        <v>1359</v>
      </c>
      <c r="K36" s="52">
        <f t="shared" si="13"/>
        <v>204</v>
      </c>
      <c r="L36" s="52">
        <f t="shared" si="13"/>
        <v>233</v>
      </c>
      <c r="M36" s="52">
        <f t="shared" si="13"/>
        <v>437</v>
      </c>
      <c r="N36" s="52">
        <f t="shared" si="13"/>
        <v>46</v>
      </c>
      <c r="O36" s="52">
        <f t="shared" si="13"/>
        <v>42</v>
      </c>
      <c r="P36" s="52">
        <f t="shared" si="13"/>
        <v>88</v>
      </c>
      <c r="Q36" s="52">
        <f t="shared" si="13"/>
        <v>44</v>
      </c>
      <c r="R36" s="52">
        <f t="shared" si="13"/>
        <v>34</v>
      </c>
      <c r="S36" s="52">
        <f t="shared" si="13"/>
        <v>78</v>
      </c>
      <c r="T36" s="52">
        <f t="shared" si="13"/>
        <v>51</v>
      </c>
      <c r="U36" s="52">
        <f t="shared" si="13"/>
        <v>101</v>
      </c>
      <c r="V36" s="52">
        <f t="shared" si="13"/>
        <v>152</v>
      </c>
      <c r="W36" s="52">
        <f t="shared" si="13"/>
        <v>55</v>
      </c>
      <c r="X36" s="52">
        <f t="shared" si="13"/>
        <v>62</v>
      </c>
      <c r="Y36" s="52">
        <f t="shared" si="13"/>
        <v>117</v>
      </c>
      <c r="Z36" s="52">
        <f t="shared" si="13"/>
        <v>1966</v>
      </c>
      <c r="AA36" s="52">
        <f t="shared" si="13"/>
        <v>1369</v>
      </c>
      <c r="AB36" s="52">
        <f t="shared" si="13"/>
        <v>3335</v>
      </c>
    </row>
    <row r="37" spans="1:28" ht="15.75" x14ac:dyDescent="0.25">
      <c r="A37" s="175"/>
      <c r="B37" s="176"/>
      <c r="C37" s="176"/>
      <c r="D37" s="176"/>
      <c r="E37" s="176"/>
      <c r="F37" s="176"/>
      <c r="G37" s="176"/>
      <c r="H37" s="176"/>
      <c r="I37" s="176"/>
      <c r="J37" s="176"/>
      <c r="K37" s="176"/>
      <c r="L37" s="176"/>
      <c r="M37" s="176"/>
      <c r="N37" s="176"/>
      <c r="O37" s="176"/>
      <c r="P37" s="176"/>
      <c r="Q37" s="176"/>
      <c r="R37" s="176"/>
      <c r="S37" s="176"/>
      <c r="T37" s="176"/>
      <c r="U37" s="176"/>
      <c r="V37" s="176"/>
      <c r="W37" s="176"/>
      <c r="X37" s="176"/>
      <c r="Y37" s="176"/>
      <c r="Z37" s="176"/>
      <c r="AA37" s="176"/>
      <c r="AB37" s="177"/>
    </row>
    <row r="38" spans="1:28" x14ac:dyDescent="0.2">
      <c r="A38" s="197" t="s">
        <v>183</v>
      </c>
      <c r="B38" s="198"/>
      <c r="C38" s="198"/>
      <c r="D38" s="198"/>
      <c r="E38" s="198"/>
      <c r="F38" s="198"/>
      <c r="G38" s="198"/>
      <c r="H38" s="198"/>
      <c r="I38" s="198"/>
      <c r="J38" s="198"/>
      <c r="K38" s="198"/>
      <c r="L38" s="198"/>
      <c r="M38" s="198"/>
      <c r="N38" s="198"/>
      <c r="O38" s="198"/>
      <c r="P38" s="198"/>
      <c r="Q38" s="198"/>
      <c r="R38" s="198"/>
      <c r="S38" s="198"/>
      <c r="T38" s="198"/>
      <c r="U38" s="198"/>
      <c r="V38" s="198"/>
      <c r="W38" s="198"/>
      <c r="X38" s="198"/>
      <c r="Y38" s="198"/>
      <c r="Z38" s="198"/>
      <c r="AA38" s="198"/>
      <c r="AB38" s="199"/>
    </row>
    <row r="39" spans="1:28" ht="12.75" customHeight="1" x14ac:dyDescent="0.2">
      <c r="A39" s="195" t="s">
        <v>104</v>
      </c>
      <c r="B39" s="193" t="s">
        <v>35</v>
      </c>
      <c r="C39" s="193"/>
      <c r="D39" s="193"/>
      <c r="E39" s="193" t="s">
        <v>188</v>
      </c>
      <c r="F39" s="193"/>
      <c r="G39" s="193"/>
      <c r="H39" s="193" t="s">
        <v>82</v>
      </c>
      <c r="I39" s="193"/>
      <c r="J39" s="193"/>
      <c r="K39" s="193" t="s">
        <v>189</v>
      </c>
      <c r="L39" s="193"/>
      <c r="M39" s="193"/>
      <c r="N39" s="193" t="s">
        <v>155</v>
      </c>
      <c r="O39" s="193"/>
      <c r="P39" s="193"/>
      <c r="Q39" s="193" t="s">
        <v>156</v>
      </c>
      <c r="R39" s="193"/>
      <c r="S39" s="193"/>
      <c r="T39" s="193" t="s">
        <v>190</v>
      </c>
      <c r="U39" s="193"/>
      <c r="V39" s="193"/>
      <c r="W39" s="193" t="s">
        <v>191</v>
      </c>
      <c r="X39" s="193"/>
      <c r="Y39" s="193"/>
      <c r="Z39" s="193" t="s">
        <v>10</v>
      </c>
      <c r="AA39" s="193"/>
      <c r="AB39" s="193"/>
    </row>
    <row r="40" spans="1:28" ht="38.25" x14ac:dyDescent="0.2">
      <c r="A40" s="196"/>
      <c r="B40" s="173" t="s">
        <v>11</v>
      </c>
      <c r="C40" s="173" t="s">
        <v>34</v>
      </c>
      <c r="D40" s="67" t="s">
        <v>192</v>
      </c>
      <c r="E40" s="173" t="s">
        <v>11</v>
      </c>
      <c r="F40" s="173" t="s">
        <v>13</v>
      </c>
      <c r="G40" s="67" t="s">
        <v>193</v>
      </c>
      <c r="H40" s="173" t="s">
        <v>11</v>
      </c>
      <c r="I40" s="173" t="s">
        <v>13</v>
      </c>
      <c r="J40" s="67" t="s">
        <v>194</v>
      </c>
      <c r="K40" s="173" t="s">
        <v>11</v>
      </c>
      <c r="L40" s="173" t="s">
        <v>13</v>
      </c>
      <c r="M40" s="67" t="s">
        <v>195</v>
      </c>
      <c r="N40" s="173" t="s">
        <v>11</v>
      </c>
      <c r="O40" s="173" t="s">
        <v>13</v>
      </c>
      <c r="P40" s="67" t="s">
        <v>196</v>
      </c>
      <c r="Q40" s="173" t="s">
        <v>11</v>
      </c>
      <c r="R40" s="173" t="s">
        <v>13</v>
      </c>
      <c r="S40" s="67" t="s">
        <v>197</v>
      </c>
      <c r="T40" s="173" t="s">
        <v>11</v>
      </c>
      <c r="U40" s="173" t="s">
        <v>13</v>
      </c>
      <c r="V40" s="67" t="s">
        <v>198</v>
      </c>
      <c r="W40" s="173" t="s">
        <v>11</v>
      </c>
      <c r="X40" s="173" t="s">
        <v>13</v>
      </c>
      <c r="Y40" s="67" t="s">
        <v>199</v>
      </c>
      <c r="Z40" s="173" t="s">
        <v>11</v>
      </c>
      <c r="AA40" s="173" t="s">
        <v>13</v>
      </c>
      <c r="AB40" s="173" t="s">
        <v>50</v>
      </c>
    </row>
    <row r="41" spans="1:28" x14ac:dyDescent="0.2">
      <c r="A41" s="66" t="s">
        <v>0</v>
      </c>
      <c r="B41" s="48">
        <v>7</v>
      </c>
      <c r="C41" s="48">
        <v>0</v>
      </c>
      <c r="D41" s="47">
        <v>7</v>
      </c>
      <c r="E41" s="48">
        <v>9</v>
      </c>
      <c r="F41" s="48">
        <v>9</v>
      </c>
      <c r="G41" s="47">
        <v>18</v>
      </c>
      <c r="H41" s="48">
        <v>20</v>
      </c>
      <c r="I41" s="48">
        <v>12</v>
      </c>
      <c r="J41" s="47">
        <v>32</v>
      </c>
      <c r="K41" s="48">
        <v>11</v>
      </c>
      <c r="L41" s="48">
        <v>5</v>
      </c>
      <c r="M41" s="47">
        <v>16</v>
      </c>
      <c r="N41" s="48">
        <v>2</v>
      </c>
      <c r="O41" s="48">
        <v>2</v>
      </c>
      <c r="P41" s="47">
        <v>4</v>
      </c>
      <c r="Q41" s="48">
        <v>0</v>
      </c>
      <c r="R41" s="48">
        <v>0</v>
      </c>
      <c r="S41" s="47">
        <v>0</v>
      </c>
      <c r="T41" s="48">
        <v>0</v>
      </c>
      <c r="U41" s="48">
        <v>0</v>
      </c>
      <c r="V41" s="47">
        <v>0</v>
      </c>
      <c r="W41" s="48">
        <v>0</v>
      </c>
      <c r="X41" s="48">
        <v>0</v>
      </c>
      <c r="Y41" s="47">
        <v>0</v>
      </c>
      <c r="Z41" s="47">
        <f>B41+E41+H41+K41+N41+Q41+T41+W41</f>
        <v>49</v>
      </c>
      <c r="AA41" s="47">
        <f>C41+F41+I41+L41+O41+R41+U41+X41</f>
        <v>28</v>
      </c>
      <c r="AB41" s="47">
        <f>Z41+AA41</f>
        <v>77</v>
      </c>
    </row>
    <row r="42" spans="1:28" x14ac:dyDescent="0.2">
      <c r="A42" s="66" t="s">
        <v>1</v>
      </c>
      <c r="B42" s="48">
        <v>16</v>
      </c>
      <c r="C42" s="48">
        <v>8</v>
      </c>
      <c r="D42" s="47">
        <v>24</v>
      </c>
      <c r="E42" s="48">
        <v>82</v>
      </c>
      <c r="F42" s="48">
        <v>64</v>
      </c>
      <c r="G42" s="47">
        <v>146</v>
      </c>
      <c r="H42" s="48">
        <v>91</v>
      </c>
      <c r="I42" s="48">
        <v>75</v>
      </c>
      <c r="J42" s="47">
        <v>166</v>
      </c>
      <c r="K42" s="48">
        <v>38</v>
      </c>
      <c r="L42" s="48">
        <v>36</v>
      </c>
      <c r="M42" s="47">
        <v>74</v>
      </c>
      <c r="N42" s="48">
        <v>14</v>
      </c>
      <c r="O42" s="48">
        <v>7</v>
      </c>
      <c r="P42" s="47">
        <v>21</v>
      </c>
      <c r="Q42" s="48">
        <v>10</v>
      </c>
      <c r="R42" s="48">
        <v>5</v>
      </c>
      <c r="S42" s="47">
        <v>15</v>
      </c>
      <c r="T42" s="48">
        <v>7</v>
      </c>
      <c r="U42" s="48">
        <v>16</v>
      </c>
      <c r="V42" s="47">
        <v>23</v>
      </c>
      <c r="W42" s="48">
        <v>3</v>
      </c>
      <c r="X42" s="48">
        <v>3</v>
      </c>
      <c r="Y42" s="47">
        <v>6</v>
      </c>
      <c r="Z42" s="47">
        <f t="shared" ref="Z42:AA50" si="14">B42+E42+H42+K42+N42+Q42+T42+W42</f>
        <v>261</v>
      </c>
      <c r="AA42" s="47">
        <f t="shared" si="14"/>
        <v>214</v>
      </c>
      <c r="AB42" s="47">
        <f t="shared" ref="AB42:AB50" si="15">Z42+AA42</f>
        <v>475</v>
      </c>
    </row>
    <row r="43" spans="1:28" x14ac:dyDescent="0.2">
      <c r="A43" s="66" t="s">
        <v>2</v>
      </c>
      <c r="B43" s="48">
        <v>20</v>
      </c>
      <c r="C43" s="48">
        <v>6</v>
      </c>
      <c r="D43" s="47">
        <v>26</v>
      </c>
      <c r="E43" s="48">
        <v>144</v>
      </c>
      <c r="F43" s="48">
        <v>97</v>
      </c>
      <c r="G43" s="47">
        <v>241</v>
      </c>
      <c r="H43" s="48">
        <v>149</v>
      </c>
      <c r="I43" s="48">
        <v>95</v>
      </c>
      <c r="J43" s="47">
        <v>244</v>
      </c>
      <c r="K43" s="48">
        <v>56</v>
      </c>
      <c r="L43" s="48">
        <v>59</v>
      </c>
      <c r="M43" s="47">
        <v>115</v>
      </c>
      <c r="N43" s="48">
        <v>9</v>
      </c>
      <c r="O43" s="48">
        <v>18</v>
      </c>
      <c r="P43" s="47">
        <v>27</v>
      </c>
      <c r="Q43" s="48">
        <v>16</v>
      </c>
      <c r="R43" s="48">
        <v>13</v>
      </c>
      <c r="S43" s="47">
        <v>29</v>
      </c>
      <c r="T43" s="48">
        <v>19</v>
      </c>
      <c r="U43" s="48">
        <v>45</v>
      </c>
      <c r="V43" s="47">
        <v>64</v>
      </c>
      <c r="W43" s="48">
        <v>16</v>
      </c>
      <c r="X43" s="48">
        <v>9</v>
      </c>
      <c r="Y43" s="47">
        <v>25</v>
      </c>
      <c r="Z43" s="47">
        <f t="shared" si="14"/>
        <v>429</v>
      </c>
      <c r="AA43" s="47">
        <f t="shared" si="14"/>
        <v>342</v>
      </c>
      <c r="AB43" s="47">
        <f t="shared" si="15"/>
        <v>771</v>
      </c>
    </row>
    <row r="44" spans="1:28" x14ac:dyDescent="0.2">
      <c r="A44" s="66" t="s">
        <v>3</v>
      </c>
      <c r="B44" s="48">
        <v>17</v>
      </c>
      <c r="C44" s="48">
        <v>5</v>
      </c>
      <c r="D44" s="47">
        <v>22</v>
      </c>
      <c r="E44" s="48">
        <v>108</v>
      </c>
      <c r="F44" s="48">
        <v>86</v>
      </c>
      <c r="G44" s="47">
        <v>194</v>
      </c>
      <c r="H44" s="48">
        <v>130</v>
      </c>
      <c r="I44" s="48">
        <v>77</v>
      </c>
      <c r="J44" s="47">
        <v>207</v>
      </c>
      <c r="K44" s="48">
        <v>42</v>
      </c>
      <c r="L44" s="48">
        <v>32</v>
      </c>
      <c r="M44" s="47">
        <v>74</v>
      </c>
      <c r="N44" s="48">
        <v>14</v>
      </c>
      <c r="O44" s="48">
        <v>11</v>
      </c>
      <c r="P44" s="47">
        <v>25</v>
      </c>
      <c r="Q44" s="48">
        <v>7</v>
      </c>
      <c r="R44" s="48">
        <v>13</v>
      </c>
      <c r="S44" s="47">
        <v>20</v>
      </c>
      <c r="T44" s="48">
        <v>10</v>
      </c>
      <c r="U44" s="48">
        <v>38</v>
      </c>
      <c r="V44" s="47">
        <v>48</v>
      </c>
      <c r="W44" s="48">
        <v>8</v>
      </c>
      <c r="X44" s="48">
        <v>21</v>
      </c>
      <c r="Y44" s="47">
        <v>29</v>
      </c>
      <c r="Z44" s="47">
        <f t="shared" si="14"/>
        <v>336</v>
      </c>
      <c r="AA44" s="47">
        <f t="shared" si="14"/>
        <v>283</v>
      </c>
      <c r="AB44" s="47">
        <f t="shared" si="15"/>
        <v>619</v>
      </c>
    </row>
    <row r="45" spans="1:28" x14ac:dyDescent="0.2">
      <c r="A45" s="66" t="s">
        <v>4</v>
      </c>
      <c r="B45" s="48">
        <v>15</v>
      </c>
      <c r="C45" s="48">
        <v>11</v>
      </c>
      <c r="D45" s="47">
        <v>26</v>
      </c>
      <c r="E45" s="48">
        <v>114</v>
      </c>
      <c r="F45" s="48">
        <v>68</v>
      </c>
      <c r="G45" s="47">
        <v>182</v>
      </c>
      <c r="H45" s="48">
        <v>153</v>
      </c>
      <c r="I45" s="48">
        <v>104</v>
      </c>
      <c r="J45" s="47">
        <v>257</v>
      </c>
      <c r="K45" s="48">
        <v>30</v>
      </c>
      <c r="L45" s="48">
        <v>37</v>
      </c>
      <c r="M45" s="47">
        <v>67</v>
      </c>
      <c r="N45" s="48">
        <v>5</v>
      </c>
      <c r="O45" s="48">
        <v>10</v>
      </c>
      <c r="P45" s="47">
        <v>15</v>
      </c>
      <c r="Q45" s="48">
        <v>9</v>
      </c>
      <c r="R45" s="48">
        <v>8</v>
      </c>
      <c r="S45" s="47">
        <v>17</v>
      </c>
      <c r="T45" s="48">
        <v>12</v>
      </c>
      <c r="U45" s="48">
        <v>15</v>
      </c>
      <c r="V45" s="47">
        <v>27</v>
      </c>
      <c r="W45" s="48">
        <v>12</v>
      </c>
      <c r="X45" s="48">
        <v>10</v>
      </c>
      <c r="Y45" s="47">
        <v>22</v>
      </c>
      <c r="Z45" s="47">
        <f t="shared" si="14"/>
        <v>350</v>
      </c>
      <c r="AA45" s="47">
        <f t="shared" si="14"/>
        <v>263</v>
      </c>
      <c r="AB45" s="47">
        <f t="shared" si="15"/>
        <v>613</v>
      </c>
    </row>
    <row r="46" spans="1:28" x14ac:dyDescent="0.2">
      <c r="A46" s="66" t="s">
        <v>5</v>
      </c>
      <c r="B46" s="48">
        <v>15</v>
      </c>
      <c r="C46" s="48">
        <v>6</v>
      </c>
      <c r="D46" s="47">
        <v>21</v>
      </c>
      <c r="E46" s="48">
        <v>102</v>
      </c>
      <c r="F46" s="48">
        <v>54</v>
      </c>
      <c r="G46" s="47">
        <v>156</v>
      </c>
      <c r="H46" s="48">
        <v>136</v>
      </c>
      <c r="I46" s="48">
        <v>77</v>
      </c>
      <c r="J46" s="47">
        <v>213</v>
      </c>
      <c r="K46" s="48">
        <v>27</v>
      </c>
      <c r="L46" s="48">
        <v>23</v>
      </c>
      <c r="M46" s="47">
        <v>50</v>
      </c>
      <c r="N46" s="48">
        <v>3</v>
      </c>
      <c r="O46" s="48">
        <v>5</v>
      </c>
      <c r="P46" s="47">
        <v>8</v>
      </c>
      <c r="Q46" s="48">
        <v>6</v>
      </c>
      <c r="R46" s="48">
        <v>3</v>
      </c>
      <c r="S46" s="47">
        <v>9</v>
      </c>
      <c r="T46" s="48">
        <v>10</v>
      </c>
      <c r="U46" s="48">
        <v>16</v>
      </c>
      <c r="V46" s="47">
        <v>26</v>
      </c>
      <c r="W46" s="48">
        <v>9</v>
      </c>
      <c r="X46" s="48">
        <v>9</v>
      </c>
      <c r="Y46" s="47">
        <v>18</v>
      </c>
      <c r="Z46" s="47">
        <f t="shared" si="14"/>
        <v>308</v>
      </c>
      <c r="AA46" s="47">
        <f t="shared" si="14"/>
        <v>193</v>
      </c>
      <c r="AB46" s="47">
        <f t="shared" si="15"/>
        <v>501</v>
      </c>
    </row>
    <row r="47" spans="1:28" x14ac:dyDescent="0.2">
      <c r="A47" s="66" t="s">
        <v>6</v>
      </c>
      <c r="B47" s="48">
        <v>17</v>
      </c>
      <c r="C47" s="48">
        <v>10</v>
      </c>
      <c r="D47" s="47">
        <v>27</v>
      </c>
      <c r="E47" s="48">
        <v>85</v>
      </c>
      <c r="F47" s="48">
        <v>70</v>
      </c>
      <c r="G47" s="47">
        <v>155</v>
      </c>
      <c r="H47" s="48">
        <v>135</v>
      </c>
      <c r="I47" s="48">
        <v>82</v>
      </c>
      <c r="J47" s="47">
        <v>217</v>
      </c>
      <c r="K47" s="48">
        <v>29</v>
      </c>
      <c r="L47" s="48">
        <v>19</v>
      </c>
      <c r="M47" s="47">
        <v>48</v>
      </c>
      <c r="N47" s="48">
        <v>4</v>
      </c>
      <c r="O47" s="48">
        <v>3</v>
      </c>
      <c r="P47" s="47">
        <v>7</v>
      </c>
      <c r="Q47" s="48">
        <v>5</v>
      </c>
      <c r="R47" s="48">
        <v>2</v>
      </c>
      <c r="S47" s="47">
        <v>7</v>
      </c>
      <c r="T47" s="48">
        <v>5</v>
      </c>
      <c r="U47" s="48">
        <v>14</v>
      </c>
      <c r="V47" s="47">
        <v>19</v>
      </c>
      <c r="W47" s="48">
        <v>3</v>
      </c>
      <c r="X47" s="48">
        <v>7</v>
      </c>
      <c r="Y47" s="47">
        <v>10</v>
      </c>
      <c r="Z47" s="47">
        <f t="shared" si="14"/>
        <v>283</v>
      </c>
      <c r="AA47" s="47">
        <f t="shared" si="14"/>
        <v>207</v>
      </c>
      <c r="AB47" s="47">
        <f t="shared" si="15"/>
        <v>490</v>
      </c>
    </row>
    <row r="48" spans="1:28" x14ac:dyDescent="0.2">
      <c r="A48" s="66" t="s">
        <v>7</v>
      </c>
      <c r="B48" s="48">
        <v>20</v>
      </c>
      <c r="C48" s="48">
        <v>6</v>
      </c>
      <c r="D48" s="47">
        <v>26</v>
      </c>
      <c r="E48" s="48">
        <v>94</v>
      </c>
      <c r="F48" s="48">
        <v>44</v>
      </c>
      <c r="G48" s="47">
        <v>138</v>
      </c>
      <c r="H48" s="48">
        <v>96</v>
      </c>
      <c r="I48" s="48">
        <v>70</v>
      </c>
      <c r="J48" s="47">
        <v>166</v>
      </c>
      <c r="K48" s="48">
        <v>13</v>
      </c>
      <c r="L48" s="48">
        <v>11</v>
      </c>
      <c r="M48" s="47">
        <v>24</v>
      </c>
      <c r="N48" s="48">
        <v>1</v>
      </c>
      <c r="O48" s="48">
        <v>5</v>
      </c>
      <c r="P48" s="47">
        <v>6</v>
      </c>
      <c r="Q48" s="48">
        <v>0</v>
      </c>
      <c r="R48" s="48">
        <v>0</v>
      </c>
      <c r="S48" s="47">
        <v>0</v>
      </c>
      <c r="T48" s="48">
        <v>5</v>
      </c>
      <c r="U48" s="48">
        <v>7</v>
      </c>
      <c r="V48" s="47">
        <v>12</v>
      </c>
      <c r="W48" s="48">
        <v>3</v>
      </c>
      <c r="X48" s="48">
        <v>5</v>
      </c>
      <c r="Y48" s="47">
        <v>8</v>
      </c>
      <c r="Z48" s="47">
        <f t="shared" si="14"/>
        <v>232</v>
      </c>
      <c r="AA48" s="47">
        <f t="shared" si="14"/>
        <v>148</v>
      </c>
      <c r="AB48" s="47">
        <f t="shared" si="15"/>
        <v>380</v>
      </c>
    </row>
    <row r="49" spans="1:28" x14ac:dyDescent="0.2">
      <c r="A49" s="66" t="s">
        <v>8</v>
      </c>
      <c r="B49" s="48">
        <v>15</v>
      </c>
      <c r="C49" s="48">
        <v>4</v>
      </c>
      <c r="D49" s="47">
        <v>19</v>
      </c>
      <c r="E49" s="48">
        <v>75</v>
      </c>
      <c r="F49" s="48">
        <v>29</v>
      </c>
      <c r="G49" s="47">
        <v>104</v>
      </c>
      <c r="H49" s="48">
        <v>87</v>
      </c>
      <c r="I49" s="48">
        <v>34</v>
      </c>
      <c r="J49" s="47">
        <v>121</v>
      </c>
      <c r="K49" s="48">
        <v>1</v>
      </c>
      <c r="L49" s="48">
        <v>9</v>
      </c>
      <c r="M49" s="47">
        <v>10</v>
      </c>
      <c r="N49" s="48">
        <v>0</v>
      </c>
      <c r="O49" s="48">
        <v>3</v>
      </c>
      <c r="P49" s="47">
        <v>3</v>
      </c>
      <c r="Q49" s="48">
        <v>3</v>
      </c>
      <c r="R49" s="48">
        <v>2</v>
      </c>
      <c r="S49" s="47">
        <v>5</v>
      </c>
      <c r="T49" s="48">
        <v>0</v>
      </c>
      <c r="U49" s="48">
        <v>1</v>
      </c>
      <c r="V49" s="47">
        <v>1</v>
      </c>
      <c r="W49" s="48">
        <v>2</v>
      </c>
      <c r="X49" s="48">
        <v>0</v>
      </c>
      <c r="Y49" s="47">
        <v>2</v>
      </c>
      <c r="Z49" s="47">
        <f t="shared" si="14"/>
        <v>183</v>
      </c>
      <c r="AA49" s="47">
        <f t="shared" si="14"/>
        <v>82</v>
      </c>
      <c r="AB49" s="47">
        <f t="shared" si="15"/>
        <v>265</v>
      </c>
    </row>
    <row r="50" spans="1:28" x14ac:dyDescent="0.2">
      <c r="A50" s="66" t="s">
        <v>9</v>
      </c>
      <c r="B50" s="48">
        <v>5</v>
      </c>
      <c r="C50" s="48">
        <v>1</v>
      </c>
      <c r="D50" s="47">
        <v>6</v>
      </c>
      <c r="E50" s="48">
        <v>45</v>
      </c>
      <c r="F50" s="48">
        <v>14</v>
      </c>
      <c r="G50" s="47">
        <v>59</v>
      </c>
      <c r="H50" s="48">
        <v>42</v>
      </c>
      <c r="I50" s="48">
        <v>15</v>
      </c>
      <c r="J50" s="47">
        <v>57</v>
      </c>
      <c r="K50" s="48">
        <v>4</v>
      </c>
      <c r="L50" s="48">
        <v>1</v>
      </c>
      <c r="M50" s="47">
        <v>5</v>
      </c>
      <c r="N50" s="48">
        <v>3</v>
      </c>
      <c r="O50" s="48">
        <v>0</v>
      </c>
      <c r="P50" s="47">
        <v>3</v>
      </c>
      <c r="Q50" s="48">
        <v>0</v>
      </c>
      <c r="R50" s="48">
        <v>0</v>
      </c>
      <c r="S50" s="47">
        <v>0</v>
      </c>
      <c r="T50" s="48">
        <v>2</v>
      </c>
      <c r="U50" s="48">
        <v>1</v>
      </c>
      <c r="V50" s="47">
        <v>3</v>
      </c>
      <c r="W50" s="48">
        <v>1</v>
      </c>
      <c r="X50" s="48">
        <v>1</v>
      </c>
      <c r="Y50" s="47">
        <v>2</v>
      </c>
      <c r="Z50" s="47">
        <f t="shared" si="14"/>
        <v>102</v>
      </c>
      <c r="AA50" s="47">
        <f t="shared" si="14"/>
        <v>33</v>
      </c>
      <c r="AB50" s="47">
        <f t="shared" si="15"/>
        <v>135</v>
      </c>
    </row>
    <row r="51" spans="1:28" ht="15.75" x14ac:dyDescent="0.25">
      <c r="A51" s="174" t="s">
        <v>10</v>
      </c>
      <c r="B51" s="52">
        <f>SUM(B41:B50)</f>
        <v>147</v>
      </c>
      <c r="C51" s="52">
        <f t="shared" ref="C51:AB51" si="16">SUM(C41:C50)</f>
        <v>57</v>
      </c>
      <c r="D51" s="52">
        <f t="shared" si="16"/>
        <v>204</v>
      </c>
      <c r="E51" s="52">
        <f t="shared" si="16"/>
        <v>858</v>
      </c>
      <c r="F51" s="52">
        <f t="shared" si="16"/>
        <v>535</v>
      </c>
      <c r="G51" s="52">
        <f t="shared" si="16"/>
        <v>1393</v>
      </c>
      <c r="H51" s="52">
        <f t="shared" si="16"/>
        <v>1039</v>
      </c>
      <c r="I51" s="52">
        <f t="shared" si="16"/>
        <v>641</v>
      </c>
      <c r="J51" s="52">
        <f t="shared" si="16"/>
        <v>1680</v>
      </c>
      <c r="K51" s="52">
        <f t="shared" si="16"/>
        <v>251</v>
      </c>
      <c r="L51" s="52">
        <f t="shared" si="16"/>
        <v>232</v>
      </c>
      <c r="M51" s="52">
        <f t="shared" si="16"/>
        <v>483</v>
      </c>
      <c r="N51" s="52">
        <f t="shared" si="16"/>
        <v>55</v>
      </c>
      <c r="O51" s="52">
        <f t="shared" si="16"/>
        <v>64</v>
      </c>
      <c r="P51" s="52">
        <f t="shared" si="16"/>
        <v>119</v>
      </c>
      <c r="Q51" s="52">
        <f t="shared" si="16"/>
        <v>56</v>
      </c>
      <c r="R51" s="52">
        <f t="shared" si="16"/>
        <v>46</v>
      </c>
      <c r="S51" s="52">
        <f t="shared" si="16"/>
        <v>102</v>
      </c>
      <c r="T51" s="52">
        <f t="shared" si="16"/>
        <v>70</v>
      </c>
      <c r="U51" s="52">
        <f t="shared" si="16"/>
        <v>153</v>
      </c>
      <c r="V51" s="52">
        <f t="shared" si="16"/>
        <v>223</v>
      </c>
      <c r="W51" s="52">
        <f t="shared" si="16"/>
        <v>57</v>
      </c>
      <c r="X51" s="52">
        <f t="shared" si="16"/>
        <v>65</v>
      </c>
      <c r="Y51" s="52">
        <f t="shared" si="16"/>
        <v>122</v>
      </c>
      <c r="Z51" s="52">
        <f t="shared" si="16"/>
        <v>2533</v>
      </c>
      <c r="AA51" s="52">
        <f t="shared" si="16"/>
        <v>1793</v>
      </c>
      <c r="AB51" s="52">
        <f t="shared" si="16"/>
        <v>4326</v>
      </c>
    </row>
    <row r="52" spans="1:28" ht="15.75" x14ac:dyDescent="0.25">
      <c r="A52" s="178"/>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7"/>
    </row>
    <row r="53" spans="1:28" x14ac:dyDescent="0.2">
      <c r="A53" s="197" t="s">
        <v>184</v>
      </c>
      <c r="B53" s="198"/>
      <c r="C53" s="198"/>
      <c r="D53" s="198"/>
      <c r="E53" s="198"/>
      <c r="F53" s="198"/>
      <c r="G53" s="198"/>
      <c r="H53" s="198"/>
      <c r="I53" s="198"/>
      <c r="J53" s="198"/>
      <c r="K53" s="198"/>
      <c r="L53" s="198"/>
      <c r="M53" s="198"/>
      <c r="N53" s="198"/>
      <c r="O53" s="198"/>
      <c r="P53" s="198"/>
      <c r="Q53" s="198"/>
      <c r="R53" s="198"/>
      <c r="S53" s="198"/>
      <c r="T53" s="198"/>
      <c r="U53" s="198"/>
      <c r="V53" s="198"/>
      <c r="W53" s="198"/>
      <c r="X53" s="198"/>
      <c r="Y53" s="198"/>
      <c r="Z53" s="198"/>
      <c r="AA53" s="198"/>
      <c r="AB53" s="199"/>
    </row>
    <row r="54" spans="1:28" ht="12.75" customHeight="1" x14ac:dyDescent="0.2">
      <c r="A54" s="195" t="s">
        <v>104</v>
      </c>
      <c r="B54" s="193" t="s">
        <v>35</v>
      </c>
      <c r="C54" s="193"/>
      <c r="D54" s="193"/>
      <c r="E54" s="193" t="s">
        <v>188</v>
      </c>
      <c r="F54" s="193"/>
      <c r="G54" s="193"/>
      <c r="H54" s="193" t="s">
        <v>82</v>
      </c>
      <c r="I54" s="193"/>
      <c r="J54" s="193"/>
      <c r="K54" s="193" t="s">
        <v>189</v>
      </c>
      <c r="L54" s="193"/>
      <c r="M54" s="193"/>
      <c r="N54" s="193" t="s">
        <v>155</v>
      </c>
      <c r="O54" s="193"/>
      <c r="P54" s="193"/>
      <c r="Q54" s="193" t="s">
        <v>156</v>
      </c>
      <c r="R54" s="193"/>
      <c r="S54" s="193"/>
      <c r="T54" s="193" t="s">
        <v>190</v>
      </c>
      <c r="U54" s="193"/>
      <c r="V54" s="193"/>
      <c r="W54" s="193" t="s">
        <v>191</v>
      </c>
      <c r="X54" s="193"/>
      <c r="Y54" s="193"/>
      <c r="Z54" s="193" t="s">
        <v>10</v>
      </c>
      <c r="AA54" s="193"/>
      <c r="AB54" s="193"/>
    </row>
    <row r="55" spans="1:28" ht="38.25" x14ac:dyDescent="0.2">
      <c r="A55" s="196"/>
      <c r="B55" s="173" t="s">
        <v>11</v>
      </c>
      <c r="C55" s="173" t="s">
        <v>34</v>
      </c>
      <c r="D55" s="67" t="s">
        <v>192</v>
      </c>
      <c r="E55" s="173" t="s">
        <v>11</v>
      </c>
      <c r="F55" s="173" t="s">
        <v>13</v>
      </c>
      <c r="G55" s="67" t="s">
        <v>193</v>
      </c>
      <c r="H55" s="173" t="s">
        <v>11</v>
      </c>
      <c r="I55" s="173" t="s">
        <v>13</v>
      </c>
      <c r="J55" s="67" t="s">
        <v>194</v>
      </c>
      <c r="K55" s="173" t="s">
        <v>11</v>
      </c>
      <c r="L55" s="173" t="s">
        <v>13</v>
      </c>
      <c r="M55" s="67" t="s">
        <v>195</v>
      </c>
      <c r="N55" s="173" t="s">
        <v>11</v>
      </c>
      <c r="O55" s="173" t="s">
        <v>13</v>
      </c>
      <c r="P55" s="67" t="s">
        <v>196</v>
      </c>
      <c r="Q55" s="173" t="s">
        <v>11</v>
      </c>
      <c r="R55" s="173" t="s">
        <v>13</v>
      </c>
      <c r="S55" s="67" t="s">
        <v>197</v>
      </c>
      <c r="T55" s="173" t="s">
        <v>11</v>
      </c>
      <c r="U55" s="173" t="s">
        <v>13</v>
      </c>
      <c r="V55" s="67" t="s">
        <v>198</v>
      </c>
      <c r="W55" s="173" t="s">
        <v>11</v>
      </c>
      <c r="X55" s="173" t="s">
        <v>13</v>
      </c>
      <c r="Y55" s="67" t="s">
        <v>199</v>
      </c>
      <c r="Z55" s="173" t="s">
        <v>11</v>
      </c>
      <c r="AA55" s="173" t="s">
        <v>13</v>
      </c>
      <c r="AB55" s="173" t="s">
        <v>50</v>
      </c>
    </row>
    <row r="56" spans="1:28" x14ac:dyDescent="0.2">
      <c r="A56" s="66" t="s">
        <v>0</v>
      </c>
      <c r="B56" s="48">
        <v>12</v>
      </c>
      <c r="C56" s="48">
        <v>1</v>
      </c>
      <c r="D56" s="47">
        <v>13</v>
      </c>
      <c r="E56" s="48">
        <v>23</v>
      </c>
      <c r="F56" s="48">
        <v>10</v>
      </c>
      <c r="G56" s="47">
        <v>33</v>
      </c>
      <c r="H56" s="48">
        <v>28</v>
      </c>
      <c r="I56" s="48">
        <v>12</v>
      </c>
      <c r="J56" s="47">
        <v>40</v>
      </c>
      <c r="K56" s="48">
        <v>10</v>
      </c>
      <c r="L56" s="48">
        <v>3</v>
      </c>
      <c r="M56" s="47">
        <v>13</v>
      </c>
      <c r="N56" s="48">
        <v>1</v>
      </c>
      <c r="O56" s="48">
        <v>3</v>
      </c>
      <c r="P56" s="47">
        <v>4</v>
      </c>
      <c r="Q56" s="48">
        <v>0</v>
      </c>
      <c r="R56" s="48">
        <v>0</v>
      </c>
      <c r="S56" s="47">
        <v>0</v>
      </c>
      <c r="T56" s="48">
        <v>0</v>
      </c>
      <c r="U56" s="48">
        <v>0</v>
      </c>
      <c r="V56" s="47">
        <v>0</v>
      </c>
      <c r="W56" s="48">
        <v>0</v>
      </c>
      <c r="X56" s="48">
        <v>0</v>
      </c>
      <c r="Y56" s="47">
        <v>0</v>
      </c>
      <c r="Z56" s="47">
        <f>B56+E56+H56+K56+N56+Q56+T56+W56</f>
        <v>74</v>
      </c>
      <c r="AA56" s="47">
        <f>C56+F56+I56+L56+O56+R56+U56+X56</f>
        <v>29</v>
      </c>
      <c r="AB56" s="47">
        <f>Z56+AA56</f>
        <v>103</v>
      </c>
    </row>
    <row r="57" spans="1:28" x14ac:dyDescent="0.2">
      <c r="A57" s="66" t="s">
        <v>1</v>
      </c>
      <c r="B57" s="48">
        <v>28</v>
      </c>
      <c r="C57" s="48">
        <v>18</v>
      </c>
      <c r="D57" s="47">
        <v>46</v>
      </c>
      <c r="E57" s="48">
        <v>90</v>
      </c>
      <c r="F57" s="48">
        <v>49</v>
      </c>
      <c r="G57" s="47">
        <v>139</v>
      </c>
      <c r="H57" s="48">
        <v>161</v>
      </c>
      <c r="I57" s="48">
        <v>98</v>
      </c>
      <c r="J57" s="47">
        <v>259</v>
      </c>
      <c r="K57" s="48">
        <v>41</v>
      </c>
      <c r="L57" s="48">
        <v>40</v>
      </c>
      <c r="M57" s="47">
        <v>81</v>
      </c>
      <c r="N57" s="48">
        <v>11</v>
      </c>
      <c r="O57" s="48">
        <v>17</v>
      </c>
      <c r="P57" s="47">
        <v>28</v>
      </c>
      <c r="Q57" s="48">
        <v>5</v>
      </c>
      <c r="R57" s="48">
        <v>9</v>
      </c>
      <c r="S57" s="47">
        <v>14</v>
      </c>
      <c r="T57" s="48">
        <v>9</v>
      </c>
      <c r="U57" s="48">
        <v>20</v>
      </c>
      <c r="V57" s="47">
        <v>29</v>
      </c>
      <c r="W57" s="48">
        <v>1</v>
      </c>
      <c r="X57" s="48">
        <v>5</v>
      </c>
      <c r="Y57" s="47">
        <v>6</v>
      </c>
      <c r="Z57" s="47">
        <f t="shared" ref="Z57:AA65" si="17">B57+E57+H57+K57+N57+Q57+T57+W57</f>
        <v>346</v>
      </c>
      <c r="AA57" s="47">
        <f t="shared" si="17"/>
        <v>256</v>
      </c>
      <c r="AB57" s="47">
        <f t="shared" ref="AB57:AB65" si="18">Z57+AA57</f>
        <v>602</v>
      </c>
    </row>
    <row r="58" spans="1:28" x14ac:dyDescent="0.2">
      <c r="A58" s="66" t="s">
        <v>2</v>
      </c>
      <c r="B58" s="48">
        <v>31</v>
      </c>
      <c r="C58" s="48">
        <v>17</v>
      </c>
      <c r="D58" s="47">
        <v>48</v>
      </c>
      <c r="E58" s="48">
        <v>132</v>
      </c>
      <c r="F58" s="48">
        <v>74</v>
      </c>
      <c r="G58" s="47">
        <v>206</v>
      </c>
      <c r="H58" s="48">
        <v>189</v>
      </c>
      <c r="I58" s="48">
        <v>129</v>
      </c>
      <c r="J58" s="47">
        <v>318</v>
      </c>
      <c r="K58" s="48">
        <v>56</v>
      </c>
      <c r="L58" s="48">
        <v>77</v>
      </c>
      <c r="M58" s="47">
        <v>133</v>
      </c>
      <c r="N58" s="48">
        <v>17</v>
      </c>
      <c r="O58" s="48">
        <v>13</v>
      </c>
      <c r="P58" s="47">
        <v>30</v>
      </c>
      <c r="Q58" s="48">
        <v>17</v>
      </c>
      <c r="R58" s="48">
        <v>14</v>
      </c>
      <c r="S58" s="47">
        <v>31</v>
      </c>
      <c r="T58" s="48">
        <v>25</v>
      </c>
      <c r="U58" s="48">
        <v>50</v>
      </c>
      <c r="V58" s="47">
        <v>75</v>
      </c>
      <c r="W58" s="48">
        <v>13</v>
      </c>
      <c r="X58" s="48">
        <v>11</v>
      </c>
      <c r="Y58" s="47">
        <v>24</v>
      </c>
      <c r="Z58" s="47">
        <f t="shared" si="17"/>
        <v>480</v>
      </c>
      <c r="AA58" s="47">
        <f t="shared" si="17"/>
        <v>385</v>
      </c>
      <c r="AB58" s="47">
        <f t="shared" si="18"/>
        <v>865</v>
      </c>
    </row>
    <row r="59" spans="1:28" x14ac:dyDescent="0.2">
      <c r="A59" s="66" t="s">
        <v>3</v>
      </c>
      <c r="B59" s="48">
        <v>30</v>
      </c>
      <c r="C59" s="48">
        <v>17</v>
      </c>
      <c r="D59" s="47">
        <v>47</v>
      </c>
      <c r="E59" s="48">
        <v>93</v>
      </c>
      <c r="F59" s="48">
        <v>89</v>
      </c>
      <c r="G59" s="47">
        <v>182</v>
      </c>
      <c r="H59" s="48">
        <v>181</v>
      </c>
      <c r="I59" s="48">
        <v>123</v>
      </c>
      <c r="J59" s="47">
        <v>304</v>
      </c>
      <c r="K59" s="48">
        <v>32</v>
      </c>
      <c r="L59" s="48">
        <v>62</v>
      </c>
      <c r="M59" s="47">
        <v>94</v>
      </c>
      <c r="N59" s="48">
        <v>13</v>
      </c>
      <c r="O59" s="48">
        <v>8</v>
      </c>
      <c r="P59" s="47">
        <v>21</v>
      </c>
      <c r="Q59" s="48">
        <v>5</v>
      </c>
      <c r="R59" s="48">
        <v>8</v>
      </c>
      <c r="S59" s="47">
        <v>13</v>
      </c>
      <c r="T59" s="48">
        <v>23</v>
      </c>
      <c r="U59" s="48">
        <v>24</v>
      </c>
      <c r="V59" s="47">
        <v>47</v>
      </c>
      <c r="W59" s="48">
        <v>8</v>
      </c>
      <c r="X59" s="48">
        <v>14</v>
      </c>
      <c r="Y59" s="47">
        <v>22</v>
      </c>
      <c r="Z59" s="47">
        <f t="shared" si="17"/>
        <v>385</v>
      </c>
      <c r="AA59" s="47">
        <f t="shared" si="17"/>
        <v>345</v>
      </c>
      <c r="AB59" s="47">
        <f t="shared" si="18"/>
        <v>730</v>
      </c>
    </row>
    <row r="60" spans="1:28" x14ac:dyDescent="0.2">
      <c r="A60" s="66" t="s">
        <v>4</v>
      </c>
      <c r="B60" s="48">
        <v>23</v>
      </c>
      <c r="C60" s="48">
        <v>17</v>
      </c>
      <c r="D60" s="47">
        <v>40</v>
      </c>
      <c r="E60" s="48">
        <v>105</v>
      </c>
      <c r="F60" s="48">
        <v>63</v>
      </c>
      <c r="G60" s="47">
        <v>168</v>
      </c>
      <c r="H60" s="48">
        <v>171</v>
      </c>
      <c r="I60" s="48">
        <v>104</v>
      </c>
      <c r="J60" s="47">
        <v>275</v>
      </c>
      <c r="K60" s="48">
        <v>31</v>
      </c>
      <c r="L60" s="48">
        <v>25</v>
      </c>
      <c r="M60" s="47">
        <v>56</v>
      </c>
      <c r="N60" s="48">
        <v>9</v>
      </c>
      <c r="O60" s="48">
        <v>4</v>
      </c>
      <c r="P60" s="47">
        <v>13</v>
      </c>
      <c r="Q60" s="48">
        <v>11</v>
      </c>
      <c r="R60" s="48">
        <v>6</v>
      </c>
      <c r="S60" s="47">
        <v>17</v>
      </c>
      <c r="T60" s="48">
        <v>3</v>
      </c>
      <c r="U60" s="48">
        <v>14</v>
      </c>
      <c r="V60" s="47">
        <v>17</v>
      </c>
      <c r="W60" s="48">
        <v>10</v>
      </c>
      <c r="X60" s="48">
        <v>13</v>
      </c>
      <c r="Y60" s="47">
        <v>23</v>
      </c>
      <c r="Z60" s="47">
        <f t="shared" si="17"/>
        <v>363</v>
      </c>
      <c r="AA60" s="47">
        <f t="shared" si="17"/>
        <v>246</v>
      </c>
      <c r="AB60" s="47">
        <f t="shared" si="18"/>
        <v>609</v>
      </c>
    </row>
    <row r="61" spans="1:28" x14ac:dyDescent="0.2">
      <c r="A61" s="66" t="s">
        <v>5</v>
      </c>
      <c r="B61" s="48">
        <v>27</v>
      </c>
      <c r="C61" s="48">
        <v>17</v>
      </c>
      <c r="D61" s="47">
        <v>44</v>
      </c>
      <c r="E61" s="48">
        <v>96</v>
      </c>
      <c r="F61" s="48">
        <v>49</v>
      </c>
      <c r="G61" s="47">
        <v>145</v>
      </c>
      <c r="H61" s="48">
        <v>150</v>
      </c>
      <c r="I61" s="48">
        <v>113</v>
      </c>
      <c r="J61" s="47">
        <v>263</v>
      </c>
      <c r="K61" s="48">
        <v>23</v>
      </c>
      <c r="L61" s="48">
        <v>22</v>
      </c>
      <c r="M61" s="47">
        <v>45</v>
      </c>
      <c r="N61" s="48">
        <v>3</v>
      </c>
      <c r="O61" s="48">
        <v>2</v>
      </c>
      <c r="P61" s="47">
        <v>5</v>
      </c>
      <c r="Q61" s="48">
        <v>2</v>
      </c>
      <c r="R61" s="48">
        <v>2</v>
      </c>
      <c r="S61" s="47">
        <v>4</v>
      </c>
      <c r="T61" s="48">
        <v>5</v>
      </c>
      <c r="U61" s="48">
        <v>14</v>
      </c>
      <c r="V61" s="47">
        <v>19</v>
      </c>
      <c r="W61" s="48">
        <v>5</v>
      </c>
      <c r="X61" s="48">
        <v>7</v>
      </c>
      <c r="Y61" s="47">
        <v>12</v>
      </c>
      <c r="Z61" s="47">
        <f t="shared" si="17"/>
        <v>311</v>
      </c>
      <c r="AA61" s="47">
        <f t="shared" si="17"/>
        <v>226</v>
      </c>
      <c r="AB61" s="47">
        <f t="shared" si="18"/>
        <v>537</v>
      </c>
    </row>
    <row r="62" spans="1:28" x14ac:dyDescent="0.2">
      <c r="A62" s="66" t="s">
        <v>6</v>
      </c>
      <c r="B62" s="48">
        <v>30</v>
      </c>
      <c r="C62" s="48">
        <v>13</v>
      </c>
      <c r="D62" s="47">
        <v>43</v>
      </c>
      <c r="E62" s="48">
        <v>105</v>
      </c>
      <c r="F62" s="48">
        <v>60</v>
      </c>
      <c r="G62" s="47">
        <v>165</v>
      </c>
      <c r="H62" s="48">
        <v>162</v>
      </c>
      <c r="I62" s="48">
        <v>101</v>
      </c>
      <c r="J62" s="47">
        <v>263</v>
      </c>
      <c r="K62" s="48">
        <v>22</v>
      </c>
      <c r="L62" s="48">
        <v>10</v>
      </c>
      <c r="M62" s="47">
        <v>32</v>
      </c>
      <c r="N62" s="48">
        <v>4</v>
      </c>
      <c r="O62" s="48">
        <v>4</v>
      </c>
      <c r="P62" s="47">
        <v>8</v>
      </c>
      <c r="Q62" s="48">
        <v>0</v>
      </c>
      <c r="R62" s="48">
        <v>4</v>
      </c>
      <c r="S62" s="47">
        <v>4</v>
      </c>
      <c r="T62" s="48">
        <v>3</v>
      </c>
      <c r="U62" s="48">
        <v>6</v>
      </c>
      <c r="V62" s="47">
        <v>9</v>
      </c>
      <c r="W62" s="48">
        <v>6</v>
      </c>
      <c r="X62" s="48">
        <v>4</v>
      </c>
      <c r="Y62" s="47">
        <v>10</v>
      </c>
      <c r="Z62" s="47">
        <f t="shared" si="17"/>
        <v>332</v>
      </c>
      <c r="AA62" s="47">
        <f t="shared" si="17"/>
        <v>202</v>
      </c>
      <c r="AB62" s="47">
        <f t="shared" si="18"/>
        <v>534</v>
      </c>
    </row>
    <row r="63" spans="1:28" x14ac:dyDescent="0.2">
      <c r="A63" s="66" t="s">
        <v>7</v>
      </c>
      <c r="B63" s="48">
        <v>25</v>
      </c>
      <c r="C63" s="48">
        <v>11</v>
      </c>
      <c r="D63" s="47">
        <v>36</v>
      </c>
      <c r="E63" s="48">
        <v>84</v>
      </c>
      <c r="F63" s="48">
        <v>51</v>
      </c>
      <c r="G63" s="47">
        <v>135</v>
      </c>
      <c r="H63" s="48">
        <v>145</v>
      </c>
      <c r="I63" s="48">
        <v>88</v>
      </c>
      <c r="J63" s="47">
        <v>233</v>
      </c>
      <c r="K63" s="48">
        <v>19</v>
      </c>
      <c r="L63" s="48">
        <v>8</v>
      </c>
      <c r="M63" s="47">
        <v>27</v>
      </c>
      <c r="N63" s="48">
        <v>0</v>
      </c>
      <c r="O63" s="48">
        <v>2</v>
      </c>
      <c r="P63" s="47">
        <v>2</v>
      </c>
      <c r="Q63" s="48">
        <v>1</v>
      </c>
      <c r="R63" s="48">
        <v>0</v>
      </c>
      <c r="S63" s="47">
        <v>1</v>
      </c>
      <c r="T63" s="48">
        <v>3</v>
      </c>
      <c r="U63" s="48">
        <v>3</v>
      </c>
      <c r="V63" s="47">
        <v>6</v>
      </c>
      <c r="W63" s="48">
        <v>4</v>
      </c>
      <c r="X63" s="48">
        <v>4</v>
      </c>
      <c r="Y63" s="47">
        <v>8</v>
      </c>
      <c r="Z63" s="47">
        <f t="shared" si="17"/>
        <v>281</v>
      </c>
      <c r="AA63" s="47">
        <f t="shared" si="17"/>
        <v>167</v>
      </c>
      <c r="AB63" s="47">
        <f t="shared" si="18"/>
        <v>448</v>
      </c>
    </row>
    <row r="64" spans="1:28" x14ac:dyDescent="0.2">
      <c r="A64" s="66" t="s">
        <v>8</v>
      </c>
      <c r="B64" s="48">
        <v>16</v>
      </c>
      <c r="C64" s="48">
        <v>11</v>
      </c>
      <c r="D64" s="47">
        <v>27</v>
      </c>
      <c r="E64" s="48">
        <v>71</v>
      </c>
      <c r="F64" s="48">
        <v>19</v>
      </c>
      <c r="G64" s="47">
        <v>90</v>
      </c>
      <c r="H64" s="48">
        <v>100</v>
      </c>
      <c r="I64" s="48">
        <v>35</v>
      </c>
      <c r="J64" s="47">
        <v>135</v>
      </c>
      <c r="K64" s="48">
        <v>8</v>
      </c>
      <c r="L64" s="48">
        <v>7</v>
      </c>
      <c r="M64" s="47">
        <v>15</v>
      </c>
      <c r="N64" s="48">
        <v>2</v>
      </c>
      <c r="O64" s="48">
        <v>2</v>
      </c>
      <c r="P64" s="47">
        <v>4</v>
      </c>
      <c r="Q64" s="48">
        <v>2</v>
      </c>
      <c r="R64" s="48">
        <v>1</v>
      </c>
      <c r="S64" s="47">
        <v>3</v>
      </c>
      <c r="T64" s="48">
        <v>4</v>
      </c>
      <c r="U64" s="48">
        <v>0</v>
      </c>
      <c r="V64" s="47">
        <v>4</v>
      </c>
      <c r="W64" s="48">
        <v>3</v>
      </c>
      <c r="X64" s="48">
        <v>2</v>
      </c>
      <c r="Y64" s="47">
        <v>5</v>
      </c>
      <c r="Z64" s="47">
        <f t="shared" si="17"/>
        <v>206</v>
      </c>
      <c r="AA64" s="47">
        <f t="shared" si="17"/>
        <v>77</v>
      </c>
      <c r="AB64" s="47">
        <f t="shared" si="18"/>
        <v>283</v>
      </c>
    </row>
    <row r="65" spans="1:28" x14ac:dyDescent="0.2">
      <c r="A65" s="66" t="s">
        <v>9</v>
      </c>
      <c r="B65" s="48">
        <v>14</v>
      </c>
      <c r="C65" s="48">
        <v>5</v>
      </c>
      <c r="D65" s="47">
        <v>19</v>
      </c>
      <c r="E65" s="48">
        <v>23</v>
      </c>
      <c r="F65" s="48">
        <v>16</v>
      </c>
      <c r="G65" s="47">
        <v>39</v>
      </c>
      <c r="H65" s="48">
        <v>72</v>
      </c>
      <c r="I65" s="48">
        <v>9</v>
      </c>
      <c r="J65" s="47">
        <v>81</v>
      </c>
      <c r="K65" s="48">
        <v>9</v>
      </c>
      <c r="L65" s="48">
        <v>3</v>
      </c>
      <c r="M65" s="47">
        <v>12</v>
      </c>
      <c r="N65" s="48">
        <v>1</v>
      </c>
      <c r="O65" s="48">
        <v>0</v>
      </c>
      <c r="P65" s="47">
        <v>1</v>
      </c>
      <c r="Q65" s="48">
        <v>1</v>
      </c>
      <c r="R65" s="48">
        <v>0</v>
      </c>
      <c r="S65" s="47">
        <v>1</v>
      </c>
      <c r="T65" s="48">
        <v>2</v>
      </c>
      <c r="U65" s="48">
        <v>1</v>
      </c>
      <c r="V65" s="47">
        <v>3</v>
      </c>
      <c r="W65" s="48">
        <v>2</v>
      </c>
      <c r="X65" s="48">
        <v>0</v>
      </c>
      <c r="Y65" s="47">
        <v>2</v>
      </c>
      <c r="Z65" s="47">
        <f t="shared" si="17"/>
        <v>124</v>
      </c>
      <c r="AA65" s="47">
        <f t="shared" si="17"/>
        <v>34</v>
      </c>
      <c r="AB65" s="47">
        <f t="shared" si="18"/>
        <v>158</v>
      </c>
    </row>
    <row r="66" spans="1:28" ht="15.75" x14ac:dyDescent="0.25">
      <c r="A66" s="174" t="s">
        <v>10</v>
      </c>
      <c r="B66" s="52">
        <f>SUM(B56:B65)</f>
        <v>236</v>
      </c>
      <c r="C66" s="52">
        <f t="shared" ref="C66:AB66" si="19">SUM(C56:C65)</f>
        <v>127</v>
      </c>
      <c r="D66" s="52">
        <f t="shared" si="19"/>
        <v>363</v>
      </c>
      <c r="E66" s="52">
        <f t="shared" si="19"/>
        <v>822</v>
      </c>
      <c r="F66" s="52">
        <f t="shared" si="19"/>
        <v>480</v>
      </c>
      <c r="G66" s="52">
        <f t="shared" si="19"/>
        <v>1302</v>
      </c>
      <c r="H66" s="52">
        <f t="shared" si="19"/>
        <v>1359</v>
      </c>
      <c r="I66" s="52">
        <f t="shared" si="19"/>
        <v>812</v>
      </c>
      <c r="J66" s="52">
        <f t="shared" si="19"/>
        <v>2171</v>
      </c>
      <c r="K66" s="52">
        <f t="shared" si="19"/>
        <v>251</v>
      </c>
      <c r="L66" s="52">
        <f t="shared" si="19"/>
        <v>257</v>
      </c>
      <c r="M66" s="52">
        <f t="shared" si="19"/>
        <v>508</v>
      </c>
      <c r="N66" s="52">
        <f t="shared" si="19"/>
        <v>61</v>
      </c>
      <c r="O66" s="52">
        <f t="shared" si="19"/>
        <v>55</v>
      </c>
      <c r="P66" s="52">
        <f t="shared" si="19"/>
        <v>116</v>
      </c>
      <c r="Q66" s="52">
        <f t="shared" si="19"/>
        <v>44</v>
      </c>
      <c r="R66" s="52">
        <f t="shared" si="19"/>
        <v>44</v>
      </c>
      <c r="S66" s="52">
        <f t="shared" si="19"/>
        <v>88</v>
      </c>
      <c r="T66" s="52">
        <f t="shared" si="19"/>
        <v>77</v>
      </c>
      <c r="U66" s="52">
        <f t="shared" si="19"/>
        <v>132</v>
      </c>
      <c r="V66" s="52">
        <f t="shared" si="19"/>
        <v>209</v>
      </c>
      <c r="W66" s="52">
        <f t="shared" si="19"/>
        <v>52</v>
      </c>
      <c r="X66" s="52">
        <f t="shared" si="19"/>
        <v>60</v>
      </c>
      <c r="Y66" s="52">
        <f t="shared" si="19"/>
        <v>112</v>
      </c>
      <c r="Z66" s="52">
        <f t="shared" si="19"/>
        <v>2902</v>
      </c>
      <c r="AA66" s="52">
        <f t="shared" si="19"/>
        <v>1967</v>
      </c>
      <c r="AB66" s="52">
        <f t="shared" si="19"/>
        <v>4869</v>
      </c>
    </row>
    <row r="67" spans="1:28" ht="15.75" x14ac:dyDescent="0.25">
      <c r="A67" s="178"/>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7"/>
    </row>
    <row r="68" spans="1:28" x14ac:dyDescent="0.2">
      <c r="A68" s="197" t="s">
        <v>185</v>
      </c>
      <c r="B68" s="198"/>
      <c r="C68" s="198"/>
      <c r="D68" s="198"/>
      <c r="E68" s="198"/>
      <c r="F68" s="198"/>
      <c r="G68" s="198"/>
      <c r="H68" s="198"/>
      <c r="I68" s="198"/>
      <c r="J68" s="198"/>
      <c r="K68" s="198"/>
      <c r="L68" s="198"/>
      <c r="M68" s="198"/>
      <c r="N68" s="198"/>
      <c r="O68" s="198"/>
      <c r="P68" s="198"/>
      <c r="Q68" s="198"/>
      <c r="R68" s="198"/>
      <c r="S68" s="198"/>
      <c r="T68" s="198"/>
      <c r="U68" s="198"/>
      <c r="V68" s="198"/>
      <c r="W68" s="198"/>
      <c r="X68" s="198"/>
      <c r="Y68" s="198"/>
      <c r="Z68" s="198"/>
      <c r="AA68" s="198"/>
      <c r="AB68" s="199"/>
    </row>
    <row r="69" spans="1:28" ht="12.75" customHeight="1" x14ac:dyDescent="0.2">
      <c r="A69" s="195" t="s">
        <v>104</v>
      </c>
      <c r="B69" s="193" t="s">
        <v>35</v>
      </c>
      <c r="C69" s="193"/>
      <c r="D69" s="193"/>
      <c r="E69" s="193" t="s">
        <v>188</v>
      </c>
      <c r="F69" s="193"/>
      <c r="G69" s="193"/>
      <c r="H69" s="193" t="s">
        <v>82</v>
      </c>
      <c r="I69" s="193"/>
      <c r="J69" s="193"/>
      <c r="K69" s="193" t="s">
        <v>189</v>
      </c>
      <c r="L69" s="193"/>
      <c r="M69" s="193"/>
      <c r="N69" s="193" t="s">
        <v>155</v>
      </c>
      <c r="O69" s="193"/>
      <c r="P69" s="193"/>
      <c r="Q69" s="193" t="s">
        <v>156</v>
      </c>
      <c r="R69" s="193"/>
      <c r="S69" s="193"/>
      <c r="T69" s="193" t="s">
        <v>190</v>
      </c>
      <c r="U69" s="193"/>
      <c r="V69" s="193"/>
      <c r="W69" s="193" t="s">
        <v>191</v>
      </c>
      <c r="X69" s="193"/>
      <c r="Y69" s="193"/>
      <c r="Z69" s="193" t="s">
        <v>10</v>
      </c>
      <c r="AA69" s="193"/>
      <c r="AB69" s="193"/>
    </row>
    <row r="70" spans="1:28" ht="38.25" x14ac:dyDescent="0.2">
      <c r="A70" s="196"/>
      <c r="B70" s="173" t="s">
        <v>11</v>
      </c>
      <c r="C70" s="173" t="s">
        <v>34</v>
      </c>
      <c r="D70" s="67" t="s">
        <v>192</v>
      </c>
      <c r="E70" s="173" t="s">
        <v>11</v>
      </c>
      <c r="F70" s="173" t="s">
        <v>13</v>
      </c>
      <c r="G70" s="67" t="s">
        <v>193</v>
      </c>
      <c r="H70" s="173" t="s">
        <v>11</v>
      </c>
      <c r="I70" s="173" t="s">
        <v>13</v>
      </c>
      <c r="J70" s="67" t="s">
        <v>194</v>
      </c>
      <c r="K70" s="173" t="s">
        <v>11</v>
      </c>
      <c r="L70" s="173" t="s">
        <v>13</v>
      </c>
      <c r="M70" s="67" t="s">
        <v>195</v>
      </c>
      <c r="N70" s="173" t="s">
        <v>11</v>
      </c>
      <c r="O70" s="173" t="s">
        <v>13</v>
      </c>
      <c r="P70" s="67" t="s">
        <v>196</v>
      </c>
      <c r="Q70" s="173" t="s">
        <v>11</v>
      </c>
      <c r="R70" s="173" t="s">
        <v>13</v>
      </c>
      <c r="S70" s="67" t="s">
        <v>197</v>
      </c>
      <c r="T70" s="173" t="s">
        <v>11</v>
      </c>
      <c r="U70" s="173" t="s">
        <v>13</v>
      </c>
      <c r="V70" s="67" t="s">
        <v>198</v>
      </c>
      <c r="W70" s="173" t="s">
        <v>11</v>
      </c>
      <c r="X70" s="173" t="s">
        <v>13</v>
      </c>
      <c r="Y70" s="67" t="s">
        <v>199</v>
      </c>
      <c r="Z70" s="173" t="s">
        <v>11</v>
      </c>
      <c r="AA70" s="173" t="s">
        <v>13</v>
      </c>
      <c r="AB70" s="173" t="s">
        <v>50</v>
      </c>
    </row>
    <row r="71" spans="1:28" x14ac:dyDescent="0.2">
      <c r="A71" s="66" t="s">
        <v>0</v>
      </c>
      <c r="B71" s="48">
        <v>7</v>
      </c>
      <c r="C71" s="48">
        <v>2</v>
      </c>
      <c r="D71" s="47">
        <v>9</v>
      </c>
      <c r="E71" s="48">
        <v>28</v>
      </c>
      <c r="F71" s="48">
        <v>10</v>
      </c>
      <c r="G71" s="47">
        <v>38</v>
      </c>
      <c r="H71" s="48">
        <v>43</v>
      </c>
      <c r="I71" s="48">
        <v>30</v>
      </c>
      <c r="J71" s="47">
        <v>73</v>
      </c>
      <c r="K71" s="48">
        <v>10</v>
      </c>
      <c r="L71" s="48">
        <v>4</v>
      </c>
      <c r="M71" s="47">
        <v>14</v>
      </c>
      <c r="N71" s="48">
        <v>1</v>
      </c>
      <c r="O71" s="48">
        <v>2</v>
      </c>
      <c r="P71" s="47">
        <v>3</v>
      </c>
      <c r="Q71" s="48">
        <v>0</v>
      </c>
      <c r="R71" s="48">
        <v>0</v>
      </c>
      <c r="S71" s="47">
        <v>0</v>
      </c>
      <c r="T71" s="48">
        <v>0</v>
      </c>
      <c r="U71" s="48">
        <v>0</v>
      </c>
      <c r="V71" s="47">
        <v>0</v>
      </c>
      <c r="W71" s="48">
        <v>0</v>
      </c>
      <c r="X71" s="48">
        <v>0</v>
      </c>
      <c r="Y71" s="47">
        <v>0</v>
      </c>
      <c r="Z71" s="47">
        <f>B71+E71+H71+K71+N71+Q71+T71+W71</f>
        <v>89</v>
      </c>
      <c r="AA71" s="47">
        <f>C71+F71+I71+L71+O71+R71+U71+X71</f>
        <v>48</v>
      </c>
      <c r="AB71" s="47">
        <f>Z71+AA71</f>
        <v>137</v>
      </c>
    </row>
    <row r="72" spans="1:28" x14ac:dyDescent="0.2">
      <c r="A72" s="66" t="s">
        <v>1</v>
      </c>
      <c r="B72" s="48">
        <v>17</v>
      </c>
      <c r="C72" s="48">
        <v>11</v>
      </c>
      <c r="D72" s="47">
        <v>28</v>
      </c>
      <c r="E72" s="48">
        <v>88</v>
      </c>
      <c r="F72" s="48">
        <v>67</v>
      </c>
      <c r="G72" s="47">
        <v>155</v>
      </c>
      <c r="H72" s="48">
        <v>176</v>
      </c>
      <c r="I72" s="48">
        <v>110</v>
      </c>
      <c r="J72" s="47">
        <v>286</v>
      </c>
      <c r="K72" s="48">
        <v>42</v>
      </c>
      <c r="L72" s="48">
        <v>40</v>
      </c>
      <c r="M72" s="47">
        <v>82</v>
      </c>
      <c r="N72" s="48">
        <v>9</v>
      </c>
      <c r="O72" s="48">
        <v>10</v>
      </c>
      <c r="P72" s="47">
        <v>19</v>
      </c>
      <c r="Q72" s="48">
        <v>7</v>
      </c>
      <c r="R72" s="48">
        <v>6</v>
      </c>
      <c r="S72" s="47">
        <v>13</v>
      </c>
      <c r="T72" s="48">
        <v>10</v>
      </c>
      <c r="U72" s="48">
        <v>18</v>
      </c>
      <c r="V72" s="47">
        <v>28</v>
      </c>
      <c r="W72" s="48">
        <v>6</v>
      </c>
      <c r="X72" s="48">
        <v>11</v>
      </c>
      <c r="Y72" s="47">
        <v>17</v>
      </c>
      <c r="Z72" s="47">
        <f t="shared" ref="Z72:AA80" si="20">B72+E72+H72+K72+N72+Q72+T72+W72</f>
        <v>355</v>
      </c>
      <c r="AA72" s="47">
        <f t="shared" si="20"/>
        <v>273</v>
      </c>
      <c r="AB72" s="47">
        <f t="shared" ref="AB72:AB80" si="21">Z72+AA72</f>
        <v>628</v>
      </c>
    </row>
    <row r="73" spans="1:28" x14ac:dyDescent="0.2">
      <c r="A73" s="66" t="s">
        <v>2</v>
      </c>
      <c r="B73" s="48">
        <v>28</v>
      </c>
      <c r="C73" s="48">
        <v>10</v>
      </c>
      <c r="D73" s="47">
        <v>38</v>
      </c>
      <c r="E73" s="48">
        <v>126</v>
      </c>
      <c r="F73" s="48">
        <v>116</v>
      </c>
      <c r="G73" s="47">
        <v>242</v>
      </c>
      <c r="H73" s="48">
        <v>202</v>
      </c>
      <c r="I73" s="48">
        <v>162</v>
      </c>
      <c r="J73" s="47">
        <v>364</v>
      </c>
      <c r="K73" s="48">
        <v>52</v>
      </c>
      <c r="L73" s="48">
        <v>69</v>
      </c>
      <c r="M73" s="47">
        <v>121</v>
      </c>
      <c r="N73" s="48">
        <v>16</v>
      </c>
      <c r="O73" s="48">
        <v>15</v>
      </c>
      <c r="P73" s="47">
        <v>31</v>
      </c>
      <c r="Q73" s="48">
        <v>17</v>
      </c>
      <c r="R73" s="48">
        <v>11</v>
      </c>
      <c r="S73" s="47">
        <v>28</v>
      </c>
      <c r="T73" s="48">
        <v>19</v>
      </c>
      <c r="U73" s="48">
        <v>35</v>
      </c>
      <c r="V73" s="47">
        <v>54</v>
      </c>
      <c r="W73" s="48">
        <v>19</v>
      </c>
      <c r="X73" s="48">
        <v>13</v>
      </c>
      <c r="Y73" s="47">
        <v>32</v>
      </c>
      <c r="Z73" s="47">
        <f t="shared" si="20"/>
        <v>479</v>
      </c>
      <c r="AA73" s="47">
        <f t="shared" si="20"/>
        <v>431</v>
      </c>
      <c r="AB73" s="47">
        <f t="shared" si="21"/>
        <v>910</v>
      </c>
    </row>
    <row r="74" spans="1:28" x14ac:dyDescent="0.2">
      <c r="A74" s="66" t="s">
        <v>3</v>
      </c>
      <c r="B74" s="48">
        <v>21</v>
      </c>
      <c r="C74" s="48">
        <v>16</v>
      </c>
      <c r="D74" s="47">
        <v>37</v>
      </c>
      <c r="E74" s="48">
        <v>99</v>
      </c>
      <c r="F74" s="48">
        <v>84</v>
      </c>
      <c r="G74" s="47">
        <v>183</v>
      </c>
      <c r="H74" s="48">
        <v>227</v>
      </c>
      <c r="I74" s="48">
        <v>134</v>
      </c>
      <c r="J74" s="47">
        <v>361</v>
      </c>
      <c r="K74" s="48">
        <v>33</v>
      </c>
      <c r="L74" s="48">
        <v>46</v>
      </c>
      <c r="M74" s="47">
        <v>79</v>
      </c>
      <c r="N74" s="48">
        <v>12</v>
      </c>
      <c r="O74" s="48">
        <v>9</v>
      </c>
      <c r="P74" s="47">
        <v>21</v>
      </c>
      <c r="Q74" s="48">
        <v>8</v>
      </c>
      <c r="R74" s="48">
        <v>12</v>
      </c>
      <c r="S74" s="47">
        <v>20</v>
      </c>
      <c r="T74" s="48">
        <v>12</v>
      </c>
      <c r="U74" s="48">
        <v>22</v>
      </c>
      <c r="V74" s="47">
        <v>34</v>
      </c>
      <c r="W74" s="48">
        <v>23</v>
      </c>
      <c r="X74" s="48">
        <v>13</v>
      </c>
      <c r="Y74" s="47">
        <v>36</v>
      </c>
      <c r="Z74" s="47">
        <f t="shared" si="20"/>
        <v>435</v>
      </c>
      <c r="AA74" s="47">
        <f t="shared" si="20"/>
        <v>336</v>
      </c>
      <c r="AB74" s="47">
        <f t="shared" si="21"/>
        <v>771</v>
      </c>
    </row>
    <row r="75" spans="1:28" x14ac:dyDescent="0.2">
      <c r="A75" s="66" t="s">
        <v>4</v>
      </c>
      <c r="B75" s="48">
        <v>21</v>
      </c>
      <c r="C75" s="48">
        <v>8</v>
      </c>
      <c r="D75" s="47">
        <v>29</v>
      </c>
      <c r="E75" s="48">
        <v>99</v>
      </c>
      <c r="F75" s="48">
        <v>76</v>
      </c>
      <c r="G75" s="47">
        <v>175</v>
      </c>
      <c r="H75" s="48">
        <v>192</v>
      </c>
      <c r="I75" s="48">
        <v>130</v>
      </c>
      <c r="J75" s="47">
        <v>322</v>
      </c>
      <c r="K75" s="48">
        <v>25</v>
      </c>
      <c r="L75" s="48">
        <v>33</v>
      </c>
      <c r="M75" s="47">
        <v>58</v>
      </c>
      <c r="N75" s="48">
        <v>11</v>
      </c>
      <c r="O75" s="48">
        <v>11</v>
      </c>
      <c r="P75" s="47">
        <v>22</v>
      </c>
      <c r="Q75" s="48">
        <v>4</v>
      </c>
      <c r="R75" s="48">
        <v>7</v>
      </c>
      <c r="S75" s="47">
        <v>11</v>
      </c>
      <c r="T75" s="48">
        <v>8</v>
      </c>
      <c r="U75" s="48">
        <v>19</v>
      </c>
      <c r="V75" s="47">
        <v>27</v>
      </c>
      <c r="W75" s="48">
        <v>15</v>
      </c>
      <c r="X75" s="48">
        <v>11</v>
      </c>
      <c r="Y75" s="47">
        <v>26</v>
      </c>
      <c r="Z75" s="47">
        <f t="shared" si="20"/>
        <v>375</v>
      </c>
      <c r="AA75" s="47">
        <f t="shared" si="20"/>
        <v>295</v>
      </c>
      <c r="AB75" s="47">
        <f t="shared" si="21"/>
        <v>670</v>
      </c>
    </row>
    <row r="76" spans="1:28" x14ac:dyDescent="0.2">
      <c r="A76" s="66" t="s">
        <v>5</v>
      </c>
      <c r="B76" s="48">
        <v>22</v>
      </c>
      <c r="C76" s="48">
        <v>17</v>
      </c>
      <c r="D76" s="47">
        <v>39</v>
      </c>
      <c r="E76" s="48">
        <v>110</v>
      </c>
      <c r="F76" s="48">
        <v>63</v>
      </c>
      <c r="G76" s="47">
        <v>173</v>
      </c>
      <c r="H76" s="48">
        <v>176</v>
      </c>
      <c r="I76" s="48">
        <v>148</v>
      </c>
      <c r="J76" s="47">
        <v>324</v>
      </c>
      <c r="K76" s="48">
        <v>25</v>
      </c>
      <c r="L76" s="48">
        <v>25</v>
      </c>
      <c r="M76" s="47">
        <v>50</v>
      </c>
      <c r="N76" s="48">
        <v>8</v>
      </c>
      <c r="O76" s="48">
        <v>8</v>
      </c>
      <c r="P76" s="47">
        <v>16</v>
      </c>
      <c r="Q76" s="48">
        <v>3</v>
      </c>
      <c r="R76" s="48">
        <v>1</v>
      </c>
      <c r="S76" s="47">
        <v>4</v>
      </c>
      <c r="T76" s="48">
        <v>8</v>
      </c>
      <c r="U76" s="48">
        <v>9</v>
      </c>
      <c r="V76" s="47">
        <v>17</v>
      </c>
      <c r="W76" s="48">
        <v>12</v>
      </c>
      <c r="X76" s="48">
        <v>10</v>
      </c>
      <c r="Y76" s="47">
        <v>22</v>
      </c>
      <c r="Z76" s="47">
        <f t="shared" si="20"/>
        <v>364</v>
      </c>
      <c r="AA76" s="47">
        <f t="shared" si="20"/>
        <v>281</v>
      </c>
      <c r="AB76" s="47">
        <f t="shared" si="21"/>
        <v>645</v>
      </c>
    </row>
    <row r="77" spans="1:28" x14ac:dyDescent="0.2">
      <c r="A77" s="66" t="s">
        <v>6</v>
      </c>
      <c r="B77" s="48">
        <v>22</v>
      </c>
      <c r="C77" s="48">
        <v>12</v>
      </c>
      <c r="D77" s="47">
        <v>34</v>
      </c>
      <c r="E77" s="48">
        <v>99</v>
      </c>
      <c r="F77" s="48">
        <v>64</v>
      </c>
      <c r="G77" s="47">
        <v>163</v>
      </c>
      <c r="H77" s="48">
        <v>180</v>
      </c>
      <c r="I77" s="48">
        <v>113</v>
      </c>
      <c r="J77" s="47">
        <v>293</v>
      </c>
      <c r="K77" s="48">
        <v>27</v>
      </c>
      <c r="L77" s="48">
        <v>18</v>
      </c>
      <c r="M77" s="47">
        <v>45</v>
      </c>
      <c r="N77" s="48">
        <v>7</v>
      </c>
      <c r="O77" s="48">
        <v>5</v>
      </c>
      <c r="P77" s="47">
        <v>12</v>
      </c>
      <c r="Q77" s="48">
        <v>5</v>
      </c>
      <c r="R77" s="48">
        <v>2</v>
      </c>
      <c r="S77" s="47">
        <v>7</v>
      </c>
      <c r="T77" s="48">
        <v>2</v>
      </c>
      <c r="U77" s="48">
        <v>8</v>
      </c>
      <c r="V77" s="47">
        <v>10</v>
      </c>
      <c r="W77" s="48">
        <v>9</v>
      </c>
      <c r="X77" s="48">
        <v>5</v>
      </c>
      <c r="Y77" s="47">
        <v>14</v>
      </c>
      <c r="Z77" s="47">
        <f t="shared" si="20"/>
        <v>351</v>
      </c>
      <c r="AA77" s="47">
        <f t="shared" si="20"/>
        <v>227</v>
      </c>
      <c r="AB77" s="47">
        <f t="shared" si="21"/>
        <v>578</v>
      </c>
    </row>
    <row r="78" spans="1:28" x14ac:dyDescent="0.2">
      <c r="A78" s="66" t="s">
        <v>7</v>
      </c>
      <c r="B78" s="48">
        <v>14</v>
      </c>
      <c r="C78" s="48">
        <v>6</v>
      </c>
      <c r="D78" s="47">
        <v>20</v>
      </c>
      <c r="E78" s="48">
        <v>75</v>
      </c>
      <c r="F78" s="48">
        <v>52</v>
      </c>
      <c r="G78" s="47">
        <v>127</v>
      </c>
      <c r="H78" s="48">
        <v>132</v>
      </c>
      <c r="I78" s="48">
        <v>110</v>
      </c>
      <c r="J78" s="47">
        <v>242</v>
      </c>
      <c r="K78" s="48">
        <v>19</v>
      </c>
      <c r="L78" s="48">
        <v>10</v>
      </c>
      <c r="M78" s="47">
        <v>29</v>
      </c>
      <c r="N78" s="48">
        <v>3</v>
      </c>
      <c r="O78" s="48">
        <v>6</v>
      </c>
      <c r="P78" s="47">
        <v>9</v>
      </c>
      <c r="Q78" s="48">
        <v>1</v>
      </c>
      <c r="R78" s="48">
        <v>1</v>
      </c>
      <c r="S78" s="47">
        <v>2</v>
      </c>
      <c r="T78" s="48">
        <v>3</v>
      </c>
      <c r="U78" s="48">
        <v>5</v>
      </c>
      <c r="V78" s="47">
        <v>8</v>
      </c>
      <c r="W78" s="48">
        <v>5</v>
      </c>
      <c r="X78" s="48">
        <v>8</v>
      </c>
      <c r="Y78" s="47">
        <v>13</v>
      </c>
      <c r="Z78" s="47">
        <f t="shared" si="20"/>
        <v>252</v>
      </c>
      <c r="AA78" s="47">
        <f t="shared" si="20"/>
        <v>198</v>
      </c>
      <c r="AB78" s="47">
        <f t="shared" si="21"/>
        <v>450</v>
      </c>
    </row>
    <row r="79" spans="1:28" x14ac:dyDescent="0.2">
      <c r="A79" s="66" t="s">
        <v>8</v>
      </c>
      <c r="B79" s="48">
        <v>11</v>
      </c>
      <c r="C79" s="48">
        <v>6</v>
      </c>
      <c r="D79" s="47">
        <v>17</v>
      </c>
      <c r="E79" s="48">
        <v>63</v>
      </c>
      <c r="F79" s="48">
        <v>31</v>
      </c>
      <c r="G79" s="47">
        <v>94</v>
      </c>
      <c r="H79" s="48">
        <v>131</v>
      </c>
      <c r="I79" s="48">
        <v>53</v>
      </c>
      <c r="J79" s="47">
        <v>184</v>
      </c>
      <c r="K79" s="48">
        <v>12</v>
      </c>
      <c r="L79" s="48">
        <v>6</v>
      </c>
      <c r="M79" s="47">
        <v>18</v>
      </c>
      <c r="N79" s="48">
        <v>1</v>
      </c>
      <c r="O79" s="48">
        <v>2</v>
      </c>
      <c r="P79" s="47">
        <v>3</v>
      </c>
      <c r="Q79" s="48">
        <v>2</v>
      </c>
      <c r="R79" s="48">
        <v>1</v>
      </c>
      <c r="S79" s="47">
        <v>3</v>
      </c>
      <c r="T79" s="48">
        <v>2</v>
      </c>
      <c r="U79" s="48">
        <v>0</v>
      </c>
      <c r="V79" s="47">
        <v>2</v>
      </c>
      <c r="W79" s="48">
        <v>10</v>
      </c>
      <c r="X79" s="48">
        <v>2</v>
      </c>
      <c r="Y79" s="47">
        <v>12</v>
      </c>
      <c r="Z79" s="47">
        <f t="shared" si="20"/>
        <v>232</v>
      </c>
      <c r="AA79" s="47">
        <f t="shared" si="20"/>
        <v>101</v>
      </c>
      <c r="AB79" s="47">
        <f t="shared" si="21"/>
        <v>333</v>
      </c>
    </row>
    <row r="80" spans="1:28" x14ac:dyDescent="0.2">
      <c r="A80" s="66" t="s">
        <v>9</v>
      </c>
      <c r="B80" s="48">
        <v>4</v>
      </c>
      <c r="C80" s="48">
        <v>2</v>
      </c>
      <c r="D80" s="47">
        <v>6</v>
      </c>
      <c r="E80" s="48">
        <v>35</v>
      </c>
      <c r="F80" s="48">
        <v>14</v>
      </c>
      <c r="G80" s="47">
        <v>49</v>
      </c>
      <c r="H80" s="48">
        <v>62</v>
      </c>
      <c r="I80" s="48">
        <v>15</v>
      </c>
      <c r="J80" s="47">
        <v>77</v>
      </c>
      <c r="K80" s="48">
        <v>4</v>
      </c>
      <c r="L80" s="48">
        <v>1</v>
      </c>
      <c r="M80" s="47">
        <v>5</v>
      </c>
      <c r="N80" s="48">
        <v>0</v>
      </c>
      <c r="O80" s="48">
        <v>0</v>
      </c>
      <c r="P80" s="47">
        <v>0</v>
      </c>
      <c r="Q80" s="48">
        <v>1</v>
      </c>
      <c r="R80" s="48">
        <v>0</v>
      </c>
      <c r="S80" s="47">
        <v>1</v>
      </c>
      <c r="T80" s="48">
        <v>2</v>
      </c>
      <c r="U80" s="48">
        <v>1</v>
      </c>
      <c r="V80" s="47">
        <v>3</v>
      </c>
      <c r="W80" s="48">
        <v>5</v>
      </c>
      <c r="X80" s="48">
        <v>1</v>
      </c>
      <c r="Y80" s="47">
        <v>6</v>
      </c>
      <c r="Z80" s="47">
        <f t="shared" si="20"/>
        <v>113</v>
      </c>
      <c r="AA80" s="47">
        <f t="shared" si="20"/>
        <v>34</v>
      </c>
      <c r="AB80" s="47">
        <f t="shared" si="21"/>
        <v>147</v>
      </c>
    </row>
    <row r="81" spans="1:28" ht="15.75" x14ac:dyDescent="0.25">
      <c r="A81" s="174" t="s">
        <v>10</v>
      </c>
      <c r="B81" s="52">
        <f>SUM(B71:B80)</f>
        <v>167</v>
      </c>
      <c r="C81" s="52">
        <f t="shared" ref="C81:AB81" si="22">SUM(C71:C80)</f>
        <v>90</v>
      </c>
      <c r="D81" s="52">
        <f t="shared" si="22"/>
        <v>257</v>
      </c>
      <c r="E81" s="52">
        <f t="shared" si="22"/>
        <v>822</v>
      </c>
      <c r="F81" s="52">
        <f t="shared" si="22"/>
        <v>577</v>
      </c>
      <c r="G81" s="52">
        <f t="shared" si="22"/>
        <v>1399</v>
      </c>
      <c r="H81" s="52">
        <f t="shared" si="22"/>
        <v>1521</v>
      </c>
      <c r="I81" s="52">
        <f t="shared" si="22"/>
        <v>1005</v>
      </c>
      <c r="J81" s="52">
        <f t="shared" si="22"/>
        <v>2526</v>
      </c>
      <c r="K81" s="52">
        <f t="shared" si="22"/>
        <v>249</v>
      </c>
      <c r="L81" s="52">
        <f t="shared" si="22"/>
        <v>252</v>
      </c>
      <c r="M81" s="52">
        <f t="shared" si="22"/>
        <v>501</v>
      </c>
      <c r="N81" s="52">
        <f t="shared" si="22"/>
        <v>68</v>
      </c>
      <c r="O81" s="52">
        <f t="shared" si="22"/>
        <v>68</v>
      </c>
      <c r="P81" s="52">
        <f t="shared" si="22"/>
        <v>136</v>
      </c>
      <c r="Q81" s="52">
        <f t="shared" si="22"/>
        <v>48</v>
      </c>
      <c r="R81" s="52">
        <f t="shared" si="22"/>
        <v>41</v>
      </c>
      <c r="S81" s="52">
        <f t="shared" si="22"/>
        <v>89</v>
      </c>
      <c r="T81" s="52">
        <f t="shared" si="22"/>
        <v>66</v>
      </c>
      <c r="U81" s="52">
        <f t="shared" si="22"/>
        <v>117</v>
      </c>
      <c r="V81" s="52">
        <f t="shared" si="22"/>
        <v>183</v>
      </c>
      <c r="W81" s="52">
        <f t="shared" si="22"/>
        <v>104</v>
      </c>
      <c r="X81" s="52">
        <f t="shared" si="22"/>
        <v>74</v>
      </c>
      <c r="Y81" s="52">
        <f t="shared" si="22"/>
        <v>178</v>
      </c>
      <c r="Z81" s="52">
        <f t="shared" si="22"/>
        <v>3045</v>
      </c>
      <c r="AA81" s="52">
        <f t="shared" si="22"/>
        <v>2224</v>
      </c>
      <c r="AB81" s="52">
        <f t="shared" si="22"/>
        <v>5269</v>
      </c>
    </row>
    <row r="82" spans="1:28" ht="15.75" x14ac:dyDescent="0.25">
      <c r="A82" s="175"/>
      <c r="B82" s="176"/>
      <c r="C82" s="176"/>
      <c r="D82" s="176"/>
      <c r="E82" s="176"/>
      <c r="F82" s="176"/>
      <c r="G82" s="176"/>
      <c r="H82" s="176"/>
      <c r="I82" s="176"/>
      <c r="J82" s="176"/>
      <c r="K82" s="176"/>
      <c r="L82" s="176"/>
      <c r="M82" s="176"/>
      <c r="N82" s="176"/>
      <c r="O82" s="176"/>
      <c r="P82" s="176"/>
      <c r="Q82" s="176"/>
      <c r="R82" s="176"/>
      <c r="S82" s="176"/>
      <c r="T82" s="176"/>
      <c r="U82" s="176"/>
      <c r="V82" s="176"/>
      <c r="W82" s="176"/>
      <c r="X82" s="176"/>
      <c r="Y82" s="176"/>
      <c r="Z82" s="176"/>
      <c r="AA82" s="176"/>
      <c r="AB82" s="177"/>
    </row>
    <row r="83" spans="1:28" x14ac:dyDescent="0.2">
      <c r="A83" s="197" t="s">
        <v>186</v>
      </c>
      <c r="B83" s="198"/>
      <c r="C83" s="198"/>
      <c r="D83" s="198"/>
      <c r="E83" s="198"/>
      <c r="F83" s="198"/>
      <c r="G83" s="198"/>
      <c r="H83" s="198"/>
      <c r="I83" s="198"/>
      <c r="J83" s="198"/>
      <c r="K83" s="198"/>
      <c r="L83" s="198"/>
      <c r="M83" s="198"/>
      <c r="N83" s="198"/>
      <c r="O83" s="198"/>
      <c r="P83" s="198"/>
      <c r="Q83" s="198"/>
      <c r="R83" s="198"/>
      <c r="S83" s="198"/>
      <c r="T83" s="198"/>
      <c r="U83" s="198"/>
      <c r="V83" s="198"/>
      <c r="W83" s="198"/>
      <c r="X83" s="198"/>
      <c r="Y83" s="198"/>
      <c r="Z83" s="198"/>
      <c r="AA83" s="198"/>
      <c r="AB83" s="199"/>
    </row>
    <row r="84" spans="1:28" ht="12.75" customHeight="1" x14ac:dyDescent="0.2">
      <c r="A84" s="195" t="s">
        <v>104</v>
      </c>
      <c r="B84" s="193" t="s">
        <v>35</v>
      </c>
      <c r="C84" s="193"/>
      <c r="D84" s="193"/>
      <c r="E84" s="193" t="s">
        <v>188</v>
      </c>
      <c r="F84" s="193"/>
      <c r="G84" s="193"/>
      <c r="H84" s="193" t="s">
        <v>82</v>
      </c>
      <c r="I84" s="193"/>
      <c r="J84" s="193"/>
      <c r="K84" s="193" t="s">
        <v>189</v>
      </c>
      <c r="L84" s="193"/>
      <c r="M84" s="193"/>
      <c r="N84" s="193" t="s">
        <v>155</v>
      </c>
      <c r="O84" s="193"/>
      <c r="P84" s="193"/>
      <c r="Q84" s="193" t="s">
        <v>156</v>
      </c>
      <c r="R84" s="193"/>
      <c r="S84" s="193"/>
      <c r="T84" s="193" t="s">
        <v>190</v>
      </c>
      <c r="U84" s="193"/>
      <c r="V84" s="193"/>
      <c r="W84" s="193" t="s">
        <v>191</v>
      </c>
      <c r="X84" s="193"/>
      <c r="Y84" s="193"/>
      <c r="Z84" s="193" t="s">
        <v>10</v>
      </c>
      <c r="AA84" s="193"/>
      <c r="AB84" s="193"/>
    </row>
    <row r="85" spans="1:28" ht="38.25" x14ac:dyDescent="0.2">
      <c r="A85" s="196"/>
      <c r="B85" s="173" t="s">
        <v>11</v>
      </c>
      <c r="C85" s="173" t="s">
        <v>34</v>
      </c>
      <c r="D85" s="67" t="s">
        <v>192</v>
      </c>
      <c r="E85" s="173" t="s">
        <v>11</v>
      </c>
      <c r="F85" s="173" t="s">
        <v>13</v>
      </c>
      <c r="G85" s="67" t="s">
        <v>193</v>
      </c>
      <c r="H85" s="173" t="s">
        <v>11</v>
      </c>
      <c r="I85" s="173" t="s">
        <v>13</v>
      </c>
      <c r="J85" s="67" t="s">
        <v>194</v>
      </c>
      <c r="K85" s="173" t="s">
        <v>11</v>
      </c>
      <c r="L85" s="173" t="s">
        <v>13</v>
      </c>
      <c r="M85" s="67" t="s">
        <v>195</v>
      </c>
      <c r="N85" s="173" t="s">
        <v>11</v>
      </c>
      <c r="O85" s="173" t="s">
        <v>13</v>
      </c>
      <c r="P85" s="67" t="s">
        <v>196</v>
      </c>
      <c r="Q85" s="173" t="s">
        <v>11</v>
      </c>
      <c r="R85" s="173" t="s">
        <v>13</v>
      </c>
      <c r="S85" s="67" t="s">
        <v>197</v>
      </c>
      <c r="T85" s="173" t="s">
        <v>11</v>
      </c>
      <c r="U85" s="173" t="s">
        <v>13</v>
      </c>
      <c r="V85" s="67" t="s">
        <v>198</v>
      </c>
      <c r="W85" s="173" t="s">
        <v>11</v>
      </c>
      <c r="X85" s="173" t="s">
        <v>13</v>
      </c>
      <c r="Y85" s="67" t="s">
        <v>199</v>
      </c>
      <c r="Z85" s="173" t="s">
        <v>11</v>
      </c>
      <c r="AA85" s="173" t="s">
        <v>13</v>
      </c>
      <c r="AB85" s="173" t="s">
        <v>50</v>
      </c>
    </row>
    <row r="86" spans="1:28" x14ac:dyDescent="0.2">
      <c r="A86" s="66" t="s">
        <v>0</v>
      </c>
      <c r="B86" s="48">
        <v>17</v>
      </c>
      <c r="C86" s="48">
        <v>2</v>
      </c>
      <c r="D86" s="47">
        <v>19</v>
      </c>
      <c r="E86" s="48">
        <v>39</v>
      </c>
      <c r="F86" s="48">
        <v>19</v>
      </c>
      <c r="G86" s="47">
        <v>58</v>
      </c>
      <c r="H86" s="48">
        <v>69</v>
      </c>
      <c r="I86" s="48">
        <v>51</v>
      </c>
      <c r="J86" s="47">
        <v>120</v>
      </c>
      <c r="K86" s="48">
        <v>20</v>
      </c>
      <c r="L86" s="48">
        <v>16</v>
      </c>
      <c r="M86" s="47">
        <v>36</v>
      </c>
      <c r="N86" s="48">
        <v>5</v>
      </c>
      <c r="O86" s="48">
        <v>5</v>
      </c>
      <c r="P86" s="47">
        <v>10</v>
      </c>
      <c r="Q86" s="48">
        <v>1</v>
      </c>
      <c r="R86" s="48">
        <v>2</v>
      </c>
      <c r="S86" s="47">
        <v>3</v>
      </c>
      <c r="T86" s="48">
        <v>0</v>
      </c>
      <c r="U86" s="48">
        <v>1</v>
      </c>
      <c r="V86" s="47">
        <v>1</v>
      </c>
      <c r="W86" s="48">
        <v>4</v>
      </c>
      <c r="X86" s="48">
        <v>1</v>
      </c>
      <c r="Y86" s="47">
        <v>5</v>
      </c>
      <c r="Z86" s="47">
        <f>B86+E86+H86+K86+N86+Q86+T86+W86</f>
        <v>155</v>
      </c>
      <c r="AA86" s="47">
        <f>C86+F86+I86+L86+O86+R86+U86+X86</f>
        <v>97</v>
      </c>
      <c r="AB86" s="47">
        <f>Z86+AA86</f>
        <v>252</v>
      </c>
    </row>
    <row r="87" spans="1:28" x14ac:dyDescent="0.2">
      <c r="A87" s="66" t="s">
        <v>1</v>
      </c>
      <c r="B87" s="48">
        <v>29</v>
      </c>
      <c r="C87" s="48">
        <v>16</v>
      </c>
      <c r="D87" s="47">
        <v>45</v>
      </c>
      <c r="E87" s="48">
        <v>111</v>
      </c>
      <c r="F87" s="48">
        <v>105</v>
      </c>
      <c r="G87" s="47">
        <v>216</v>
      </c>
      <c r="H87" s="48">
        <v>250</v>
      </c>
      <c r="I87" s="48">
        <v>177</v>
      </c>
      <c r="J87" s="47">
        <v>427</v>
      </c>
      <c r="K87" s="48">
        <v>76</v>
      </c>
      <c r="L87" s="48">
        <v>82</v>
      </c>
      <c r="M87" s="47">
        <v>158</v>
      </c>
      <c r="N87" s="48">
        <v>22</v>
      </c>
      <c r="O87" s="48">
        <v>32</v>
      </c>
      <c r="P87" s="47">
        <v>54</v>
      </c>
      <c r="Q87" s="48">
        <v>24</v>
      </c>
      <c r="R87" s="48">
        <v>10</v>
      </c>
      <c r="S87" s="47">
        <v>34</v>
      </c>
      <c r="T87" s="48">
        <v>14</v>
      </c>
      <c r="U87" s="48">
        <v>29</v>
      </c>
      <c r="V87" s="47">
        <v>43</v>
      </c>
      <c r="W87" s="48">
        <v>15</v>
      </c>
      <c r="X87" s="48">
        <v>13</v>
      </c>
      <c r="Y87" s="47">
        <v>28</v>
      </c>
      <c r="Z87" s="47">
        <f t="shared" ref="Z87:AA95" si="23">B87+E87+H87+K87+N87+Q87+T87+W87</f>
        <v>541</v>
      </c>
      <c r="AA87" s="47">
        <f t="shared" si="23"/>
        <v>464</v>
      </c>
      <c r="AB87" s="47">
        <f t="shared" ref="AB87:AB95" si="24">Z87+AA87</f>
        <v>1005</v>
      </c>
    </row>
    <row r="88" spans="1:28" x14ac:dyDescent="0.2">
      <c r="A88" s="66" t="s">
        <v>2</v>
      </c>
      <c r="B88" s="48">
        <v>32</v>
      </c>
      <c r="C88" s="48">
        <v>25</v>
      </c>
      <c r="D88" s="47">
        <v>57</v>
      </c>
      <c r="E88" s="48">
        <v>145</v>
      </c>
      <c r="F88" s="48">
        <v>107</v>
      </c>
      <c r="G88" s="47">
        <v>252</v>
      </c>
      <c r="H88" s="48">
        <v>243</v>
      </c>
      <c r="I88" s="48">
        <v>182</v>
      </c>
      <c r="J88" s="47">
        <v>425</v>
      </c>
      <c r="K88" s="48">
        <v>70</v>
      </c>
      <c r="L88" s="48">
        <v>88</v>
      </c>
      <c r="M88" s="47">
        <v>158</v>
      </c>
      <c r="N88" s="48">
        <v>19</v>
      </c>
      <c r="O88" s="48">
        <v>16</v>
      </c>
      <c r="P88" s="47">
        <v>35</v>
      </c>
      <c r="Q88" s="48">
        <v>26</v>
      </c>
      <c r="R88" s="48">
        <v>24</v>
      </c>
      <c r="S88" s="47">
        <v>50</v>
      </c>
      <c r="T88" s="48">
        <v>24</v>
      </c>
      <c r="U88" s="48">
        <v>76</v>
      </c>
      <c r="V88" s="47">
        <v>100</v>
      </c>
      <c r="W88" s="48">
        <v>28</v>
      </c>
      <c r="X88" s="48">
        <v>29</v>
      </c>
      <c r="Y88" s="47">
        <v>57</v>
      </c>
      <c r="Z88" s="47">
        <f t="shared" si="23"/>
        <v>587</v>
      </c>
      <c r="AA88" s="47">
        <f t="shared" si="23"/>
        <v>547</v>
      </c>
      <c r="AB88" s="47">
        <f t="shared" si="24"/>
        <v>1134</v>
      </c>
    </row>
    <row r="89" spans="1:28" x14ac:dyDescent="0.2">
      <c r="A89" s="66" t="s">
        <v>3</v>
      </c>
      <c r="B89" s="48">
        <v>25</v>
      </c>
      <c r="C89" s="48">
        <v>13</v>
      </c>
      <c r="D89" s="47">
        <v>38</v>
      </c>
      <c r="E89" s="48">
        <v>132</v>
      </c>
      <c r="F89" s="48">
        <v>114</v>
      </c>
      <c r="G89" s="47">
        <v>246</v>
      </c>
      <c r="H89" s="48">
        <v>189</v>
      </c>
      <c r="I89" s="48">
        <v>139</v>
      </c>
      <c r="J89" s="47">
        <v>328</v>
      </c>
      <c r="K89" s="48">
        <v>39</v>
      </c>
      <c r="L89" s="48">
        <v>59</v>
      </c>
      <c r="M89" s="47">
        <v>98</v>
      </c>
      <c r="N89" s="48">
        <v>21</v>
      </c>
      <c r="O89" s="48">
        <v>30</v>
      </c>
      <c r="P89" s="47">
        <v>51</v>
      </c>
      <c r="Q89" s="48">
        <v>12</v>
      </c>
      <c r="R89" s="48">
        <v>20</v>
      </c>
      <c r="S89" s="47">
        <v>32</v>
      </c>
      <c r="T89" s="48">
        <v>21</v>
      </c>
      <c r="U89" s="48">
        <v>34</v>
      </c>
      <c r="V89" s="47">
        <v>55</v>
      </c>
      <c r="W89" s="48">
        <v>23</v>
      </c>
      <c r="X89" s="48">
        <v>22</v>
      </c>
      <c r="Y89" s="47">
        <v>45</v>
      </c>
      <c r="Z89" s="47">
        <f t="shared" si="23"/>
        <v>462</v>
      </c>
      <c r="AA89" s="47">
        <f t="shared" si="23"/>
        <v>431</v>
      </c>
      <c r="AB89" s="47">
        <f t="shared" si="24"/>
        <v>893</v>
      </c>
    </row>
    <row r="90" spans="1:28" x14ac:dyDescent="0.2">
      <c r="A90" s="66" t="s">
        <v>4</v>
      </c>
      <c r="B90" s="48">
        <v>31</v>
      </c>
      <c r="C90" s="48">
        <v>23</v>
      </c>
      <c r="D90" s="47">
        <v>54</v>
      </c>
      <c r="E90" s="48">
        <v>110</v>
      </c>
      <c r="F90" s="48">
        <v>116</v>
      </c>
      <c r="G90" s="47">
        <v>226</v>
      </c>
      <c r="H90" s="48">
        <v>198</v>
      </c>
      <c r="I90" s="48">
        <v>117</v>
      </c>
      <c r="J90" s="47">
        <v>315</v>
      </c>
      <c r="K90" s="48">
        <v>26</v>
      </c>
      <c r="L90" s="48">
        <v>36</v>
      </c>
      <c r="M90" s="47">
        <v>62</v>
      </c>
      <c r="N90" s="48">
        <v>7</v>
      </c>
      <c r="O90" s="48">
        <v>7</v>
      </c>
      <c r="P90" s="47">
        <v>14</v>
      </c>
      <c r="Q90" s="48">
        <v>6</v>
      </c>
      <c r="R90" s="48">
        <v>3</v>
      </c>
      <c r="S90" s="47">
        <v>9</v>
      </c>
      <c r="T90" s="48">
        <v>11</v>
      </c>
      <c r="U90" s="48">
        <v>18</v>
      </c>
      <c r="V90" s="47">
        <v>29</v>
      </c>
      <c r="W90" s="48">
        <v>15</v>
      </c>
      <c r="X90" s="48">
        <v>19</v>
      </c>
      <c r="Y90" s="47">
        <v>34</v>
      </c>
      <c r="Z90" s="47">
        <f t="shared" si="23"/>
        <v>404</v>
      </c>
      <c r="AA90" s="47">
        <f t="shared" si="23"/>
        <v>339</v>
      </c>
      <c r="AB90" s="47">
        <f t="shared" si="24"/>
        <v>743</v>
      </c>
    </row>
    <row r="91" spans="1:28" x14ac:dyDescent="0.2">
      <c r="A91" s="66" t="s">
        <v>5</v>
      </c>
      <c r="B91" s="48">
        <v>23</v>
      </c>
      <c r="C91" s="48">
        <v>24</v>
      </c>
      <c r="D91" s="47">
        <v>47</v>
      </c>
      <c r="E91" s="48">
        <v>131</v>
      </c>
      <c r="F91" s="48">
        <v>99</v>
      </c>
      <c r="G91" s="47">
        <v>230</v>
      </c>
      <c r="H91" s="48">
        <v>159</v>
      </c>
      <c r="I91" s="48">
        <v>122</v>
      </c>
      <c r="J91" s="47">
        <v>281</v>
      </c>
      <c r="K91" s="48">
        <v>35</v>
      </c>
      <c r="L91" s="48">
        <v>35</v>
      </c>
      <c r="M91" s="47">
        <v>70</v>
      </c>
      <c r="N91" s="48">
        <v>5</v>
      </c>
      <c r="O91" s="48">
        <v>10</v>
      </c>
      <c r="P91" s="47">
        <v>15</v>
      </c>
      <c r="Q91" s="48">
        <v>5</v>
      </c>
      <c r="R91" s="48">
        <v>6</v>
      </c>
      <c r="S91" s="47">
        <v>11</v>
      </c>
      <c r="T91" s="48">
        <v>8</v>
      </c>
      <c r="U91" s="48">
        <v>16</v>
      </c>
      <c r="V91" s="47">
        <v>24</v>
      </c>
      <c r="W91" s="48">
        <v>13</v>
      </c>
      <c r="X91" s="48">
        <v>10</v>
      </c>
      <c r="Y91" s="47">
        <v>23</v>
      </c>
      <c r="Z91" s="47">
        <f t="shared" si="23"/>
        <v>379</v>
      </c>
      <c r="AA91" s="47">
        <f t="shared" si="23"/>
        <v>322</v>
      </c>
      <c r="AB91" s="47">
        <f t="shared" si="24"/>
        <v>701</v>
      </c>
    </row>
    <row r="92" spans="1:28" x14ac:dyDescent="0.2">
      <c r="A92" s="66" t="s">
        <v>6</v>
      </c>
      <c r="B92" s="48">
        <v>30</v>
      </c>
      <c r="C92" s="48">
        <v>14</v>
      </c>
      <c r="D92" s="47">
        <v>44</v>
      </c>
      <c r="E92" s="48">
        <v>107</v>
      </c>
      <c r="F92" s="48">
        <v>83</v>
      </c>
      <c r="G92" s="47">
        <v>190</v>
      </c>
      <c r="H92" s="48">
        <v>172</v>
      </c>
      <c r="I92" s="48">
        <v>99</v>
      </c>
      <c r="J92" s="47">
        <v>271</v>
      </c>
      <c r="K92" s="48">
        <v>23</v>
      </c>
      <c r="L92" s="48">
        <v>26</v>
      </c>
      <c r="M92" s="47">
        <v>49</v>
      </c>
      <c r="N92" s="48">
        <v>8</v>
      </c>
      <c r="O92" s="48">
        <v>6</v>
      </c>
      <c r="P92" s="47">
        <v>14</v>
      </c>
      <c r="Q92" s="48">
        <v>4</v>
      </c>
      <c r="R92" s="48">
        <v>8</v>
      </c>
      <c r="S92" s="47">
        <v>12</v>
      </c>
      <c r="T92" s="48">
        <v>3</v>
      </c>
      <c r="U92" s="48">
        <v>9</v>
      </c>
      <c r="V92" s="47">
        <v>12</v>
      </c>
      <c r="W92" s="48">
        <v>10</v>
      </c>
      <c r="X92" s="48">
        <v>4</v>
      </c>
      <c r="Y92" s="47">
        <v>14</v>
      </c>
      <c r="Z92" s="47">
        <f t="shared" si="23"/>
        <v>357</v>
      </c>
      <c r="AA92" s="47">
        <f t="shared" si="23"/>
        <v>249</v>
      </c>
      <c r="AB92" s="47">
        <f t="shared" si="24"/>
        <v>606</v>
      </c>
    </row>
    <row r="93" spans="1:28" x14ac:dyDescent="0.2">
      <c r="A93" s="66" t="s">
        <v>7</v>
      </c>
      <c r="B93" s="48">
        <v>25</v>
      </c>
      <c r="C93" s="48">
        <v>21</v>
      </c>
      <c r="D93" s="47">
        <v>46</v>
      </c>
      <c r="E93" s="48">
        <v>98</v>
      </c>
      <c r="F93" s="48">
        <v>95</v>
      </c>
      <c r="G93" s="47">
        <v>193</v>
      </c>
      <c r="H93" s="48">
        <v>119</v>
      </c>
      <c r="I93" s="48">
        <v>90</v>
      </c>
      <c r="J93" s="47">
        <v>209</v>
      </c>
      <c r="K93" s="48">
        <v>11</v>
      </c>
      <c r="L93" s="48">
        <v>12</v>
      </c>
      <c r="M93" s="47">
        <v>23</v>
      </c>
      <c r="N93" s="48">
        <v>5</v>
      </c>
      <c r="O93" s="48">
        <v>6</v>
      </c>
      <c r="P93" s="47">
        <v>11</v>
      </c>
      <c r="Q93" s="48">
        <v>4</v>
      </c>
      <c r="R93" s="48">
        <v>1</v>
      </c>
      <c r="S93" s="47">
        <v>5</v>
      </c>
      <c r="T93" s="48">
        <v>5</v>
      </c>
      <c r="U93" s="48">
        <v>2</v>
      </c>
      <c r="V93" s="47">
        <v>7</v>
      </c>
      <c r="W93" s="48">
        <v>9</v>
      </c>
      <c r="X93" s="48">
        <v>3</v>
      </c>
      <c r="Y93" s="47">
        <v>12</v>
      </c>
      <c r="Z93" s="47">
        <f t="shared" si="23"/>
        <v>276</v>
      </c>
      <c r="AA93" s="47">
        <f t="shared" si="23"/>
        <v>230</v>
      </c>
      <c r="AB93" s="47">
        <f t="shared" si="24"/>
        <v>506</v>
      </c>
    </row>
    <row r="94" spans="1:28" x14ac:dyDescent="0.2">
      <c r="A94" s="66" t="s">
        <v>8</v>
      </c>
      <c r="B94" s="48">
        <v>16</v>
      </c>
      <c r="C94" s="48">
        <v>7</v>
      </c>
      <c r="D94" s="47">
        <v>23</v>
      </c>
      <c r="E94" s="48">
        <v>68</v>
      </c>
      <c r="F94" s="48">
        <v>66</v>
      </c>
      <c r="G94" s="47">
        <v>134</v>
      </c>
      <c r="H94" s="48">
        <v>110</v>
      </c>
      <c r="I94" s="48">
        <v>55</v>
      </c>
      <c r="J94" s="47">
        <v>165</v>
      </c>
      <c r="K94" s="48">
        <v>17</v>
      </c>
      <c r="L94" s="48">
        <v>4</v>
      </c>
      <c r="M94" s="47">
        <v>21</v>
      </c>
      <c r="N94" s="48">
        <v>2</v>
      </c>
      <c r="O94" s="48">
        <v>5</v>
      </c>
      <c r="P94" s="47">
        <v>7</v>
      </c>
      <c r="Q94" s="48">
        <v>5</v>
      </c>
      <c r="R94" s="48">
        <v>1</v>
      </c>
      <c r="S94" s="47">
        <v>6</v>
      </c>
      <c r="T94" s="48">
        <v>0</v>
      </c>
      <c r="U94" s="48">
        <v>2</v>
      </c>
      <c r="V94" s="47">
        <v>2</v>
      </c>
      <c r="W94" s="48">
        <v>5</v>
      </c>
      <c r="X94" s="48">
        <v>2</v>
      </c>
      <c r="Y94" s="47">
        <v>7</v>
      </c>
      <c r="Z94" s="47">
        <f t="shared" si="23"/>
        <v>223</v>
      </c>
      <c r="AA94" s="47">
        <f t="shared" si="23"/>
        <v>142</v>
      </c>
      <c r="AB94" s="47">
        <f t="shared" si="24"/>
        <v>365</v>
      </c>
    </row>
    <row r="95" spans="1:28" x14ac:dyDescent="0.2">
      <c r="A95" s="66" t="s">
        <v>9</v>
      </c>
      <c r="B95" s="48">
        <v>10</v>
      </c>
      <c r="C95" s="48">
        <v>2</v>
      </c>
      <c r="D95" s="47">
        <v>12</v>
      </c>
      <c r="E95" s="48">
        <v>48</v>
      </c>
      <c r="F95" s="48">
        <v>31</v>
      </c>
      <c r="G95" s="47">
        <v>79</v>
      </c>
      <c r="H95" s="48">
        <v>60</v>
      </c>
      <c r="I95" s="48">
        <v>11</v>
      </c>
      <c r="J95" s="47">
        <v>71</v>
      </c>
      <c r="K95" s="48">
        <v>8</v>
      </c>
      <c r="L95" s="48">
        <v>4</v>
      </c>
      <c r="M95" s="47">
        <v>12</v>
      </c>
      <c r="N95" s="48">
        <v>2</v>
      </c>
      <c r="O95" s="48">
        <v>0</v>
      </c>
      <c r="P95" s="47">
        <v>2</v>
      </c>
      <c r="Q95" s="48">
        <v>0</v>
      </c>
      <c r="R95" s="48">
        <v>1</v>
      </c>
      <c r="S95" s="47">
        <v>1</v>
      </c>
      <c r="T95" s="48">
        <v>0</v>
      </c>
      <c r="U95" s="48">
        <v>1</v>
      </c>
      <c r="V95" s="47">
        <v>1</v>
      </c>
      <c r="W95" s="48">
        <v>4</v>
      </c>
      <c r="X95" s="48">
        <v>1</v>
      </c>
      <c r="Y95" s="47">
        <v>5</v>
      </c>
      <c r="Z95" s="47">
        <f t="shared" si="23"/>
        <v>132</v>
      </c>
      <c r="AA95" s="47">
        <f t="shared" si="23"/>
        <v>51</v>
      </c>
      <c r="AB95" s="47">
        <f t="shared" si="24"/>
        <v>183</v>
      </c>
    </row>
    <row r="96" spans="1:28" ht="15.75" x14ac:dyDescent="0.25">
      <c r="A96" s="174" t="s">
        <v>10</v>
      </c>
      <c r="B96" s="52">
        <f>SUM(B86:B95)</f>
        <v>238</v>
      </c>
      <c r="C96" s="52">
        <f t="shared" ref="C96:AB96" si="25">SUM(C86:C95)</f>
        <v>147</v>
      </c>
      <c r="D96" s="52">
        <f t="shared" si="25"/>
        <v>385</v>
      </c>
      <c r="E96" s="52">
        <f t="shared" si="25"/>
        <v>989</v>
      </c>
      <c r="F96" s="52">
        <f t="shared" si="25"/>
        <v>835</v>
      </c>
      <c r="G96" s="52">
        <f t="shared" si="25"/>
        <v>1824</v>
      </c>
      <c r="H96" s="52">
        <f t="shared" si="25"/>
        <v>1569</v>
      </c>
      <c r="I96" s="52">
        <f t="shared" si="25"/>
        <v>1043</v>
      </c>
      <c r="J96" s="52">
        <f t="shared" si="25"/>
        <v>2612</v>
      </c>
      <c r="K96" s="52">
        <f t="shared" si="25"/>
        <v>325</v>
      </c>
      <c r="L96" s="52">
        <f t="shared" si="25"/>
        <v>362</v>
      </c>
      <c r="M96" s="52">
        <f t="shared" si="25"/>
        <v>687</v>
      </c>
      <c r="N96" s="52">
        <f t="shared" si="25"/>
        <v>96</v>
      </c>
      <c r="O96" s="52">
        <f t="shared" si="25"/>
        <v>117</v>
      </c>
      <c r="P96" s="52">
        <f t="shared" si="25"/>
        <v>213</v>
      </c>
      <c r="Q96" s="52">
        <f t="shared" si="25"/>
        <v>87</v>
      </c>
      <c r="R96" s="52">
        <f t="shared" si="25"/>
        <v>76</v>
      </c>
      <c r="S96" s="52">
        <f t="shared" si="25"/>
        <v>163</v>
      </c>
      <c r="T96" s="52">
        <f t="shared" si="25"/>
        <v>86</v>
      </c>
      <c r="U96" s="52">
        <f t="shared" si="25"/>
        <v>188</v>
      </c>
      <c r="V96" s="52">
        <f t="shared" si="25"/>
        <v>274</v>
      </c>
      <c r="W96" s="52">
        <f t="shared" si="25"/>
        <v>126</v>
      </c>
      <c r="X96" s="52">
        <f t="shared" si="25"/>
        <v>104</v>
      </c>
      <c r="Y96" s="52">
        <f t="shared" si="25"/>
        <v>230</v>
      </c>
      <c r="Z96" s="52">
        <f t="shared" si="25"/>
        <v>3516</v>
      </c>
      <c r="AA96" s="52">
        <f t="shared" si="25"/>
        <v>2872</v>
      </c>
      <c r="AB96" s="52">
        <f t="shared" si="25"/>
        <v>6388</v>
      </c>
    </row>
    <row r="97" spans="1:28" x14ac:dyDescent="0.2">
      <c r="A97" s="197" t="s">
        <v>200</v>
      </c>
      <c r="B97" s="198"/>
      <c r="C97" s="198"/>
      <c r="D97" s="198"/>
      <c r="E97" s="198"/>
      <c r="F97" s="198"/>
      <c r="G97" s="198"/>
      <c r="H97" s="198"/>
      <c r="I97" s="198"/>
      <c r="J97" s="198"/>
      <c r="K97" s="198"/>
      <c r="L97" s="198"/>
      <c r="M97" s="198"/>
      <c r="N97" s="198"/>
      <c r="O97" s="198"/>
      <c r="P97" s="198"/>
      <c r="Q97" s="198"/>
      <c r="R97" s="198"/>
      <c r="S97" s="198"/>
      <c r="T97" s="198"/>
      <c r="U97" s="198"/>
      <c r="V97" s="198"/>
      <c r="W97" s="198"/>
      <c r="X97" s="198"/>
      <c r="Y97" s="198"/>
      <c r="Z97" s="198"/>
      <c r="AA97" s="198"/>
      <c r="AB97" s="199"/>
    </row>
    <row r="98" spans="1:28" ht="12.75" customHeight="1" x14ac:dyDescent="0.2">
      <c r="A98" s="195" t="s">
        <v>104</v>
      </c>
      <c r="B98" s="193" t="s">
        <v>35</v>
      </c>
      <c r="C98" s="193"/>
      <c r="D98" s="193"/>
      <c r="E98" s="193" t="s">
        <v>188</v>
      </c>
      <c r="F98" s="193"/>
      <c r="G98" s="193"/>
      <c r="H98" s="193" t="s">
        <v>82</v>
      </c>
      <c r="I98" s="193"/>
      <c r="J98" s="193"/>
      <c r="K98" s="193" t="s">
        <v>189</v>
      </c>
      <c r="L98" s="193"/>
      <c r="M98" s="193"/>
      <c r="N98" s="193" t="s">
        <v>155</v>
      </c>
      <c r="O98" s="193"/>
      <c r="P98" s="193"/>
      <c r="Q98" s="193" t="s">
        <v>156</v>
      </c>
      <c r="R98" s="193"/>
      <c r="S98" s="193"/>
      <c r="T98" s="193" t="s">
        <v>190</v>
      </c>
      <c r="U98" s="193"/>
      <c r="V98" s="193"/>
      <c r="W98" s="193" t="s">
        <v>191</v>
      </c>
      <c r="X98" s="193"/>
      <c r="Y98" s="193"/>
      <c r="Z98" s="193" t="s">
        <v>10</v>
      </c>
      <c r="AA98" s="193"/>
      <c r="AB98" s="193"/>
    </row>
    <row r="99" spans="1:28" ht="38.25" x14ac:dyDescent="0.2">
      <c r="A99" s="196"/>
      <c r="B99" s="173" t="s">
        <v>11</v>
      </c>
      <c r="C99" s="173" t="s">
        <v>34</v>
      </c>
      <c r="D99" s="67" t="s">
        <v>192</v>
      </c>
      <c r="E99" s="173" t="s">
        <v>11</v>
      </c>
      <c r="F99" s="173" t="s">
        <v>13</v>
      </c>
      <c r="G99" s="67" t="s">
        <v>193</v>
      </c>
      <c r="H99" s="173" t="s">
        <v>11</v>
      </c>
      <c r="I99" s="173" t="s">
        <v>13</v>
      </c>
      <c r="J99" s="67" t="s">
        <v>194</v>
      </c>
      <c r="K99" s="173" t="s">
        <v>11</v>
      </c>
      <c r="L99" s="173" t="s">
        <v>13</v>
      </c>
      <c r="M99" s="67" t="s">
        <v>195</v>
      </c>
      <c r="N99" s="173" t="s">
        <v>11</v>
      </c>
      <c r="O99" s="173" t="s">
        <v>13</v>
      </c>
      <c r="P99" s="67" t="s">
        <v>196</v>
      </c>
      <c r="Q99" s="173" t="s">
        <v>11</v>
      </c>
      <c r="R99" s="173" t="s">
        <v>13</v>
      </c>
      <c r="S99" s="67" t="s">
        <v>197</v>
      </c>
      <c r="T99" s="173" t="s">
        <v>11</v>
      </c>
      <c r="U99" s="173" t="s">
        <v>13</v>
      </c>
      <c r="V99" s="67" t="s">
        <v>198</v>
      </c>
      <c r="W99" s="173" t="s">
        <v>11</v>
      </c>
      <c r="X99" s="173" t="s">
        <v>13</v>
      </c>
      <c r="Y99" s="67" t="s">
        <v>199</v>
      </c>
      <c r="Z99" s="173" t="s">
        <v>11</v>
      </c>
      <c r="AA99" s="173" t="s">
        <v>13</v>
      </c>
      <c r="AB99" s="173" t="s">
        <v>50</v>
      </c>
    </row>
    <row r="100" spans="1:28" x14ac:dyDescent="0.2">
      <c r="A100" s="66" t="s">
        <v>0</v>
      </c>
      <c r="B100" s="48">
        <v>16</v>
      </c>
      <c r="C100" s="48">
        <v>6</v>
      </c>
      <c r="D100" s="47">
        <v>22</v>
      </c>
      <c r="E100" s="48">
        <v>34</v>
      </c>
      <c r="F100" s="48">
        <v>28</v>
      </c>
      <c r="G100" s="47">
        <v>62</v>
      </c>
      <c r="H100" s="48">
        <v>112</v>
      </c>
      <c r="I100" s="48">
        <v>38</v>
      </c>
      <c r="J100" s="47">
        <v>150</v>
      </c>
      <c r="K100" s="48">
        <v>15</v>
      </c>
      <c r="L100" s="48">
        <v>8</v>
      </c>
      <c r="M100" s="47">
        <v>23</v>
      </c>
      <c r="N100" s="48">
        <v>8</v>
      </c>
      <c r="O100" s="48">
        <v>2</v>
      </c>
      <c r="P100" s="47">
        <v>10</v>
      </c>
      <c r="Q100" s="48">
        <v>2</v>
      </c>
      <c r="R100" s="48">
        <v>1</v>
      </c>
      <c r="S100" s="47">
        <v>3</v>
      </c>
      <c r="T100" s="48">
        <v>1</v>
      </c>
      <c r="U100" s="48">
        <v>0</v>
      </c>
      <c r="V100" s="47">
        <v>1</v>
      </c>
      <c r="W100" s="48">
        <v>0</v>
      </c>
      <c r="X100" s="48">
        <v>4</v>
      </c>
      <c r="Y100" s="47">
        <v>4</v>
      </c>
      <c r="Z100" s="47">
        <f>B100+E100+H100+K100+N100+Q100+T100+W100</f>
        <v>188</v>
      </c>
      <c r="AA100" s="47">
        <f>C100+F100+I100+L100+O100+R100+U100+X100</f>
        <v>87</v>
      </c>
      <c r="AB100" s="47">
        <f>Z100+AA100</f>
        <v>275</v>
      </c>
    </row>
    <row r="101" spans="1:28" x14ac:dyDescent="0.2">
      <c r="A101" s="66" t="s">
        <v>1</v>
      </c>
      <c r="B101" s="48">
        <v>30</v>
      </c>
      <c r="C101" s="48">
        <v>32</v>
      </c>
      <c r="D101" s="47">
        <v>62</v>
      </c>
      <c r="E101" s="48">
        <v>146</v>
      </c>
      <c r="F101" s="48">
        <v>137</v>
      </c>
      <c r="G101" s="47">
        <v>283</v>
      </c>
      <c r="H101" s="48">
        <v>267</v>
      </c>
      <c r="I101" s="48">
        <v>152</v>
      </c>
      <c r="J101" s="47">
        <v>419</v>
      </c>
      <c r="K101" s="48">
        <v>74</v>
      </c>
      <c r="L101" s="48">
        <v>75</v>
      </c>
      <c r="M101" s="47">
        <v>149</v>
      </c>
      <c r="N101" s="48">
        <v>14</v>
      </c>
      <c r="O101" s="48">
        <v>25</v>
      </c>
      <c r="P101" s="47">
        <v>39</v>
      </c>
      <c r="Q101" s="48">
        <v>25</v>
      </c>
      <c r="R101" s="48">
        <v>16</v>
      </c>
      <c r="S101" s="47">
        <v>41</v>
      </c>
      <c r="T101" s="48">
        <v>8</v>
      </c>
      <c r="U101" s="48">
        <v>32</v>
      </c>
      <c r="V101" s="47">
        <v>40</v>
      </c>
      <c r="W101" s="48">
        <v>8</v>
      </c>
      <c r="X101" s="48">
        <v>14</v>
      </c>
      <c r="Y101" s="47">
        <v>22</v>
      </c>
      <c r="Z101" s="47">
        <f t="shared" ref="Z101:AA109" si="26">B101+E101+H101+K101+N101+Q101+T101+W101</f>
        <v>572</v>
      </c>
      <c r="AA101" s="47">
        <f t="shared" si="26"/>
        <v>483</v>
      </c>
      <c r="AB101" s="47">
        <f t="shared" ref="AB101:AB109" si="27">Z101+AA101</f>
        <v>1055</v>
      </c>
    </row>
    <row r="102" spans="1:28" x14ac:dyDescent="0.2">
      <c r="A102" s="66" t="s">
        <v>2</v>
      </c>
      <c r="B102" s="48">
        <v>32</v>
      </c>
      <c r="C102" s="48">
        <v>14</v>
      </c>
      <c r="D102" s="47">
        <v>46</v>
      </c>
      <c r="E102" s="48">
        <v>149</v>
      </c>
      <c r="F102" s="48">
        <v>144</v>
      </c>
      <c r="G102" s="47">
        <v>293</v>
      </c>
      <c r="H102" s="48">
        <v>204</v>
      </c>
      <c r="I102" s="48">
        <v>158</v>
      </c>
      <c r="J102" s="47">
        <v>362</v>
      </c>
      <c r="K102" s="48">
        <v>73</v>
      </c>
      <c r="L102" s="48">
        <v>72</v>
      </c>
      <c r="M102" s="47">
        <v>145</v>
      </c>
      <c r="N102" s="48">
        <v>17</v>
      </c>
      <c r="O102" s="48">
        <v>22</v>
      </c>
      <c r="P102" s="47">
        <v>39</v>
      </c>
      <c r="Q102" s="48">
        <v>24</v>
      </c>
      <c r="R102" s="48">
        <v>21</v>
      </c>
      <c r="S102" s="47">
        <v>45</v>
      </c>
      <c r="T102" s="48">
        <v>30</v>
      </c>
      <c r="U102" s="48">
        <v>47</v>
      </c>
      <c r="V102" s="47">
        <v>77</v>
      </c>
      <c r="W102" s="48">
        <v>25</v>
      </c>
      <c r="X102" s="48">
        <v>19</v>
      </c>
      <c r="Y102" s="47">
        <v>44</v>
      </c>
      <c r="Z102" s="47">
        <f t="shared" si="26"/>
        <v>554</v>
      </c>
      <c r="AA102" s="47">
        <f t="shared" si="26"/>
        <v>497</v>
      </c>
      <c r="AB102" s="47">
        <f t="shared" si="27"/>
        <v>1051</v>
      </c>
    </row>
    <row r="103" spans="1:28" x14ac:dyDescent="0.2">
      <c r="A103" s="66" t="s">
        <v>3</v>
      </c>
      <c r="B103" s="48">
        <v>25</v>
      </c>
      <c r="C103" s="48">
        <v>15</v>
      </c>
      <c r="D103" s="47">
        <v>40</v>
      </c>
      <c r="E103" s="48">
        <v>127</v>
      </c>
      <c r="F103" s="48">
        <v>116</v>
      </c>
      <c r="G103" s="47">
        <v>243</v>
      </c>
      <c r="H103" s="48">
        <v>183</v>
      </c>
      <c r="I103" s="48">
        <v>134</v>
      </c>
      <c r="J103" s="47">
        <v>317</v>
      </c>
      <c r="K103" s="48">
        <v>50</v>
      </c>
      <c r="L103" s="48">
        <v>49</v>
      </c>
      <c r="M103" s="47">
        <v>99</v>
      </c>
      <c r="N103" s="48">
        <v>16</v>
      </c>
      <c r="O103" s="48">
        <v>11</v>
      </c>
      <c r="P103" s="47">
        <v>27</v>
      </c>
      <c r="Q103" s="48">
        <v>14</v>
      </c>
      <c r="R103" s="48">
        <v>8</v>
      </c>
      <c r="S103" s="47">
        <v>22</v>
      </c>
      <c r="T103" s="48">
        <v>17</v>
      </c>
      <c r="U103" s="48">
        <v>37</v>
      </c>
      <c r="V103" s="47">
        <v>54</v>
      </c>
      <c r="W103" s="48">
        <v>18</v>
      </c>
      <c r="X103" s="48">
        <v>18</v>
      </c>
      <c r="Y103" s="47">
        <v>36</v>
      </c>
      <c r="Z103" s="47">
        <f t="shared" si="26"/>
        <v>450</v>
      </c>
      <c r="AA103" s="47">
        <f t="shared" si="26"/>
        <v>388</v>
      </c>
      <c r="AB103" s="47">
        <f t="shared" si="27"/>
        <v>838</v>
      </c>
    </row>
    <row r="104" spans="1:28" x14ac:dyDescent="0.2">
      <c r="A104" s="66" t="s">
        <v>4</v>
      </c>
      <c r="B104" s="48">
        <v>25</v>
      </c>
      <c r="C104" s="48">
        <v>11</v>
      </c>
      <c r="D104" s="47">
        <v>36</v>
      </c>
      <c r="E104" s="48">
        <v>123</v>
      </c>
      <c r="F104" s="48">
        <v>98</v>
      </c>
      <c r="G104" s="47">
        <v>221</v>
      </c>
      <c r="H104" s="48">
        <v>179</v>
      </c>
      <c r="I104" s="48">
        <v>121</v>
      </c>
      <c r="J104" s="47">
        <v>300</v>
      </c>
      <c r="K104" s="48">
        <v>26</v>
      </c>
      <c r="L104" s="48">
        <v>36</v>
      </c>
      <c r="M104" s="47">
        <v>62</v>
      </c>
      <c r="N104" s="48">
        <v>5</v>
      </c>
      <c r="O104" s="48">
        <v>9</v>
      </c>
      <c r="P104" s="47">
        <v>14</v>
      </c>
      <c r="Q104" s="48">
        <v>8</v>
      </c>
      <c r="R104" s="48">
        <v>6</v>
      </c>
      <c r="S104" s="47">
        <v>14</v>
      </c>
      <c r="T104" s="48">
        <v>11</v>
      </c>
      <c r="U104" s="48">
        <v>16</v>
      </c>
      <c r="V104" s="47">
        <v>27</v>
      </c>
      <c r="W104" s="48">
        <v>14</v>
      </c>
      <c r="X104" s="48">
        <v>17</v>
      </c>
      <c r="Y104" s="47">
        <v>31</v>
      </c>
      <c r="Z104" s="47">
        <f t="shared" si="26"/>
        <v>391</v>
      </c>
      <c r="AA104" s="47">
        <f t="shared" si="26"/>
        <v>314</v>
      </c>
      <c r="AB104" s="47">
        <f t="shared" si="27"/>
        <v>705</v>
      </c>
    </row>
    <row r="105" spans="1:28" x14ac:dyDescent="0.2">
      <c r="A105" s="66" t="s">
        <v>5</v>
      </c>
      <c r="B105" s="48">
        <v>28</v>
      </c>
      <c r="C105" s="48">
        <v>20</v>
      </c>
      <c r="D105" s="47">
        <v>48</v>
      </c>
      <c r="E105" s="48">
        <v>127</v>
      </c>
      <c r="F105" s="48">
        <v>114</v>
      </c>
      <c r="G105" s="47">
        <v>241</v>
      </c>
      <c r="H105" s="48">
        <v>187</v>
      </c>
      <c r="I105" s="48">
        <v>139</v>
      </c>
      <c r="J105" s="47">
        <v>326</v>
      </c>
      <c r="K105" s="48">
        <v>32</v>
      </c>
      <c r="L105" s="48">
        <v>28</v>
      </c>
      <c r="M105" s="47">
        <v>60</v>
      </c>
      <c r="N105" s="48">
        <v>5</v>
      </c>
      <c r="O105" s="48">
        <v>10</v>
      </c>
      <c r="P105" s="47">
        <v>15</v>
      </c>
      <c r="Q105" s="48">
        <v>6</v>
      </c>
      <c r="R105" s="48">
        <v>7</v>
      </c>
      <c r="S105" s="47">
        <v>13</v>
      </c>
      <c r="T105" s="48">
        <v>14</v>
      </c>
      <c r="U105" s="48">
        <v>18</v>
      </c>
      <c r="V105" s="47">
        <v>32</v>
      </c>
      <c r="W105" s="48">
        <v>15</v>
      </c>
      <c r="X105" s="48">
        <v>12</v>
      </c>
      <c r="Y105" s="47">
        <v>27</v>
      </c>
      <c r="Z105" s="47">
        <f t="shared" si="26"/>
        <v>414</v>
      </c>
      <c r="AA105" s="47">
        <f t="shared" si="26"/>
        <v>348</v>
      </c>
      <c r="AB105" s="47">
        <f t="shared" si="27"/>
        <v>762</v>
      </c>
    </row>
    <row r="106" spans="1:28" x14ac:dyDescent="0.2">
      <c r="A106" s="66" t="s">
        <v>6</v>
      </c>
      <c r="B106" s="48">
        <v>20</v>
      </c>
      <c r="C106" s="48">
        <v>28</v>
      </c>
      <c r="D106" s="47">
        <v>48</v>
      </c>
      <c r="E106" s="48">
        <v>130</v>
      </c>
      <c r="F106" s="48">
        <v>97</v>
      </c>
      <c r="G106" s="47">
        <v>227</v>
      </c>
      <c r="H106" s="48">
        <v>175</v>
      </c>
      <c r="I106" s="48">
        <v>147</v>
      </c>
      <c r="J106" s="47">
        <v>322</v>
      </c>
      <c r="K106" s="48">
        <v>22</v>
      </c>
      <c r="L106" s="48">
        <v>27</v>
      </c>
      <c r="M106" s="47">
        <v>49</v>
      </c>
      <c r="N106" s="48">
        <v>4</v>
      </c>
      <c r="O106" s="48">
        <v>6</v>
      </c>
      <c r="P106" s="47">
        <v>10</v>
      </c>
      <c r="Q106" s="48">
        <v>6</v>
      </c>
      <c r="R106" s="48">
        <v>1</v>
      </c>
      <c r="S106" s="47">
        <v>7</v>
      </c>
      <c r="T106" s="48">
        <v>7</v>
      </c>
      <c r="U106" s="48">
        <v>12</v>
      </c>
      <c r="V106" s="47">
        <v>19</v>
      </c>
      <c r="W106" s="48">
        <v>14</v>
      </c>
      <c r="X106" s="48">
        <v>8</v>
      </c>
      <c r="Y106" s="47">
        <v>22</v>
      </c>
      <c r="Z106" s="47">
        <f t="shared" si="26"/>
        <v>378</v>
      </c>
      <c r="AA106" s="47">
        <f t="shared" si="26"/>
        <v>326</v>
      </c>
      <c r="AB106" s="47">
        <f t="shared" si="27"/>
        <v>704</v>
      </c>
    </row>
    <row r="107" spans="1:28" x14ac:dyDescent="0.2">
      <c r="A107" s="66" t="s">
        <v>7</v>
      </c>
      <c r="B107" s="48">
        <v>24</v>
      </c>
      <c r="C107" s="48">
        <v>14</v>
      </c>
      <c r="D107" s="47">
        <v>38</v>
      </c>
      <c r="E107" s="48">
        <v>116</v>
      </c>
      <c r="F107" s="48">
        <v>66</v>
      </c>
      <c r="G107" s="47">
        <v>182</v>
      </c>
      <c r="H107" s="48">
        <v>129</v>
      </c>
      <c r="I107" s="48">
        <v>109</v>
      </c>
      <c r="J107" s="47">
        <v>238</v>
      </c>
      <c r="K107" s="48">
        <v>12</v>
      </c>
      <c r="L107" s="48">
        <v>17</v>
      </c>
      <c r="M107" s="47">
        <v>29</v>
      </c>
      <c r="N107" s="48">
        <v>1</v>
      </c>
      <c r="O107" s="48">
        <v>10</v>
      </c>
      <c r="P107" s="47">
        <v>11</v>
      </c>
      <c r="Q107" s="48">
        <v>2</v>
      </c>
      <c r="R107" s="48">
        <v>0</v>
      </c>
      <c r="S107" s="47">
        <v>2</v>
      </c>
      <c r="T107" s="48">
        <v>0</v>
      </c>
      <c r="U107" s="48">
        <v>8</v>
      </c>
      <c r="V107" s="47">
        <v>8</v>
      </c>
      <c r="W107" s="48">
        <v>3</v>
      </c>
      <c r="X107" s="48">
        <v>7</v>
      </c>
      <c r="Y107" s="47">
        <v>10</v>
      </c>
      <c r="Z107" s="47">
        <f t="shared" si="26"/>
        <v>287</v>
      </c>
      <c r="AA107" s="47">
        <f t="shared" si="26"/>
        <v>231</v>
      </c>
      <c r="AB107" s="47">
        <f t="shared" si="27"/>
        <v>518</v>
      </c>
    </row>
    <row r="108" spans="1:28" x14ac:dyDescent="0.2">
      <c r="A108" s="66" t="s">
        <v>8</v>
      </c>
      <c r="B108" s="48">
        <v>31</v>
      </c>
      <c r="C108" s="48">
        <v>8</v>
      </c>
      <c r="D108" s="47">
        <v>39</v>
      </c>
      <c r="E108" s="48">
        <v>83</v>
      </c>
      <c r="F108" s="48">
        <v>51</v>
      </c>
      <c r="G108" s="47">
        <v>134</v>
      </c>
      <c r="H108" s="48">
        <v>111</v>
      </c>
      <c r="I108" s="48">
        <v>69</v>
      </c>
      <c r="J108" s="47">
        <v>180</v>
      </c>
      <c r="K108" s="48">
        <v>9</v>
      </c>
      <c r="L108" s="48">
        <v>6</v>
      </c>
      <c r="M108" s="47">
        <v>15</v>
      </c>
      <c r="N108" s="48">
        <v>2</v>
      </c>
      <c r="O108" s="48">
        <v>2</v>
      </c>
      <c r="P108" s="47">
        <v>4</v>
      </c>
      <c r="Q108" s="48">
        <v>3</v>
      </c>
      <c r="R108" s="48">
        <v>1</v>
      </c>
      <c r="S108" s="47">
        <v>4</v>
      </c>
      <c r="T108" s="48">
        <v>2</v>
      </c>
      <c r="U108" s="48">
        <v>2</v>
      </c>
      <c r="V108" s="47">
        <v>4</v>
      </c>
      <c r="W108" s="48">
        <v>5</v>
      </c>
      <c r="X108" s="48">
        <v>2</v>
      </c>
      <c r="Y108" s="47">
        <v>7</v>
      </c>
      <c r="Z108" s="47">
        <f t="shared" si="26"/>
        <v>246</v>
      </c>
      <c r="AA108" s="47">
        <f t="shared" si="26"/>
        <v>141</v>
      </c>
      <c r="AB108" s="47">
        <f t="shared" si="27"/>
        <v>387</v>
      </c>
    </row>
    <row r="109" spans="1:28" x14ac:dyDescent="0.2">
      <c r="A109" s="66" t="s">
        <v>9</v>
      </c>
      <c r="B109" s="48">
        <v>14</v>
      </c>
      <c r="C109" s="48">
        <v>5</v>
      </c>
      <c r="D109" s="47">
        <v>19</v>
      </c>
      <c r="E109" s="48">
        <v>40</v>
      </c>
      <c r="F109" s="48">
        <v>17</v>
      </c>
      <c r="G109" s="47">
        <v>57</v>
      </c>
      <c r="H109" s="48">
        <v>63</v>
      </c>
      <c r="I109" s="48">
        <v>17</v>
      </c>
      <c r="J109" s="47">
        <v>80</v>
      </c>
      <c r="K109" s="48">
        <v>6</v>
      </c>
      <c r="L109" s="48">
        <v>5</v>
      </c>
      <c r="M109" s="47">
        <v>11</v>
      </c>
      <c r="N109" s="48">
        <v>0</v>
      </c>
      <c r="O109" s="48">
        <v>0</v>
      </c>
      <c r="P109" s="47">
        <v>0</v>
      </c>
      <c r="Q109" s="48">
        <v>0</v>
      </c>
      <c r="R109" s="48">
        <v>0</v>
      </c>
      <c r="S109" s="47">
        <v>0</v>
      </c>
      <c r="T109" s="48">
        <v>2</v>
      </c>
      <c r="U109" s="48">
        <v>0</v>
      </c>
      <c r="V109" s="47">
        <v>2</v>
      </c>
      <c r="W109" s="48">
        <v>2</v>
      </c>
      <c r="X109" s="48">
        <v>3</v>
      </c>
      <c r="Y109" s="47">
        <v>5</v>
      </c>
      <c r="Z109" s="47">
        <f t="shared" si="26"/>
        <v>127</v>
      </c>
      <c r="AA109" s="47">
        <f t="shared" si="26"/>
        <v>47</v>
      </c>
      <c r="AB109" s="47">
        <f t="shared" si="27"/>
        <v>174</v>
      </c>
    </row>
    <row r="110" spans="1:28" ht="15.75" x14ac:dyDescent="0.25">
      <c r="A110" s="174" t="s">
        <v>10</v>
      </c>
      <c r="B110" s="52">
        <f>SUM(B100:B109)</f>
        <v>245</v>
      </c>
      <c r="C110" s="52">
        <f t="shared" ref="C110:AB110" si="28">SUM(C100:C109)</f>
        <v>153</v>
      </c>
      <c r="D110" s="52">
        <f t="shared" si="28"/>
        <v>398</v>
      </c>
      <c r="E110" s="52">
        <f t="shared" si="28"/>
        <v>1075</v>
      </c>
      <c r="F110" s="52">
        <f t="shared" si="28"/>
        <v>868</v>
      </c>
      <c r="G110" s="52">
        <f t="shared" si="28"/>
        <v>1943</v>
      </c>
      <c r="H110" s="52">
        <f t="shared" si="28"/>
        <v>1610</v>
      </c>
      <c r="I110" s="52">
        <f t="shared" si="28"/>
        <v>1084</v>
      </c>
      <c r="J110" s="52">
        <f t="shared" si="28"/>
        <v>2694</v>
      </c>
      <c r="K110" s="52">
        <f t="shared" si="28"/>
        <v>319</v>
      </c>
      <c r="L110" s="52">
        <f t="shared" si="28"/>
        <v>323</v>
      </c>
      <c r="M110" s="52">
        <f t="shared" si="28"/>
        <v>642</v>
      </c>
      <c r="N110" s="52">
        <f t="shared" si="28"/>
        <v>72</v>
      </c>
      <c r="O110" s="52">
        <f t="shared" si="28"/>
        <v>97</v>
      </c>
      <c r="P110" s="52">
        <f t="shared" si="28"/>
        <v>169</v>
      </c>
      <c r="Q110" s="52">
        <f t="shared" si="28"/>
        <v>90</v>
      </c>
      <c r="R110" s="52">
        <f t="shared" si="28"/>
        <v>61</v>
      </c>
      <c r="S110" s="52">
        <f t="shared" si="28"/>
        <v>151</v>
      </c>
      <c r="T110" s="52">
        <f t="shared" si="28"/>
        <v>92</v>
      </c>
      <c r="U110" s="52">
        <f t="shared" si="28"/>
        <v>172</v>
      </c>
      <c r="V110" s="52">
        <f t="shared" si="28"/>
        <v>264</v>
      </c>
      <c r="W110" s="52">
        <f t="shared" si="28"/>
        <v>104</v>
      </c>
      <c r="X110" s="52">
        <f t="shared" si="28"/>
        <v>104</v>
      </c>
      <c r="Y110" s="52">
        <f t="shared" si="28"/>
        <v>208</v>
      </c>
      <c r="Z110" s="52">
        <f t="shared" si="28"/>
        <v>3607</v>
      </c>
      <c r="AA110" s="52">
        <f t="shared" si="28"/>
        <v>2862</v>
      </c>
      <c r="AB110" s="52">
        <f t="shared" si="28"/>
        <v>6469</v>
      </c>
    </row>
    <row r="111" spans="1:28" x14ac:dyDescent="0.2">
      <c r="A111" s="197" t="s">
        <v>201</v>
      </c>
      <c r="B111" s="198"/>
      <c r="C111" s="198"/>
      <c r="D111" s="198"/>
      <c r="E111" s="198"/>
      <c r="F111" s="198"/>
      <c r="G111" s="198"/>
      <c r="H111" s="198"/>
      <c r="I111" s="198"/>
      <c r="J111" s="198"/>
      <c r="K111" s="198"/>
      <c r="L111" s="198"/>
      <c r="M111" s="198"/>
      <c r="N111" s="198"/>
      <c r="O111" s="198"/>
      <c r="P111" s="198"/>
      <c r="Q111" s="198"/>
      <c r="R111" s="198"/>
      <c r="S111" s="198"/>
      <c r="T111" s="198"/>
      <c r="U111" s="198"/>
      <c r="V111" s="198"/>
      <c r="W111" s="198"/>
      <c r="X111" s="198"/>
      <c r="Y111" s="198"/>
      <c r="Z111" s="198"/>
      <c r="AA111" s="198"/>
      <c r="AB111" s="199"/>
    </row>
    <row r="112" spans="1:28" ht="12.75" customHeight="1" x14ac:dyDescent="0.2">
      <c r="A112" s="195" t="s">
        <v>104</v>
      </c>
      <c r="B112" s="193" t="s">
        <v>35</v>
      </c>
      <c r="C112" s="193"/>
      <c r="D112" s="193"/>
      <c r="E112" s="193" t="s">
        <v>188</v>
      </c>
      <c r="F112" s="193"/>
      <c r="G112" s="193"/>
      <c r="H112" s="193" t="s">
        <v>82</v>
      </c>
      <c r="I112" s="193"/>
      <c r="J112" s="193"/>
      <c r="K112" s="193" t="s">
        <v>189</v>
      </c>
      <c r="L112" s="193"/>
      <c r="M112" s="193"/>
      <c r="N112" s="193" t="s">
        <v>155</v>
      </c>
      <c r="O112" s="193"/>
      <c r="P112" s="193"/>
      <c r="Q112" s="193" t="s">
        <v>156</v>
      </c>
      <c r="R112" s="193"/>
      <c r="S112" s="193"/>
      <c r="T112" s="193" t="s">
        <v>190</v>
      </c>
      <c r="U112" s="193"/>
      <c r="V112" s="193"/>
      <c r="W112" s="193" t="s">
        <v>191</v>
      </c>
      <c r="X112" s="193"/>
      <c r="Y112" s="193"/>
      <c r="Z112" s="193" t="s">
        <v>10</v>
      </c>
      <c r="AA112" s="193"/>
      <c r="AB112" s="193"/>
    </row>
    <row r="113" spans="1:28" ht="38.25" x14ac:dyDescent="0.2">
      <c r="A113" s="196"/>
      <c r="B113" s="173" t="s">
        <v>11</v>
      </c>
      <c r="C113" s="173" t="s">
        <v>34</v>
      </c>
      <c r="D113" s="67" t="s">
        <v>192</v>
      </c>
      <c r="E113" s="173" t="s">
        <v>11</v>
      </c>
      <c r="F113" s="173" t="s">
        <v>13</v>
      </c>
      <c r="G113" s="67" t="s">
        <v>193</v>
      </c>
      <c r="H113" s="173" t="s">
        <v>11</v>
      </c>
      <c r="I113" s="173" t="s">
        <v>13</v>
      </c>
      <c r="J113" s="67" t="s">
        <v>194</v>
      </c>
      <c r="K113" s="173" t="s">
        <v>11</v>
      </c>
      <c r="L113" s="173" t="s">
        <v>13</v>
      </c>
      <c r="M113" s="67" t="s">
        <v>195</v>
      </c>
      <c r="N113" s="173" t="s">
        <v>11</v>
      </c>
      <c r="O113" s="173" t="s">
        <v>13</v>
      </c>
      <c r="P113" s="67" t="s">
        <v>196</v>
      </c>
      <c r="Q113" s="173" t="s">
        <v>11</v>
      </c>
      <c r="R113" s="173" t="s">
        <v>13</v>
      </c>
      <c r="S113" s="67" t="s">
        <v>197</v>
      </c>
      <c r="T113" s="173" t="s">
        <v>11</v>
      </c>
      <c r="U113" s="173" t="s">
        <v>13</v>
      </c>
      <c r="V113" s="67" t="s">
        <v>198</v>
      </c>
      <c r="W113" s="173" t="s">
        <v>11</v>
      </c>
      <c r="X113" s="173" t="s">
        <v>13</v>
      </c>
      <c r="Y113" s="67" t="s">
        <v>199</v>
      </c>
      <c r="Z113" s="173" t="s">
        <v>11</v>
      </c>
      <c r="AA113" s="173" t="s">
        <v>13</v>
      </c>
      <c r="AB113" s="173" t="s">
        <v>50</v>
      </c>
    </row>
    <row r="114" spans="1:28" x14ac:dyDescent="0.2">
      <c r="A114" s="66" t="s">
        <v>0</v>
      </c>
      <c r="B114" s="48">
        <v>16</v>
      </c>
      <c r="C114" s="48">
        <v>2</v>
      </c>
      <c r="D114" s="47">
        <v>18</v>
      </c>
      <c r="E114" s="48">
        <v>43</v>
      </c>
      <c r="F114" s="48">
        <v>33</v>
      </c>
      <c r="G114" s="47">
        <v>76</v>
      </c>
      <c r="H114" s="48">
        <v>56</v>
      </c>
      <c r="I114" s="48">
        <v>34</v>
      </c>
      <c r="J114" s="47">
        <v>90</v>
      </c>
      <c r="K114" s="48">
        <v>2</v>
      </c>
      <c r="L114" s="48">
        <v>12</v>
      </c>
      <c r="M114" s="47">
        <v>14</v>
      </c>
      <c r="N114" s="48">
        <v>0</v>
      </c>
      <c r="O114" s="48">
        <v>0</v>
      </c>
      <c r="P114" s="47">
        <v>0</v>
      </c>
      <c r="Q114" s="48">
        <v>1</v>
      </c>
      <c r="R114" s="48">
        <v>3</v>
      </c>
      <c r="S114" s="47">
        <v>4</v>
      </c>
      <c r="T114" s="48">
        <v>0</v>
      </c>
      <c r="U114" s="48">
        <v>1</v>
      </c>
      <c r="V114" s="47">
        <v>1</v>
      </c>
      <c r="W114" s="48">
        <v>0</v>
      </c>
      <c r="X114" s="48">
        <v>0</v>
      </c>
      <c r="Y114" s="47">
        <v>0</v>
      </c>
      <c r="Z114" s="47">
        <f>B114+E114+H114+K114+N114+Q114+T114+W114</f>
        <v>118</v>
      </c>
      <c r="AA114" s="47">
        <f>C114+F114+I114+L114+O114+R114+U114+X114</f>
        <v>85</v>
      </c>
      <c r="AB114" s="47">
        <f>Z114+AA114</f>
        <v>203</v>
      </c>
    </row>
    <row r="115" spans="1:28" x14ac:dyDescent="0.2">
      <c r="A115" s="66" t="s">
        <v>1</v>
      </c>
      <c r="B115" s="48">
        <v>38</v>
      </c>
      <c r="C115" s="48">
        <v>12</v>
      </c>
      <c r="D115" s="47">
        <v>50</v>
      </c>
      <c r="E115" s="48">
        <v>124</v>
      </c>
      <c r="F115" s="48">
        <v>142</v>
      </c>
      <c r="G115" s="47">
        <v>266</v>
      </c>
      <c r="H115" s="48">
        <v>184</v>
      </c>
      <c r="I115" s="48">
        <v>155</v>
      </c>
      <c r="J115" s="47">
        <v>339</v>
      </c>
      <c r="K115" s="48">
        <v>53</v>
      </c>
      <c r="L115" s="48">
        <v>65</v>
      </c>
      <c r="M115" s="47">
        <v>118</v>
      </c>
      <c r="N115" s="48">
        <v>11</v>
      </c>
      <c r="O115" s="48">
        <v>10</v>
      </c>
      <c r="P115" s="47">
        <v>21</v>
      </c>
      <c r="Q115" s="48">
        <v>12</v>
      </c>
      <c r="R115" s="48">
        <v>15</v>
      </c>
      <c r="S115" s="47">
        <v>27</v>
      </c>
      <c r="T115" s="48">
        <v>11</v>
      </c>
      <c r="U115" s="48">
        <v>16</v>
      </c>
      <c r="V115" s="47">
        <v>27</v>
      </c>
      <c r="W115" s="48">
        <v>0</v>
      </c>
      <c r="X115" s="48">
        <v>7</v>
      </c>
      <c r="Y115" s="47">
        <v>7</v>
      </c>
      <c r="Z115" s="47">
        <f t="shared" ref="Z115:AA123" si="29">B115+E115+H115+K115+N115+Q115+T115+W115</f>
        <v>433</v>
      </c>
      <c r="AA115" s="47">
        <f t="shared" si="29"/>
        <v>422</v>
      </c>
      <c r="AB115" s="47">
        <f t="shared" ref="AB115:AB123" si="30">Z115+AA115</f>
        <v>855</v>
      </c>
    </row>
    <row r="116" spans="1:28" x14ac:dyDescent="0.2">
      <c r="A116" s="66" t="s">
        <v>2</v>
      </c>
      <c r="B116" s="48">
        <v>16</v>
      </c>
      <c r="C116" s="48">
        <v>17</v>
      </c>
      <c r="D116" s="47">
        <v>33</v>
      </c>
      <c r="E116" s="48">
        <v>138</v>
      </c>
      <c r="F116" s="48">
        <v>126</v>
      </c>
      <c r="G116" s="47">
        <v>264</v>
      </c>
      <c r="H116" s="48">
        <v>164</v>
      </c>
      <c r="I116" s="48">
        <v>122</v>
      </c>
      <c r="J116" s="47">
        <v>286</v>
      </c>
      <c r="K116" s="48">
        <v>62</v>
      </c>
      <c r="L116" s="48">
        <v>78</v>
      </c>
      <c r="M116" s="47">
        <v>140</v>
      </c>
      <c r="N116" s="48">
        <v>8</v>
      </c>
      <c r="O116" s="48">
        <v>12</v>
      </c>
      <c r="P116" s="47">
        <v>20</v>
      </c>
      <c r="Q116" s="48">
        <v>11</v>
      </c>
      <c r="R116" s="48">
        <v>21</v>
      </c>
      <c r="S116" s="47">
        <v>32</v>
      </c>
      <c r="T116" s="48">
        <v>25</v>
      </c>
      <c r="U116" s="48">
        <v>35</v>
      </c>
      <c r="V116" s="47">
        <v>60</v>
      </c>
      <c r="W116" s="48">
        <v>9</v>
      </c>
      <c r="X116" s="48">
        <v>13</v>
      </c>
      <c r="Y116" s="47">
        <v>22</v>
      </c>
      <c r="Z116" s="47">
        <f t="shared" si="29"/>
        <v>433</v>
      </c>
      <c r="AA116" s="47">
        <f t="shared" si="29"/>
        <v>424</v>
      </c>
      <c r="AB116" s="47">
        <f t="shared" si="30"/>
        <v>857</v>
      </c>
    </row>
    <row r="117" spans="1:28" x14ac:dyDescent="0.2">
      <c r="A117" s="66" t="s">
        <v>3</v>
      </c>
      <c r="B117" s="48">
        <v>14</v>
      </c>
      <c r="C117" s="48">
        <v>9</v>
      </c>
      <c r="D117" s="47">
        <v>23</v>
      </c>
      <c r="E117" s="48">
        <v>136</v>
      </c>
      <c r="F117" s="48">
        <v>103</v>
      </c>
      <c r="G117" s="47">
        <v>239</v>
      </c>
      <c r="H117" s="48">
        <v>161</v>
      </c>
      <c r="I117" s="48">
        <v>112</v>
      </c>
      <c r="J117" s="47">
        <v>273</v>
      </c>
      <c r="K117" s="48">
        <v>36</v>
      </c>
      <c r="L117" s="48">
        <v>65</v>
      </c>
      <c r="M117" s="47">
        <v>101</v>
      </c>
      <c r="N117" s="48">
        <v>16</v>
      </c>
      <c r="O117" s="48">
        <v>14</v>
      </c>
      <c r="P117" s="47">
        <v>30</v>
      </c>
      <c r="Q117" s="48">
        <v>4</v>
      </c>
      <c r="R117" s="48">
        <v>8</v>
      </c>
      <c r="S117" s="47">
        <v>12</v>
      </c>
      <c r="T117" s="48">
        <v>12</v>
      </c>
      <c r="U117" s="48">
        <v>30</v>
      </c>
      <c r="V117" s="47">
        <v>42</v>
      </c>
      <c r="W117" s="48">
        <v>6</v>
      </c>
      <c r="X117" s="48">
        <v>12</v>
      </c>
      <c r="Y117" s="47">
        <v>18</v>
      </c>
      <c r="Z117" s="47">
        <f t="shared" si="29"/>
        <v>385</v>
      </c>
      <c r="AA117" s="47">
        <f t="shared" si="29"/>
        <v>353</v>
      </c>
      <c r="AB117" s="47">
        <f t="shared" si="30"/>
        <v>738</v>
      </c>
    </row>
    <row r="118" spans="1:28" x14ac:dyDescent="0.2">
      <c r="A118" s="66" t="s">
        <v>4</v>
      </c>
      <c r="B118" s="48">
        <v>19</v>
      </c>
      <c r="C118" s="48">
        <v>9</v>
      </c>
      <c r="D118" s="47">
        <v>28</v>
      </c>
      <c r="E118" s="48">
        <v>97</v>
      </c>
      <c r="F118" s="48">
        <v>94</v>
      </c>
      <c r="G118" s="47">
        <v>191</v>
      </c>
      <c r="H118" s="48">
        <v>146</v>
      </c>
      <c r="I118" s="48">
        <v>119</v>
      </c>
      <c r="J118" s="47">
        <v>265</v>
      </c>
      <c r="K118" s="48">
        <v>29</v>
      </c>
      <c r="L118" s="48">
        <v>45</v>
      </c>
      <c r="M118" s="47">
        <v>74</v>
      </c>
      <c r="N118" s="48">
        <v>4</v>
      </c>
      <c r="O118" s="48">
        <v>4</v>
      </c>
      <c r="P118" s="47">
        <v>8</v>
      </c>
      <c r="Q118" s="48">
        <v>6</v>
      </c>
      <c r="R118" s="48">
        <v>8</v>
      </c>
      <c r="S118" s="47">
        <v>14</v>
      </c>
      <c r="T118" s="48">
        <v>6</v>
      </c>
      <c r="U118" s="48">
        <v>25</v>
      </c>
      <c r="V118" s="47">
        <v>31</v>
      </c>
      <c r="W118" s="48">
        <v>8</v>
      </c>
      <c r="X118" s="48">
        <v>10</v>
      </c>
      <c r="Y118" s="47">
        <v>18</v>
      </c>
      <c r="Z118" s="47">
        <f t="shared" si="29"/>
        <v>315</v>
      </c>
      <c r="AA118" s="47">
        <f t="shared" si="29"/>
        <v>314</v>
      </c>
      <c r="AB118" s="47">
        <f t="shared" si="30"/>
        <v>629</v>
      </c>
    </row>
    <row r="119" spans="1:28" x14ac:dyDescent="0.2">
      <c r="A119" s="66" t="s">
        <v>5</v>
      </c>
      <c r="B119" s="48">
        <v>21</v>
      </c>
      <c r="C119" s="48">
        <v>20</v>
      </c>
      <c r="D119" s="47">
        <v>41</v>
      </c>
      <c r="E119" s="48">
        <v>122</v>
      </c>
      <c r="F119" s="48">
        <v>88</v>
      </c>
      <c r="G119" s="47">
        <v>210</v>
      </c>
      <c r="H119" s="48">
        <v>125</v>
      </c>
      <c r="I119" s="48">
        <v>105</v>
      </c>
      <c r="J119" s="47">
        <v>230</v>
      </c>
      <c r="K119" s="48">
        <v>34</v>
      </c>
      <c r="L119" s="48">
        <v>35</v>
      </c>
      <c r="M119" s="47">
        <v>69</v>
      </c>
      <c r="N119" s="48">
        <v>10</v>
      </c>
      <c r="O119" s="48">
        <v>4</v>
      </c>
      <c r="P119" s="47">
        <v>14</v>
      </c>
      <c r="Q119" s="48">
        <v>5</v>
      </c>
      <c r="R119" s="48">
        <v>5</v>
      </c>
      <c r="S119" s="47">
        <v>10</v>
      </c>
      <c r="T119" s="48">
        <v>7</v>
      </c>
      <c r="U119" s="48">
        <v>12</v>
      </c>
      <c r="V119" s="47">
        <v>19</v>
      </c>
      <c r="W119" s="48">
        <v>5</v>
      </c>
      <c r="X119" s="48">
        <v>10</v>
      </c>
      <c r="Y119" s="47">
        <v>15</v>
      </c>
      <c r="Z119" s="47">
        <f t="shared" si="29"/>
        <v>329</v>
      </c>
      <c r="AA119" s="47">
        <f t="shared" si="29"/>
        <v>279</v>
      </c>
      <c r="AB119" s="47">
        <f t="shared" si="30"/>
        <v>608</v>
      </c>
    </row>
    <row r="120" spans="1:28" x14ac:dyDescent="0.2">
      <c r="A120" s="66" t="s">
        <v>6</v>
      </c>
      <c r="B120" s="48">
        <v>24</v>
      </c>
      <c r="C120" s="48">
        <v>14</v>
      </c>
      <c r="D120" s="47">
        <v>38</v>
      </c>
      <c r="E120" s="48">
        <v>112</v>
      </c>
      <c r="F120" s="48">
        <v>77</v>
      </c>
      <c r="G120" s="47">
        <v>189</v>
      </c>
      <c r="H120" s="48">
        <v>144</v>
      </c>
      <c r="I120" s="48">
        <v>114</v>
      </c>
      <c r="J120" s="47">
        <v>258</v>
      </c>
      <c r="K120" s="48">
        <v>26</v>
      </c>
      <c r="L120" s="48">
        <v>29</v>
      </c>
      <c r="M120" s="47">
        <v>55</v>
      </c>
      <c r="N120" s="48">
        <v>4</v>
      </c>
      <c r="O120" s="48">
        <v>5</v>
      </c>
      <c r="P120" s="47">
        <v>9</v>
      </c>
      <c r="Q120" s="48">
        <v>4</v>
      </c>
      <c r="R120" s="48">
        <v>5</v>
      </c>
      <c r="S120" s="47">
        <v>9</v>
      </c>
      <c r="T120" s="48">
        <v>2</v>
      </c>
      <c r="U120" s="48">
        <v>17</v>
      </c>
      <c r="V120" s="47">
        <v>19</v>
      </c>
      <c r="W120" s="48">
        <v>5</v>
      </c>
      <c r="X120" s="48">
        <v>5</v>
      </c>
      <c r="Y120" s="47">
        <v>10</v>
      </c>
      <c r="Z120" s="47">
        <f t="shared" si="29"/>
        <v>321</v>
      </c>
      <c r="AA120" s="47">
        <f t="shared" si="29"/>
        <v>266</v>
      </c>
      <c r="AB120" s="47">
        <f t="shared" si="30"/>
        <v>587</v>
      </c>
    </row>
    <row r="121" spans="1:28" x14ac:dyDescent="0.2">
      <c r="A121" s="66" t="s">
        <v>7</v>
      </c>
      <c r="B121" s="48">
        <v>18</v>
      </c>
      <c r="C121" s="48">
        <v>12</v>
      </c>
      <c r="D121" s="47">
        <v>30</v>
      </c>
      <c r="E121" s="48">
        <v>114</v>
      </c>
      <c r="F121" s="48">
        <v>78</v>
      </c>
      <c r="G121" s="47">
        <v>192</v>
      </c>
      <c r="H121" s="48">
        <v>111</v>
      </c>
      <c r="I121" s="48">
        <v>96</v>
      </c>
      <c r="J121" s="47">
        <v>207</v>
      </c>
      <c r="K121" s="48">
        <v>15</v>
      </c>
      <c r="L121" s="48">
        <v>8</v>
      </c>
      <c r="M121" s="47">
        <v>23</v>
      </c>
      <c r="N121" s="48">
        <v>2</v>
      </c>
      <c r="O121" s="48">
        <v>6</v>
      </c>
      <c r="P121" s="47">
        <v>8</v>
      </c>
      <c r="Q121" s="48">
        <v>2</v>
      </c>
      <c r="R121" s="48">
        <v>2</v>
      </c>
      <c r="S121" s="47">
        <v>4</v>
      </c>
      <c r="T121" s="48">
        <v>1</v>
      </c>
      <c r="U121" s="48">
        <v>7</v>
      </c>
      <c r="V121" s="47">
        <v>8</v>
      </c>
      <c r="W121" s="48">
        <v>3</v>
      </c>
      <c r="X121" s="48">
        <v>2</v>
      </c>
      <c r="Y121" s="47">
        <v>5</v>
      </c>
      <c r="Z121" s="47">
        <f t="shared" si="29"/>
        <v>266</v>
      </c>
      <c r="AA121" s="47">
        <f t="shared" si="29"/>
        <v>211</v>
      </c>
      <c r="AB121" s="47">
        <f t="shared" si="30"/>
        <v>477</v>
      </c>
    </row>
    <row r="122" spans="1:28" x14ac:dyDescent="0.2">
      <c r="A122" s="66" t="s">
        <v>8</v>
      </c>
      <c r="B122" s="48">
        <v>11</v>
      </c>
      <c r="C122" s="48">
        <v>7</v>
      </c>
      <c r="D122" s="47">
        <v>18</v>
      </c>
      <c r="E122" s="48">
        <v>77</v>
      </c>
      <c r="F122" s="48">
        <v>42</v>
      </c>
      <c r="G122" s="47">
        <v>119</v>
      </c>
      <c r="H122" s="48">
        <v>90</v>
      </c>
      <c r="I122" s="48">
        <v>61</v>
      </c>
      <c r="J122" s="47">
        <v>151</v>
      </c>
      <c r="K122" s="48">
        <v>15</v>
      </c>
      <c r="L122" s="48">
        <v>7</v>
      </c>
      <c r="M122" s="47">
        <v>22</v>
      </c>
      <c r="N122" s="48">
        <v>3</v>
      </c>
      <c r="O122" s="48">
        <v>3</v>
      </c>
      <c r="P122" s="47">
        <v>6</v>
      </c>
      <c r="Q122" s="48">
        <v>1</v>
      </c>
      <c r="R122" s="48">
        <v>1</v>
      </c>
      <c r="S122" s="47">
        <v>2</v>
      </c>
      <c r="T122" s="48">
        <v>1</v>
      </c>
      <c r="U122" s="48">
        <v>3</v>
      </c>
      <c r="V122" s="47">
        <v>4</v>
      </c>
      <c r="W122" s="48">
        <v>4</v>
      </c>
      <c r="X122" s="48">
        <v>2</v>
      </c>
      <c r="Y122" s="47">
        <v>6</v>
      </c>
      <c r="Z122" s="47">
        <f t="shared" si="29"/>
        <v>202</v>
      </c>
      <c r="AA122" s="47">
        <f t="shared" si="29"/>
        <v>126</v>
      </c>
      <c r="AB122" s="47">
        <f t="shared" si="30"/>
        <v>328</v>
      </c>
    </row>
    <row r="123" spans="1:28" x14ac:dyDescent="0.2">
      <c r="A123" s="66" t="s">
        <v>9</v>
      </c>
      <c r="B123" s="48">
        <v>11</v>
      </c>
      <c r="C123" s="48">
        <v>4</v>
      </c>
      <c r="D123" s="47">
        <v>15</v>
      </c>
      <c r="E123" s="48">
        <v>40</v>
      </c>
      <c r="F123" s="48">
        <v>21</v>
      </c>
      <c r="G123" s="47">
        <v>61</v>
      </c>
      <c r="H123" s="48">
        <v>43</v>
      </c>
      <c r="I123" s="48">
        <v>15</v>
      </c>
      <c r="J123" s="47">
        <v>58</v>
      </c>
      <c r="K123" s="48">
        <v>4</v>
      </c>
      <c r="L123" s="48">
        <v>2</v>
      </c>
      <c r="M123" s="47">
        <v>6</v>
      </c>
      <c r="N123" s="48">
        <v>0</v>
      </c>
      <c r="O123" s="48">
        <v>1</v>
      </c>
      <c r="P123" s="47">
        <v>1</v>
      </c>
      <c r="Q123" s="48">
        <v>0</v>
      </c>
      <c r="R123" s="48">
        <v>0</v>
      </c>
      <c r="S123" s="47">
        <v>0</v>
      </c>
      <c r="T123" s="48">
        <v>0</v>
      </c>
      <c r="U123" s="48">
        <v>3</v>
      </c>
      <c r="V123" s="47">
        <v>3</v>
      </c>
      <c r="W123" s="48">
        <v>0</v>
      </c>
      <c r="X123" s="48">
        <v>0</v>
      </c>
      <c r="Y123" s="47">
        <v>0</v>
      </c>
      <c r="Z123" s="47">
        <f t="shared" si="29"/>
        <v>98</v>
      </c>
      <c r="AA123" s="47">
        <f t="shared" si="29"/>
        <v>46</v>
      </c>
      <c r="AB123" s="47">
        <f t="shared" si="30"/>
        <v>144</v>
      </c>
    </row>
    <row r="124" spans="1:28" ht="15.75" x14ac:dyDescent="0.25">
      <c r="A124" s="174" t="s">
        <v>10</v>
      </c>
      <c r="B124" s="52">
        <f>SUM(B114:B123)</f>
        <v>188</v>
      </c>
      <c r="C124" s="52">
        <f t="shared" ref="C124:AB124" si="31">SUM(C114:C123)</f>
        <v>106</v>
      </c>
      <c r="D124" s="52">
        <f t="shared" si="31"/>
        <v>294</v>
      </c>
      <c r="E124" s="52">
        <f t="shared" si="31"/>
        <v>1003</v>
      </c>
      <c r="F124" s="52">
        <f t="shared" si="31"/>
        <v>804</v>
      </c>
      <c r="G124" s="52">
        <f t="shared" si="31"/>
        <v>1807</v>
      </c>
      <c r="H124" s="52">
        <f t="shared" si="31"/>
        <v>1224</v>
      </c>
      <c r="I124" s="52">
        <f t="shared" si="31"/>
        <v>933</v>
      </c>
      <c r="J124" s="52">
        <f t="shared" si="31"/>
        <v>2157</v>
      </c>
      <c r="K124" s="52">
        <f t="shared" si="31"/>
        <v>276</v>
      </c>
      <c r="L124" s="52">
        <f t="shared" si="31"/>
        <v>346</v>
      </c>
      <c r="M124" s="52">
        <f t="shared" si="31"/>
        <v>622</v>
      </c>
      <c r="N124" s="52">
        <f t="shared" si="31"/>
        <v>58</v>
      </c>
      <c r="O124" s="52">
        <f t="shared" si="31"/>
        <v>59</v>
      </c>
      <c r="P124" s="52">
        <f t="shared" si="31"/>
        <v>117</v>
      </c>
      <c r="Q124" s="52">
        <f t="shared" si="31"/>
        <v>46</v>
      </c>
      <c r="R124" s="52">
        <f t="shared" si="31"/>
        <v>68</v>
      </c>
      <c r="S124" s="52">
        <f t="shared" si="31"/>
        <v>114</v>
      </c>
      <c r="T124" s="52">
        <f t="shared" si="31"/>
        <v>65</v>
      </c>
      <c r="U124" s="52">
        <f t="shared" si="31"/>
        <v>149</v>
      </c>
      <c r="V124" s="52">
        <f t="shared" si="31"/>
        <v>214</v>
      </c>
      <c r="W124" s="52">
        <f t="shared" si="31"/>
        <v>40</v>
      </c>
      <c r="X124" s="52">
        <f t="shared" si="31"/>
        <v>61</v>
      </c>
      <c r="Y124" s="52">
        <f t="shared" si="31"/>
        <v>101</v>
      </c>
      <c r="Z124" s="52">
        <f t="shared" si="31"/>
        <v>2900</v>
      </c>
      <c r="AA124" s="52">
        <f t="shared" si="31"/>
        <v>2526</v>
      </c>
      <c r="AB124" s="52">
        <f t="shared" si="31"/>
        <v>5426</v>
      </c>
    </row>
    <row r="125" spans="1:28" x14ac:dyDescent="0.2">
      <c r="A125" s="197" t="s">
        <v>202</v>
      </c>
      <c r="B125" s="198"/>
      <c r="C125" s="198"/>
      <c r="D125" s="198"/>
      <c r="E125" s="198"/>
      <c r="F125" s="198"/>
      <c r="G125" s="198"/>
      <c r="H125" s="198"/>
      <c r="I125" s="198"/>
      <c r="J125" s="198"/>
      <c r="K125" s="198"/>
      <c r="L125" s="198"/>
      <c r="M125" s="198"/>
      <c r="N125" s="198"/>
      <c r="O125" s="198"/>
      <c r="P125" s="198"/>
      <c r="Q125" s="198"/>
      <c r="R125" s="198"/>
      <c r="S125" s="198"/>
      <c r="T125" s="198"/>
      <c r="U125" s="198"/>
      <c r="V125" s="198"/>
      <c r="W125" s="198"/>
      <c r="X125" s="198"/>
      <c r="Y125" s="198"/>
      <c r="Z125" s="198"/>
      <c r="AA125" s="198"/>
      <c r="AB125" s="199"/>
    </row>
    <row r="126" spans="1:28" ht="12.75" customHeight="1" x14ac:dyDescent="0.2">
      <c r="A126" s="195" t="s">
        <v>104</v>
      </c>
      <c r="B126" s="193" t="s">
        <v>35</v>
      </c>
      <c r="C126" s="193"/>
      <c r="D126" s="193"/>
      <c r="E126" s="193" t="s">
        <v>188</v>
      </c>
      <c r="F126" s="193"/>
      <c r="G126" s="193"/>
      <c r="H126" s="193" t="s">
        <v>82</v>
      </c>
      <c r="I126" s="193"/>
      <c r="J126" s="193"/>
      <c r="K126" s="193" t="s">
        <v>189</v>
      </c>
      <c r="L126" s="193"/>
      <c r="M126" s="193"/>
      <c r="N126" s="193" t="s">
        <v>155</v>
      </c>
      <c r="O126" s="193"/>
      <c r="P126" s="193"/>
      <c r="Q126" s="193" t="s">
        <v>156</v>
      </c>
      <c r="R126" s="193"/>
      <c r="S126" s="193"/>
      <c r="T126" s="193" t="s">
        <v>190</v>
      </c>
      <c r="U126" s="193"/>
      <c r="V126" s="193"/>
      <c r="W126" s="193" t="s">
        <v>191</v>
      </c>
      <c r="X126" s="193"/>
      <c r="Y126" s="193"/>
      <c r="Z126" s="193" t="s">
        <v>10</v>
      </c>
      <c r="AA126" s="193"/>
      <c r="AB126" s="193"/>
    </row>
    <row r="127" spans="1:28" ht="38.25" x14ac:dyDescent="0.2">
      <c r="A127" s="196"/>
      <c r="B127" s="173" t="s">
        <v>11</v>
      </c>
      <c r="C127" s="173" t="s">
        <v>34</v>
      </c>
      <c r="D127" s="67" t="s">
        <v>192</v>
      </c>
      <c r="E127" s="173" t="s">
        <v>11</v>
      </c>
      <c r="F127" s="173" t="s">
        <v>13</v>
      </c>
      <c r="G127" s="67" t="s">
        <v>193</v>
      </c>
      <c r="H127" s="173" t="s">
        <v>11</v>
      </c>
      <c r="I127" s="173" t="s">
        <v>13</v>
      </c>
      <c r="J127" s="67" t="s">
        <v>194</v>
      </c>
      <c r="K127" s="173" t="s">
        <v>11</v>
      </c>
      <c r="L127" s="173" t="s">
        <v>13</v>
      </c>
      <c r="M127" s="67" t="s">
        <v>195</v>
      </c>
      <c r="N127" s="173" t="s">
        <v>11</v>
      </c>
      <c r="O127" s="173" t="s">
        <v>13</v>
      </c>
      <c r="P127" s="67" t="s">
        <v>196</v>
      </c>
      <c r="Q127" s="173" t="s">
        <v>11</v>
      </c>
      <c r="R127" s="173" t="s">
        <v>13</v>
      </c>
      <c r="S127" s="67" t="s">
        <v>197</v>
      </c>
      <c r="T127" s="173" t="s">
        <v>11</v>
      </c>
      <c r="U127" s="173" t="s">
        <v>13</v>
      </c>
      <c r="V127" s="67" t="s">
        <v>198</v>
      </c>
      <c r="W127" s="173" t="s">
        <v>11</v>
      </c>
      <c r="X127" s="173" t="s">
        <v>13</v>
      </c>
      <c r="Y127" s="67" t="s">
        <v>199</v>
      </c>
      <c r="Z127" s="173" t="s">
        <v>11</v>
      </c>
      <c r="AA127" s="173" t="s">
        <v>13</v>
      </c>
      <c r="AB127" s="173" t="s">
        <v>50</v>
      </c>
    </row>
    <row r="128" spans="1:28" x14ac:dyDescent="0.2">
      <c r="A128" s="66" t="s">
        <v>0</v>
      </c>
      <c r="B128" s="48">
        <v>13</v>
      </c>
      <c r="C128" s="48">
        <v>2</v>
      </c>
      <c r="D128" s="47">
        <v>15</v>
      </c>
      <c r="E128" s="48">
        <v>45</v>
      </c>
      <c r="F128" s="48">
        <v>28</v>
      </c>
      <c r="G128" s="47">
        <v>73</v>
      </c>
      <c r="H128" s="48">
        <v>58</v>
      </c>
      <c r="I128" s="48">
        <v>52</v>
      </c>
      <c r="J128" s="47">
        <v>110</v>
      </c>
      <c r="K128" s="48">
        <v>17</v>
      </c>
      <c r="L128" s="48">
        <v>9</v>
      </c>
      <c r="M128" s="47">
        <v>26</v>
      </c>
      <c r="N128" s="48">
        <v>1</v>
      </c>
      <c r="O128" s="48">
        <v>0</v>
      </c>
      <c r="P128" s="47">
        <v>1</v>
      </c>
      <c r="Q128" s="48">
        <v>1</v>
      </c>
      <c r="R128" s="48">
        <v>1</v>
      </c>
      <c r="S128" s="47">
        <v>2</v>
      </c>
      <c r="T128" s="48">
        <v>0</v>
      </c>
      <c r="U128" s="48">
        <v>0</v>
      </c>
      <c r="V128" s="47">
        <v>0</v>
      </c>
      <c r="W128" s="48">
        <v>0</v>
      </c>
      <c r="X128" s="48">
        <v>0</v>
      </c>
      <c r="Y128" s="47">
        <v>0</v>
      </c>
      <c r="Z128" s="47">
        <f>B128+E128+H128+K128+N128+Q128+T128+W128</f>
        <v>135</v>
      </c>
      <c r="AA128" s="47">
        <f>C128+F128+I128+L128+O128+R128+U128+X128</f>
        <v>92</v>
      </c>
      <c r="AB128" s="47">
        <f>Z128+AA128</f>
        <v>227</v>
      </c>
    </row>
    <row r="129" spans="1:28" x14ac:dyDescent="0.2">
      <c r="A129" s="66" t="s">
        <v>1</v>
      </c>
      <c r="B129" s="48">
        <v>37</v>
      </c>
      <c r="C129" s="48">
        <v>27</v>
      </c>
      <c r="D129" s="47">
        <v>64</v>
      </c>
      <c r="E129" s="48">
        <v>151</v>
      </c>
      <c r="F129" s="48">
        <v>141</v>
      </c>
      <c r="G129" s="47">
        <v>292</v>
      </c>
      <c r="H129" s="48">
        <v>200</v>
      </c>
      <c r="I129" s="48">
        <v>155</v>
      </c>
      <c r="J129" s="47">
        <v>355</v>
      </c>
      <c r="K129" s="48">
        <v>58</v>
      </c>
      <c r="L129" s="48">
        <v>68</v>
      </c>
      <c r="M129" s="47">
        <v>126</v>
      </c>
      <c r="N129" s="48">
        <v>11</v>
      </c>
      <c r="O129" s="48">
        <v>20</v>
      </c>
      <c r="P129" s="47">
        <v>31</v>
      </c>
      <c r="Q129" s="48">
        <v>3</v>
      </c>
      <c r="R129" s="48">
        <v>22</v>
      </c>
      <c r="S129" s="47">
        <v>25</v>
      </c>
      <c r="T129" s="48">
        <v>12</v>
      </c>
      <c r="U129" s="48">
        <v>37</v>
      </c>
      <c r="V129" s="47">
        <v>49</v>
      </c>
      <c r="W129" s="48">
        <v>3</v>
      </c>
      <c r="X129" s="48">
        <v>4</v>
      </c>
      <c r="Y129" s="47">
        <v>7</v>
      </c>
      <c r="Z129" s="47">
        <f t="shared" ref="Z129:AA137" si="32">B129+E129+H129+K129+N129+Q129+T129+W129</f>
        <v>475</v>
      </c>
      <c r="AA129" s="47">
        <f t="shared" si="32"/>
        <v>474</v>
      </c>
      <c r="AB129" s="47">
        <f t="shared" ref="AB129:AB137" si="33">Z129+AA129</f>
        <v>949</v>
      </c>
    </row>
    <row r="130" spans="1:28" x14ac:dyDescent="0.2">
      <c r="A130" s="66" t="s">
        <v>2</v>
      </c>
      <c r="B130" s="48">
        <v>38</v>
      </c>
      <c r="C130" s="48">
        <v>20</v>
      </c>
      <c r="D130" s="47">
        <v>58</v>
      </c>
      <c r="E130" s="48">
        <v>157</v>
      </c>
      <c r="F130" s="48">
        <v>154</v>
      </c>
      <c r="G130" s="47">
        <v>311</v>
      </c>
      <c r="H130" s="48">
        <v>226</v>
      </c>
      <c r="I130" s="48">
        <v>165</v>
      </c>
      <c r="J130" s="47">
        <v>391</v>
      </c>
      <c r="K130" s="48">
        <v>50</v>
      </c>
      <c r="L130" s="48">
        <v>64</v>
      </c>
      <c r="M130" s="47">
        <v>114</v>
      </c>
      <c r="N130" s="48">
        <v>20</v>
      </c>
      <c r="O130" s="48">
        <v>16</v>
      </c>
      <c r="P130" s="47">
        <v>36</v>
      </c>
      <c r="Q130" s="48">
        <v>12</v>
      </c>
      <c r="R130" s="48">
        <v>12</v>
      </c>
      <c r="S130" s="47">
        <v>24</v>
      </c>
      <c r="T130" s="48">
        <v>37</v>
      </c>
      <c r="U130" s="48">
        <v>59</v>
      </c>
      <c r="V130" s="47">
        <v>96</v>
      </c>
      <c r="W130" s="48">
        <v>16</v>
      </c>
      <c r="X130" s="48">
        <v>26</v>
      </c>
      <c r="Y130" s="47">
        <v>42</v>
      </c>
      <c r="Z130" s="47">
        <f t="shared" si="32"/>
        <v>556</v>
      </c>
      <c r="AA130" s="47">
        <f t="shared" si="32"/>
        <v>516</v>
      </c>
      <c r="AB130" s="47">
        <f t="shared" si="33"/>
        <v>1072</v>
      </c>
    </row>
    <row r="131" spans="1:28" x14ac:dyDescent="0.2">
      <c r="A131" s="66" t="s">
        <v>3</v>
      </c>
      <c r="B131" s="48">
        <v>31</v>
      </c>
      <c r="C131" s="48">
        <v>23</v>
      </c>
      <c r="D131" s="47">
        <v>54</v>
      </c>
      <c r="E131" s="48">
        <v>113</v>
      </c>
      <c r="F131" s="48">
        <v>122</v>
      </c>
      <c r="G131" s="47">
        <v>235</v>
      </c>
      <c r="H131" s="48">
        <v>194</v>
      </c>
      <c r="I131" s="48">
        <v>169</v>
      </c>
      <c r="J131" s="47">
        <v>363</v>
      </c>
      <c r="K131" s="48">
        <v>39</v>
      </c>
      <c r="L131" s="48">
        <v>48</v>
      </c>
      <c r="M131" s="47">
        <v>87</v>
      </c>
      <c r="N131" s="48">
        <v>18</v>
      </c>
      <c r="O131" s="48">
        <v>20</v>
      </c>
      <c r="P131" s="47">
        <v>38</v>
      </c>
      <c r="Q131" s="48">
        <v>11</v>
      </c>
      <c r="R131" s="48">
        <v>12</v>
      </c>
      <c r="S131" s="47">
        <v>23</v>
      </c>
      <c r="T131" s="48">
        <v>14</v>
      </c>
      <c r="U131" s="48">
        <v>38</v>
      </c>
      <c r="V131" s="47">
        <v>52</v>
      </c>
      <c r="W131" s="48">
        <v>18</v>
      </c>
      <c r="X131" s="48">
        <v>26</v>
      </c>
      <c r="Y131" s="47">
        <v>44</v>
      </c>
      <c r="Z131" s="47">
        <f t="shared" si="32"/>
        <v>438</v>
      </c>
      <c r="AA131" s="47">
        <f t="shared" si="32"/>
        <v>458</v>
      </c>
      <c r="AB131" s="47">
        <f t="shared" si="33"/>
        <v>896</v>
      </c>
    </row>
    <row r="132" spans="1:28" x14ac:dyDescent="0.2">
      <c r="A132" s="66" t="s">
        <v>4</v>
      </c>
      <c r="B132" s="48">
        <v>26</v>
      </c>
      <c r="C132" s="48">
        <v>12</v>
      </c>
      <c r="D132" s="47">
        <v>38</v>
      </c>
      <c r="E132" s="48">
        <v>106</v>
      </c>
      <c r="F132" s="48">
        <v>101</v>
      </c>
      <c r="G132" s="47">
        <v>207</v>
      </c>
      <c r="H132" s="48">
        <v>180</v>
      </c>
      <c r="I132" s="48">
        <v>174</v>
      </c>
      <c r="J132" s="47">
        <v>354</v>
      </c>
      <c r="K132" s="48">
        <v>29</v>
      </c>
      <c r="L132" s="48">
        <v>42</v>
      </c>
      <c r="M132" s="47">
        <v>71</v>
      </c>
      <c r="N132" s="48">
        <v>6</v>
      </c>
      <c r="O132" s="48">
        <v>12</v>
      </c>
      <c r="P132" s="47">
        <v>18</v>
      </c>
      <c r="Q132" s="48">
        <v>7</v>
      </c>
      <c r="R132" s="48">
        <v>4</v>
      </c>
      <c r="S132" s="47">
        <v>11</v>
      </c>
      <c r="T132" s="48">
        <v>11</v>
      </c>
      <c r="U132" s="48">
        <v>18</v>
      </c>
      <c r="V132" s="47">
        <v>29</v>
      </c>
      <c r="W132" s="48">
        <v>20</v>
      </c>
      <c r="X132" s="48">
        <v>15</v>
      </c>
      <c r="Y132" s="47">
        <v>35</v>
      </c>
      <c r="Z132" s="47">
        <f t="shared" si="32"/>
        <v>385</v>
      </c>
      <c r="AA132" s="47">
        <f t="shared" si="32"/>
        <v>378</v>
      </c>
      <c r="AB132" s="47">
        <f t="shared" si="33"/>
        <v>763</v>
      </c>
    </row>
    <row r="133" spans="1:28" x14ac:dyDescent="0.2">
      <c r="A133" s="66" t="s">
        <v>5</v>
      </c>
      <c r="B133" s="48">
        <v>32</v>
      </c>
      <c r="C133" s="48">
        <v>21</v>
      </c>
      <c r="D133" s="47">
        <v>53</v>
      </c>
      <c r="E133" s="48">
        <v>124</v>
      </c>
      <c r="F133" s="48">
        <v>91</v>
      </c>
      <c r="G133" s="47">
        <v>215</v>
      </c>
      <c r="H133" s="48">
        <v>177</v>
      </c>
      <c r="I133" s="48">
        <v>182</v>
      </c>
      <c r="J133" s="47">
        <v>359</v>
      </c>
      <c r="K133" s="48">
        <v>19</v>
      </c>
      <c r="L133" s="48">
        <v>35</v>
      </c>
      <c r="M133" s="47">
        <v>54</v>
      </c>
      <c r="N133" s="48">
        <v>2</v>
      </c>
      <c r="O133" s="48">
        <v>5</v>
      </c>
      <c r="P133" s="47">
        <v>7</v>
      </c>
      <c r="Q133" s="48">
        <v>3</v>
      </c>
      <c r="R133" s="48">
        <v>3</v>
      </c>
      <c r="S133" s="47">
        <v>6</v>
      </c>
      <c r="T133" s="48">
        <v>7</v>
      </c>
      <c r="U133" s="48">
        <v>19</v>
      </c>
      <c r="V133" s="47">
        <v>26</v>
      </c>
      <c r="W133" s="48">
        <v>12</v>
      </c>
      <c r="X133" s="48">
        <v>12</v>
      </c>
      <c r="Y133" s="47">
        <v>24</v>
      </c>
      <c r="Z133" s="47">
        <f t="shared" si="32"/>
        <v>376</v>
      </c>
      <c r="AA133" s="47">
        <f t="shared" si="32"/>
        <v>368</v>
      </c>
      <c r="AB133" s="47">
        <f t="shared" si="33"/>
        <v>744</v>
      </c>
    </row>
    <row r="134" spans="1:28" x14ac:dyDescent="0.2">
      <c r="A134" s="66" t="s">
        <v>6</v>
      </c>
      <c r="B134" s="48">
        <v>23</v>
      </c>
      <c r="C134" s="48">
        <v>22</v>
      </c>
      <c r="D134" s="47">
        <v>45</v>
      </c>
      <c r="E134" s="48">
        <v>118</v>
      </c>
      <c r="F134" s="48">
        <v>91</v>
      </c>
      <c r="G134" s="47">
        <v>209</v>
      </c>
      <c r="H134" s="48">
        <v>182</v>
      </c>
      <c r="I134" s="48">
        <v>181</v>
      </c>
      <c r="J134" s="47">
        <v>363</v>
      </c>
      <c r="K134" s="48">
        <v>14</v>
      </c>
      <c r="L134" s="48">
        <v>22</v>
      </c>
      <c r="M134" s="47">
        <v>36</v>
      </c>
      <c r="N134" s="48">
        <v>5</v>
      </c>
      <c r="O134" s="48">
        <v>9</v>
      </c>
      <c r="P134" s="47">
        <v>14</v>
      </c>
      <c r="Q134" s="48">
        <v>4</v>
      </c>
      <c r="R134" s="48">
        <v>2</v>
      </c>
      <c r="S134" s="47">
        <v>6</v>
      </c>
      <c r="T134" s="48">
        <v>6</v>
      </c>
      <c r="U134" s="48">
        <v>7</v>
      </c>
      <c r="V134" s="47">
        <v>13</v>
      </c>
      <c r="W134" s="48">
        <v>9</v>
      </c>
      <c r="X134" s="48">
        <v>8</v>
      </c>
      <c r="Y134" s="47">
        <v>17</v>
      </c>
      <c r="Z134" s="47">
        <f t="shared" si="32"/>
        <v>361</v>
      </c>
      <c r="AA134" s="47">
        <f t="shared" si="32"/>
        <v>342</v>
      </c>
      <c r="AB134" s="47">
        <f t="shared" si="33"/>
        <v>703</v>
      </c>
    </row>
    <row r="135" spans="1:28" x14ac:dyDescent="0.2">
      <c r="A135" s="66" t="s">
        <v>7</v>
      </c>
      <c r="B135" s="48">
        <v>24</v>
      </c>
      <c r="C135" s="48">
        <v>19</v>
      </c>
      <c r="D135" s="47">
        <v>43</v>
      </c>
      <c r="E135" s="48">
        <v>99</v>
      </c>
      <c r="F135" s="48">
        <v>76</v>
      </c>
      <c r="G135" s="47">
        <v>175</v>
      </c>
      <c r="H135" s="48">
        <v>148</v>
      </c>
      <c r="I135" s="48">
        <v>122</v>
      </c>
      <c r="J135" s="47">
        <v>270</v>
      </c>
      <c r="K135" s="48">
        <v>16</v>
      </c>
      <c r="L135" s="48">
        <v>16</v>
      </c>
      <c r="M135" s="47">
        <v>32</v>
      </c>
      <c r="N135" s="48">
        <v>3</v>
      </c>
      <c r="O135" s="48">
        <v>7</v>
      </c>
      <c r="P135" s="47">
        <v>10</v>
      </c>
      <c r="Q135" s="48">
        <v>0</v>
      </c>
      <c r="R135" s="48">
        <v>2</v>
      </c>
      <c r="S135" s="47">
        <v>2</v>
      </c>
      <c r="T135" s="48">
        <v>2</v>
      </c>
      <c r="U135" s="48">
        <v>10</v>
      </c>
      <c r="V135" s="47">
        <v>12</v>
      </c>
      <c r="W135" s="48">
        <v>5</v>
      </c>
      <c r="X135" s="48">
        <v>7</v>
      </c>
      <c r="Y135" s="47">
        <v>12</v>
      </c>
      <c r="Z135" s="47">
        <f t="shared" si="32"/>
        <v>297</v>
      </c>
      <c r="AA135" s="47">
        <f t="shared" si="32"/>
        <v>259</v>
      </c>
      <c r="AB135" s="47">
        <f t="shared" si="33"/>
        <v>556</v>
      </c>
    </row>
    <row r="136" spans="1:28" x14ac:dyDescent="0.2">
      <c r="A136" s="66" t="s">
        <v>8</v>
      </c>
      <c r="B136" s="48">
        <v>17</v>
      </c>
      <c r="C136" s="48">
        <v>12</v>
      </c>
      <c r="D136" s="47">
        <v>29</v>
      </c>
      <c r="E136" s="48">
        <v>66</v>
      </c>
      <c r="F136" s="48">
        <v>32</v>
      </c>
      <c r="G136" s="47">
        <v>98</v>
      </c>
      <c r="H136" s="48">
        <v>105</v>
      </c>
      <c r="I136" s="48">
        <v>69</v>
      </c>
      <c r="J136" s="47">
        <v>174</v>
      </c>
      <c r="K136" s="48">
        <v>12</v>
      </c>
      <c r="L136" s="48">
        <v>8</v>
      </c>
      <c r="M136" s="47">
        <v>20</v>
      </c>
      <c r="N136" s="48">
        <v>1</v>
      </c>
      <c r="O136" s="48">
        <v>4</v>
      </c>
      <c r="P136" s="47">
        <v>5</v>
      </c>
      <c r="Q136" s="48">
        <v>3</v>
      </c>
      <c r="R136" s="48">
        <v>1</v>
      </c>
      <c r="S136" s="47">
        <v>4</v>
      </c>
      <c r="T136" s="48">
        <v>0</v>
      </c>
      <c r="U136" s="48">
        <v>1</v>
      </c>
      <c r="V136" s="47">
        <v>1</v>
      </c>
      <c r="W136" s="48">
        <v>5</v>
      </c>
      <c r="X136" s="48">
        <v>1</v>
      </c>
      <c r="Y136" s="47">
        <v>6</v>
      </c>
      <c r="Z136" s="47">
        <f t="shared" si="32"/>
        <v>209</v>
      </c>
      <c r="AA136" s="47">
        <f t="shared" si="32"/>
        <v>128</v>
      </c>
      <c r="AB136" s="47">
        <f t="shared" si="33"/>
        <v>337</v>
      </c>
    </row>
    <row r="137" spans="1:28" x14ac:dyDescent="0.2">
      <c r="A137" s="66" t="s">
        <v>9</v>
      </c>
      <c r="B137" s="48">
        <v>11</v>
      </c>
      <c r="C137" s="48">
        <v>7</v>
      </c>
      <c r="D137" s="47">
        <v>18</v>
      </c>
      <c r="E137" s="48">
        <v>34</v>
      </c>
      <c r="F137" s="48">
        <v>20</v>
      </c>
      <c r="G137" s="47">
        <v>54</v>
      </c>
      <c r="H137" s="48">
        <v>51</v>
      </c>
      <c r="I137" s="48">
        <v>26</v>
      </c>
      <c r="J137" s="47">
        <v>77</v>
      </c>
      <c r="K137" s="48">
        <v>5</v>
      </c>
      <c r="L137" s="48">
        <v>5</v>
      </c>
      <c r="M137" s="47">
        <v>10</v>
      </c>
      <c r="N137" s="48">
        <v>0</v>
      </c>
      <c r="O137" s="48">
        <v>2</v>
      </c>
      <c r="P137" s="47">
        <v>2</v>
      </c>
      <c r="Q137" s="48">
        <v>0</v>
      </c>
      <c r="R137" s="48">
        <v>0</v>
      </c>
      <c r="S137" s="47">
        <v>0</v>
      </c>
      <c r="T137" s="48">
        <v>2</v>
      </c>
      <c r="U137" s="48">
        <v>3</v>
      </c>
      <c r="V137" s="47">
        <v>5</v>
      </c>
      <c r="W137" s="48">
        <v>1</v>
      </c>
      <c r="X137" s="48">
        <v>1</v>
      </c>
      <c r="Y137" s="47">
        <v>2</v>
      </c>
      <c r="Z137" s="47">
        <f t="shared" si="32"/>
        <v>104</v>
      </c>
      <c r="AA137" s="47">
        <f t="shared" si="32"/>
        <v>64</v>
      </c>
      <c r="AB137" s="47">
        <f t="shared" si="33"/>
        <v>168</v>
      </c>
    </row>
    <row r="138" spans="1:28" ht="15.75" x14ac:dyDescent="0.25">
      <c r="A138" s="174" t="s">
        <v>10</v>
      </c>
      <c r="B138" s="52">
        <f>SUM(B128:B137)</f>
        <v>252</v>
      </c>
      <c r="C138" s="52">
        <f t="shared" ref="C138:AB138" si="34">SUM(C128:C137)</f>
        <v>165</v>
      </c>
      <c r="D138" s="52">
        <f t="shared" si="34"/>
        <v>417</v>
      </c>
      <c r="E138" s="52">
        <f t="shared" si="34"/>
        <v>1013</v>
      </c>
      <c r="F138" s="52">
        <f t="shared" si="34"/>
        <v>856</v>
      </c>
      <c r="G138" s="52">
        <f t="shared" si="34"/>
        <v>1869</v>
      </c>
      <c r="H138" s="52">
        <f t="shared" si="34"/>
        <v>1521</v>
      </c>
      <c r="I138" s="52">
        <f t="shared" si="34"/>
        <v>1295</v>
      </c>
      <c r="J138" s="52">
        <f t="shared" si="34"/>
        <v>2816</v>
      </c>
      <c r="K138" s="52">
        <f t="shared" si="34"/>
        <v>259</v>
      </c>
      <c r="L138" s="52">
        <f t="shared" si="34"/>
        <v>317</v>
      </c>
      <c r="M138" s="52">
        <f t="shared" si="34"/>
        <v>576</v>
      </c>
      <c r="N138" s="52">
        <f t="shared" si="34"/>
        <v>67</v>
      </c>
      <c r="O138" s="52">
        <f t="shared" si="34"/>
        <v>95</v>
      </c>
      <c r="P138" s="52">
        <f t="shared" si="34"/>
        <v>162</v>
      </c>
      <c r="Q138" s="52">
        <f t="shared" si="34"/>
        <v>44</v>
      </c>
      <c r="R138" s="52">
        <f t="shared" si="34"/>
        <v>59</v>
      </c>
      <c r="S138" s="52">
        <f t="shared" si="34"/>
        <v>103</v>
      </c>
      <c r="T138" s="52">
        <f t="shared" si="34"/>
        <v>91</v>
      </c>
      <c r="U138" s="52">
        <f t="shared" si="34"/>
        <v>192</v>
      </c>
      <c r="V138" s="52">
        <f t="shared" si="34"/>
        <v>283</v>
      </c>
      <c r="W138" s="52">
        <f t="shared" si="34"/>
        <v>89</v>
      </c>
      <c r="X138" s="52">
        <f t="shared" si="34"/>
        <v>100</v>
      </c>
      <c r="Y138" s="52">
        <f t="shared" si="34"/>
        <v>189</v>
      </c>
      <c r="Z138" s="52">
        <f t="shared" si="34"/>
        <v>3336</v>
      </c>
      <c r="AA138" s="52">
        <f t="shared" si="34"/>
        <v>3079</v>
      </c>
      <c r="AB138" s="52">
        <f t="shared" si="34"/>
        <v>6415</v>
      </c>
    </row>
    <row r="139" spans="1:28" x14ac:dyDescent="0.2">
      <c r="A139" s="197" t="s">
        <v>203</v>
      </c>
      <c r="B139" s="198"/>
      <c r="C139" s="198"/>
      <c r="D139" s="198"/>
      <c r="E139" s="198"/>
      <c r="F139" s="198"/>
      <c r="G139" s="198"/>
      <c r="H139" s="198"/>
      <c r="I139" s="198"/>
      <c r="J139" s="198"/>
      <c r="K139" s="198"/>
      <c r="L139" s="198"/>
      <c r="M139" s="198"/>
      <c r="N139" s="198"/>
      <c r="O139" s="198"/>
      <c r="P139" s="198"/>
      <c r="Q139" s="198"/>
      <c r="R139" s="198"/>
      <c r="S139" s="198"/>
      <c r="T139" s="198"/>
      <c r="U139" s="198"/>
      <c r="V139" s="198"/>
      <c r="W139" s="198"/>
      <c r="X139" s="198"/>
      <c r="Y139" s="198"/>
      <c r="Z139" s="198"/>
      <c r="AA139" s="198"/>
      <c r="AB139" s="199"/>
    </row>
    <row r="140" spans="1:28" ht="12.75" customHeight="1" x14ac:dyDescent="0.2">
      <c r="A140" s="195" t="s">
        <v>104</v>
      </c>
      <c r="B140" s="193" t="s">
        <v>35</v>
      </c>
      <c r="C140" s="193"/>
      <c r="D140" s="193"/>
      <c r="E140" s="193" t="s">
        <v>188</v>
      </c>
      <c r="F140" s="193"/>
      <c r="G140" s="193"/>
      <c r="H140" s="193" t="s">
        <v>82</v>
      </c>
      <c r="I140" s="193"/>
      <c r="J140" s="193"/>
      <c r="K140" s="193" t="s">
        <v>189</v>
      </c>
      <c r="L140" s="193"/>
      <c r="M140" s="193"/>
      <c r="N140" s="193" t="s">
        <v>155</v>
      </c>
      <c r="O140" s="193"/>
      <c r="P140" s="193"/>
      <c r="Q140" s="193" t="s">
        <v>156</v>
      </c>
      <c r="R140" s="193"/>
      <c r="S140" s="193"/>
      <c r="T140" s="193" t="s">
        <v>190</v>
      </c>
      <c r="U140" s="193"/>
      <c r="V140" s="193"/>
      <c r="W140" s="193" t="s">
        <v>191</v>
      </c>
      <c r="X140" s="193"/>
      <c r="Y140" s="193"/>
      <c r="Z140" s="193" t="s">
        <v>10</v>
      </c>
      <c r="AA140" s="193"/>
      <c r="AB140" s="193"/>
    </row>
    <row r="141" spans="1:28" ht="38.25" x14ac:dyDescent="0.2">
      <c r="A141" s="196"/>
      <c r="B141" s="173" t="s">
        <v>11</v>
      </c>
      <c r="C141" s="173" t="s">
        <v>34</v>
      </c>
      <c r="D141" s="67" t="s">
        <v>192</v>
      </c>
      <c r="E141" s="173" t="s">
        <v>11</v>
      </c>
      <c r="F141" s="173" t="s">
        <v>13</v>
      </c>
      <c r="G141" s="67" t="s">
        <v>193</v>
      </c>
      <c r="H141" s="173" t="s">
        <v>11</v>
      </c>
      <c r="I141" s="173" t="s">
        <v>13</v>
      </c>
      <c r="J141" s="67" t="s">
        <v>194</v>
      </c>
      <c r="K141" s="173" t="s">
        <v>11</v>
      </c>
      <c r="L141" s="173" t="s">
        <v>13</v>
      </c>
      <c r="M141" s="67" t="s">
        <v>195</v>
      </c>
      <c r="N141" s="173" t="s">
        <v>11</v>
      </c>
      <c r="O141" s="173" t="s">
        <v>13</v>
      </c>
      <c r="P141" s="67" t="s">
        <v>196</v>
      </c>
      <c r="Q141" s="173" t="s">
        <v>11</v>
      </c>
      <c r="R141" s="173" t="s">
        <v>13</v>
      </c>
      <c r="S141" s="67" t="s">
        <v>197</v>
      </c>
      <c r="T141" s="173" t="s">
        <v>11</v>
      </c>
      <c r="U141" s="173" t="s">
        <v>13</v>
      </c>
      <c r="V141" s="67" t="s">
        <v>198</v>
      </c>
      <c r="W141" s="173" t="s">
        <v>11</v>
      </c>
      <c r="X141" s="173" t="s">
        <v>13</v>
      </c>
      <c r="Y141" s="67" t="s">
        <v>199</v>
      </c>
      <c r="Z141" s="173" t="s">
        <v>11</v>
      </c>
      <c r="AA141" s="173" t="s">
        <v>13</v>
      </c>
      <c r="AB141" s="173" t="s">
        <v>50</v>
      </c>
    </row>
    <row r="142" spans="1:28" x14ac:dyDescent="0.2">
      <c r="A142" s="66" t="s">
        <v>0</v>
      </c>
      <c r="B142" s="48">
        <v>12</v>
      </c>
      <c r="C142" s="48">
        <v>1</v>
      </c>
      <c r="D142" s="47">
        <f>B142+C142</f>
        <v>13</v>
      </c>
      <c r="E142" s="48">
        <v>30</v>
      </c>
      <c r="F142" s="48">
        <v>22</v>
      </c>
      <c r="G142" s="47">
        <f>E142+F142</f>
        <v>52</v>
      </c>
      <c r="H142" s="48">
        <v>54</v>
      </c>
      <c r="I142" s="48">
        <v>39</v>
      </c>
      <c r="J142" s="47">
        <f>H142+I142</f>
        <v>93</v>
      </c>
      <c r="K142" s="48">
        <v>10</v>
      </c>
      <c r="L142" s="48">
        <v>5</v>
      </c>
      <c r="M142" s="47">
        <f>K142+L142</f>
        <v>15</v>
      </c>
      <c r="N142" s="48">
        <v>2</v>
      </c>
      <c r="O142" s="48">
        <v>1</v>
      </c>
      <c r="P142" s="47">
        <f>N142+O142</f>
        <v>3</v>
      </c>
      <c r="Q142" s="48">
        <v>0</v>
      </c>
      <c r="R142" s="48">
        <v>1</v>
      </c>
      <c r="S142" s="47">
        <f>Q142+R142</f>
        <v>1</v>
      </c>
      <c r="T142" s="48">
        <v>0</v>
      </c>
      <c r="U142" s="48">
        <v>0</v>
      </c>
      <c r="V142" s="47">
        <f>T142+U142</f>
        <v>0</v>
      </c>
      <c r="W142" s="48">
        <v>0</v>
      </c>
      <c r="X142" s="48">
        <v>0</v>
      </c>
      <c r="Y142" s="47">
        <f>W142+X142</f>
        <v>0</v>
      </c>
      <c r="Z142" s="47">
        <f>B142+E142+H142+K142+N142+Q142+T142+W142</f>
        <v>108</v>
      </c>
      <c r="AA142" s="47">
        <f>C142+F142+I142+L142+O142+R142+U142+X142</f>
        <v>69</v>
      </c>
      <c r="AB142" s="47">
        <f>Z142+AA142</f>
        <v>177</v>
      </c>
    </row>
    <row r="143" spans="1:28" x14ac:dyDescent="0.2">
      <c r="A143" s="66" t="s">
        <v>1</v>
      </c>
      <c r="B143" s="48">
        <v>20</v>
      </c>
      <c r="C143" s="48">
        <v>8</v>
      </c>
      <c r="D143" s="47">
        <f t="shared" ref="D143:D151" si="35">B143+C143</f>
        <v>28</v>
      </c>
      <c r="E143" s="48">
        <v>116</v>
      </c>
      <c r="F143" s="48">
        <v>112</v>
      </c>
      <c r="G143" s="47">
        <f t="shared" ref="G143:G151" si="36">E143+F143</f>
        <v>228</v>
      </c>
      <c r="H143" s="48">
        <v>191</v>
      </c>
      <c r="I143" s="48">
        <v>161</v>
      </c>
      <c r="J143" s="47">
        <f t="shared" ref="J143:J151" si="37">H143+I143</f>
        <v>352</v>
      </c>
      <c r="K143" s="48">
        <v>50</v>
      </c>
      <c r="L143" s="48">
        <v>54</v>
      </c>
      <c r="M143" s="47">
        <f t="shared" ref="M143:M151" si="38">K143+L143</f>
        <v>104</v>
      </c>
      <c r="N143" s="48">
        <v>18</v>
      </c>
      <c r="O143" s="48">
        <v>15</v>
      </c>
      <c r="P143" s="47">
        <f t="shared" ref="P143:P151" si="39">N143+O143</f>
        <v>33</v>
      </c>
      <c r="Q143" s="48">
        <v>5</v>
      </c>
      <c r="R143" s="48">
        <v>11</v>
      </c>
      <c r="S143" s="47">
        <f t="shared" ref="S143:S151" si="40">Q143+R143</f>
        <v>16</v>
      </c>
      <c r="T143" s="48">
        <v>9</v>
      </c>
      <c r="U143" s="48">
        <v>23</v>
      </c>
      <c r="V143" s="47">
        <f t="shared" ref="V143:V151" si="41">T143+U143</f>
        <v>32</v>
      </c>
      <c r="W143" s="48">
        <v>6</v>
      </c>
      <c r="X143" s="48">
        <v>10</v>
      </c>
      <c r="Y143" s="47">
        <f t="shared" ref="Y143:Y151" si="42">W143+X143</f>
        <v>16</v>
      </c>
      <c r="Z143" s="47">
        <f t="shared" ref="Z143:AA151" si="43">B143+E143+H143+K143+N143+Q143+T143+W143</f>
        <v>415</v>
      </c>
      <c r="AA143" s="47">
        <f t="shared" si="43"/>
        <v>394</v>
      </c>
      <c r="AB143" s="47">
        <f t="shared" ref="AB143:AB151" si="44">Z143+AA143</f>
        <v>809</v>
      </c>
    </row>
    <row r="144" spans="1:28" x14ac:dyDescent="0.2">
      <c r="A144" s="66" t="s">
        <v>2</v>
      </c>
      <c r="B144" s="48">
        <v>23</v>
      </c>
      <c r="C144" s="48">
        <v>17</v>
      </c>
      <c r="D144" s="47">
        <f t="shared" si="35"/>
        <v>40</v>
      </c>
      <c r="E144" s="48">
        <v>159</v>
      </c>
      <c r="F144" s="48">
        <v>140</v>
      </c>
      <c r="G144" s="47">
        <f t="shared" si="36"/>
        <v>299</v>
      </c>
      <c r="H144" s="48">
        <v>200</v>
      </c>
      <c r="I144" s="48">
        <v>190</v>
      </c>
      <c r="J144" s="47">
        <f t="shared" si="37"/>
        <v>390</v>
      </c>
      <c r="K144" s="48">
        <v>68</v>
      </c>
      <c r="L144" s="48">
        <v>74</v>
      </c>
      <c r="M144" s="47">
        <f t="shared" si="38"/>
        <v>142</v>
      </c>
      <c r="N144" s="48">
        <v>12</v>
      </c>
      <c r="O144" s="48">
        <v>18</v>
      </c>
      <c r="P144" s="47">
        <f t="shared" si="39"/>
        <v>30</v>
      </c>
      <c r="Q144" s="48">
        <v>19</v>
      </c>
      <c r="R144" s="48">
        <v>19</v>
      </c>
      <c r="S144" s="47">
        <f t="shared" si="40"/>
        <v>38</v>
      </c>
      <c r="T144" s="48">
        <v>25</v>
      </c>
      <c r="U144" s="48">
        <v>46</v>
      </c>
      <c r="V144" s="47">
        <f t="shared" si="41"/>
        <v>71</v>
      </c>
      <c r="W144" s="48">
        <v>25</v>
      </c>
      <c r="X144" s="48">
        <v>28</v>
      </c>
      <c r="Y144" s="47">
        <f t="shared" si="42"/>
        <v>53</v>
      </c>
      <c r="Z144" s="47">
        <f t="shared" si="43"/>
        <v>531</v>
      </c>
      <c r="AA144" s="47">
        <f t="shared" si="43"/>
        <v>532</v>
      </c>
      <c r="AB144" s="47">
        <f t="shared" si="44"/>
        <v>1063</v>
      </c>
    </row>
    <row r="145" spans="1:28" x14ac:dyDescent="0.2">
      <c r="A145" s="66" t="s">
        <v>3</v>
      </c>
      <c r="B145" s="48">
        <v>14</v>
      </c>
      <c r="C145" s="48">
        <v>17</v>
      </c>
      <c r="D145" s="47">
        <f t="shared" si="35"/>
        <v>31</v>
      </c>
      <c r="E145" s="48">
        <v>162</v>
      </c>
      <c r="F145" s="48">
        <v>105</v>
      </c>
      <c r="G145" s="47">
        <f t="shared" si="36"/>
        <v>267</v>
      </c>
      <c r="H145" s="48">
        <v>205</v>
      </c>
      <c r="I145" s="48">
        <v>165</v>
      </c>
      <c r="J145" s="47">
        <f t="shared" si="37"/>
        <v>370</v>
      </c>
      <c r="K145" s="48">
        <v>44</v>
      </c>
      <c r="L145" s="48">
        <v>62</v>
      </c>
      <c r="M145" s="47">
        <f t="shared" si="38"/>
        <v>106</v>
      </c>
      <c r="N145" s="48">
        <v>14</v>
      </c>
      <c r="O145" s="48">
        <v>19</v>
      </c>
      <c r="P145" s="47">
        <f t="shared" si="39"/>
        <v>33</v>
      </c>
      <c r="Q145" s="48">
        <v>8</v>
      </c>
      <c r="R145" s="48">
        <v>7</v>
      </c>
      <c r="S145" s="47">
        <f t="shared" si="40"/>
        <v>15</v>
      </c>
      <c r="T145" s="48">
        <v>7</v>
      </c>
      <c r="U145" s="48">
        <v>27</v>
      </c>
      <c r="V145" s="47">
        <f t="shared" si="41"/>
        <v>34</v>
      </c>
      <c r="W145" s="48">
        <v>16</v>
      </c>
      <c r="X145" s="48">
        <v>12</v>
      </c>
      <c r="Y145" s="47">
        <f t="shared" si="42"/>
        <v>28</v>
      </c>
      <c r="Z145" s="47">
        <f t="shared" si="43"/>
        <v>470</v>
      </c>
      <c r="AA145" s="47">
        <f t="shared" si="43"/>
        <v>414</v>
      </c>
      <c r="AB145" s="47">
        <f t="shared" si="44"/>
        <v>884</v>
      </c>
    </row>
    <row r="146" spans="1:28" x14ac:dyDescent="0.2">
      <c r="A146" s="66" t="s">
        <v>4</v>
      </c>
      <c r="B146" s="48">
        <v>12</v>
      </c>
      <c r="C146" s="48">
        <v>11</v>
      </c>
      <c r="D146" s="47">
        <f t="shared" si="35"/>
        <v>23</v>
      </c>
      <c r="E146" s="48">
        <v>119</v>
      </c>
      <c r="F146" s="48">
        <v>84</v>
      </c>
      <c r="G146" s="47">
        <f t="shared" si="36"/>
        <v>203</v>
      </c>
      <c r="H146" s="48">
        <v>171</v>
      </c>
      <c r="I146" s="48">
        <v>156</v>
      </c>
      <c r="J146" s="47">
        <f t="shared" si="37"/>
        <v>327</v>
      </c>
      <c r="K146" s="48">
        <v>35</v>
      </c>
      <c r="L146" s="48">
        <v>30</v>
      </c>
      <c r="M146" s="47">
        <f t="shared" si="38"/>
        <v>65</v>
      </c>
      <c r="N146" s="48">
        <v>4</v>
      </c>
      <c r="O146" s="48">
        <v>15</v>
      </c>
      <c r="P146" s="47">
        <f t="shared" si="39"/>
        <v>19</v>
      </c>
      <c r="Q146" s="48">
        <v>9</v>
      </c>
      <c r="R146" s="48">
        <v>3</v>
      </c>
      <c r="S146" s="47">
        <f t="shared" si="40"/>
        <v>12</v>
      </c>
      <c r="T146" s="48">
        <v>12</v>
      </c>
      <c r="U146" s="48">
        <v>19</v>
      </c>
      <c r="V146" s="47">
        <f t="shared" si="41"/>
        <v>31</v>
      </c>
      <c r="W146" s="48">
        <v>21</v>
      </c>
      <c r="X146" s="48">
        <v>20</v>
      </c>
      <c r="Y146" s="47">
        <f t="shared" si="42"/>
        <v>41</v>
      </c>
      <c r="Z146" s="47">
        <f t="shared" si="43"/>
        <v>383</v>
      </c>
      <c r="AA146" s="47">
        <f t="shared" si="43"/>
        <v>338</v>
      </c>
      <c r="AB146" s="47">
        <f t="shared" si="44"/>
        <v>721</v>
      </c>
    </row>
    <row r="147" spans="1:28" x14ac:dyDescent="0.2">
      <c r="A147" s="66" t="s">
        <v>5</v>
      </c>
      <c r="B147" s="48">
        <v>13</v>
      </c>
      <c r="C147" s="48">
        <v>12</v>
      </c>
      <c r="D147" s="47">
        <f t="shared" si="35"/>
        <v>25</v>
      </c>
      <c r="E147" s="48">
        <v>115</v>
      </c>
      <c r="F147" s="48">
        <v>87</v>
      </c>
      <c r="G147" s="47">
        <f t="shared" si="36"/>
        <v>202</v>
      </c>
      <c r="H147" s="48">
        <v>168</v>
      </c>
      <c r="I147" s="48">
        <v>154</v>
      </c>
      <c r="J147" s="47">
        <f t="shared" si="37"/>
        <v>322</v>
      </c>
      <c r="K147" s="48">
        <v>28</v>
      </c>
      <c r="L147" s="48">
        <v>37</v>
      </c>
      <c r="M147" s="47">
        <f t="shared" si="38"/>
        <v>65</v>
      </c>
      <c r="N147" s="48">
        <v>6</v>
      </c>
      <c r="O147" s="48">
        <v>8</v>
      </c>
      <c r="P147" s="47">
        <f t="shared" si="39"/>
        <v>14</v>
      </c>
      <c r="Q147" s="48">
        <v>4</v>
      </c>
      <c r="R147" s="48">
        <v>7</v>
      </c>
      <c r="S147" s="47">
        <f t="shared" si="40"/>
        <v>11</v>
      </c>
      <c r="T147" s="48">
        <v>6</v>
      </c>
      <c r="U147" s="48">
        <v>9</v>
      </c>
      <c r="V147" s="47">
        <f t="shared" si="41"/>
        <v>15</v>
      </c>
      <c r="W147" s="48">
        <v>14</v>
      </c>
      <c r="X147" s="48">
        <v>17</v>
      </c>
      <c r="Y147" s="47">
        <f t="shared" si="42"/>
        <v>31</v>
      </c>
      <c r="Z147" s="47">
        <f t="shared" si="43"/>
        <v>354</v>
      </c>
      <c r="AA147" s="47">
        <f t="shared" si="43"/>
        <v>331</v>
      </c>
      <c r="AB147" s="47">
        <f t="shared" si="44"/>
        <v>685</v>
      </c>
    </row>
    <row r="148" spans="1:28" x14ac:dyDescent="0.2">
      <c r="A148" s="66" t="s">
        <v>6</v>
      </c>
      <c r="B148" s="48">
        <v>8</v>
      </c>
      <c r="C148" s="48">
        <v>11</v>
      </c>
      <c r="D148" s="47">
        <f t="shared" si="35"/>
        <v>19</v>
      </c>
      <c r="E148" s="48">
        <v>97</v>
      </c>
      <c r="F148" s="48">
        <v>68</v>
      </c>
      <c r="G148" s="47">
        <f t="shared" si="36"/>
        <v>165</v>
      </c>
      <c r="H148" s="48">
        <v>158</v>
      </c>
      <c r="I148" s="48">
        <v>139</v>
      </c>
      <c r="J148" s="47">
        <f t="shared" si="37"/>
        <v>297</v>
      </c>
      <c r="K148" s="48">
        <v>42</v>
      </c>
      <c r="L148" s="48">
        <v>26</v>
      </c>
      <c r="M148" s="47">
        <f t="shared" si="38"/>
        <v>68</v>
      </c>
      <c r="N148" s="48">
        <v>7</v>
      </c>
      <c r="O148" s="48">
        <v>5</v>
      </c>
      <c r="P148" s="47">
        <f t="shared" si="39"/>
        <v>12</v>
      </c>
      <c r="Q148" s="48">
        <v>2</v>
      </c>
      <c r="R148" s="48">
        <v>7</v>
      </c>
      <c r="S148" s="47">
        <f t="shared" si="40"/>
        <v>9</v>
      </c>
      <c r="T148" s="48">
        <v>10</v>
      </c>
      <c r="U148" s="48">
        <v>7</v>
      </c>
      <c r="V148" s="47">
        <f t="shared" si="41"/>
        <v>17</v>
      </c>
      <c r="W148" s="48">
        <v>6</v>
      </c>
      <c r="X148" s="48">
        <v>10</v>
      </c>
      <c r="Y148" s="47">
        <f t="shared" si="42"/>
        <v>16</v>
      </c>
      <c r="Z148" s="47">
        <f t="shared" si="43"/>
        <v>330</v>
      </c>
      <c r="AA148" s="47">
        <f t="shared" si="43"/>
        <v>273</v>
      </c>
      <c r="AB148" s="47">
        <f t="shared" si="44"/>
        <v>603</v>
      </c>
    </row>
    <row r="149" spans="1:28" x14ac:dyDescent="0.2">
      <c r="A149" s="66" t="s">
        <v>7</v>
      </c>
      <c r="B149" s="48">
        <v>16</v>
      </c>
      <c r="C149" s="48">
        <v>6</v>
      </c>
      <c r="D149" s="47">
        <f t="shared" si="35"/>
        <v>22</v>
      </c>
      <c r="E149" s="48">
        <v>113</v>
      </c>
      <c r="F149" s="48">
        <v>63</v>
      </c>
      <c r="G149" s="47">
        <f t="shared" si="36"/>
        <v>176</v>
      </c>
      <c r="H149" s="48">
        <v>104</v>
      </c>
      <c r="I149" s="48">
        <v>87</v>
      </c>
      <c r="J149" s="47">
        <f t="shared" si="37"/>
        <v>191</v>
      </c>
      <c r="K149" s="48">
        <v>16</v>
      </c>
      <c r="L149" s="48">
        <v>16</v>
      </c>
      <c r="M149" s="47">
        <f t="shared" si="38"/>
        <v>32</v>
      </c>
      <c r="N149" s="48">
        <v>3</v>
      </c>
      <c r="O149" s="48">
        <v>4</v>
      </c>
      <c r="P149" s="47">
        <f t="shared" si="39"/>
        <v>7</v>
      </c>
      <c r="Q149" s="48">
        <v>1</v>
      </c>
      <c r="R149" s="48">
        <v>3</v>
      </c>
      <c r="S149" s="47">
        <f t="shared" si="40"/>
        <v>4</v>
      </c>
      <c r="T149" s="48">
        <v>4</v>
      </c>
      <c r="U149" s="48">
        <v>7</v>
      </c>
      <c r="V149" s="47">
        <f t="shared" si="41"/>
        <v>11</v>
      </c>
      <c r="W149" s="48">
        <v>7</v>
      </c>
      <c r="X149" s="48">
        <v>6</v>
      </c>
      <c r="Y149" s="47">
        <f t="shared" si="42"/>
        <v>13</v>
      </c>
      <c r="Z149" s="47">
        <f t="shared" si="43"/>
        <v>264</v>
      </c>
      <c r="AA149" s="47">
        <f t="shared" si="43"/>
        <v>192</v>
      </c>
      <c r="AB149" s="47">
        <f t="shared" si="44"/>
        <v>456</v>
      </c>
    </row>
    <row r="150" spans="1:28" x14ac:dyDescent="0.2">
      <c r="A150" s="66" t="s">
        <v>8</v>
      </c>
      <c r="B150" s="48">
        <v>10</v>
      </c>
      <c r="C150" s="48">
        <v>5</v>
      </c>
      <c r="D150" s="47">
        <f t="shared" si="35"/>
        <v>15</v>
      </c>
      <c r="E150" s="48">
        <v>88</v>
      </c>
      <c r="F150" s="48">
        <v>36</v>
      </c>
      <c r="G150" s="47">
        <f t="shared" si="36"/>
        <v>124</v>
      </c>
      <c r="H150" s="48">
        <v>92</v>
      </c>
      <c r="I150" s="48">
        <v>58</v>
      </c>
      <c r="J150" s="47">
        <f t="shared" si="37"/>
        <v>150</v>
      </c>
      <c r="K150" s="48">
        <v>16</v>
      </c>
      <c r="L150" s="48">
        <v>7</v>
      </c>
      <c r="M150" s="47">
        <f t="shared" si="38"/>
        <v>23</v>
      </c>
      <c r="N150" s="48">
        <v>1</v>
      </c>
      <c r="O150" s="48">
        <v>2</v>
      </c>
      <c r="P150" s="47">
        <f t="shared" si="39"/>
        <v>3</v>
      </c>
      <c r="Q150" s="48">
        <v>0</v>
      </c>
      <c r="R150" s="48">
        <v>2</v>
      </c>
      <c r="S150" s="47">
        <f t="shared" si="40"/>
        <v>2</v>
      </c>
      <c r="T150" s="48">
        <v>1</v>
      </c>
      <c r="U150" s="48">
        <v>1</v>
      </c>
      <c r="V150" s="47">
        <f t="shared" si="41"/>
        <v>2</v>
      </c>
      <c r="W150" s="48">
        <v>6</v>
      </c>
      <c r="X150" s="48">
        <v>6</v>
      </c>
      <c r="Y150" s="47">
        <f t="shared" si="42"/>
        <v>12</v>
      </c>
      <c r="Z150" s="47">
        <f t="shared" si="43"/>
        <v>214</v>
      </c>
      <c r="AA150" s="47">
        <f t="shared" si="43"/>
        <v>117</v>
      </c>
      <c r="AB150" s="47">
        <f t="shared" si="44"/>
        <v>331</v>
      </c>
    </row>
    <row r="151" spans="1:28" x14ac:dyDescent="0.2">
      <c r="A151" s="66" t="s">
        <v>9</v>
      </c>
      <c r="B151" s="48">
        <v>5</v>
      </c>
      <c r="C151" s="48">
        <v>1</v>
      </c>
      <c r="D151" s="47">
        <f t="shared" si="35"/>
        <v>6</v>
      </c>
      <c r="E151" s="48">
        <v>37</v>
      </c>
      <c r="F151" s="48">
        <v>14</v>
      </c>
      <c r="G151" s="47">
        <f t="shared" si="36"/>
        <v>51</v>
      </c>
      <c r="H151" s="48">
        <v>55</v>
      </c>
      <c r="I151" s="48">
        <v>21</v>
      </c>
      <c r="J151" s="47">
        <f t="shared" si="37"/>
        <v>76</v>
      </c>
      <c r="K151" s="48">
        <v>5</v>
      </c>
      <c r="L151" s="48">
        <v>6</v>
      </c>
      <c r="M151" s="47">
        <f t="shared" si="38"/>
        <v>11</v>
      </c>
      <c r="N151" s="48">
        <v>0</v>
      </c>
      <c r="O151" s="48">
        <v>1</v>
      </c>
      <c r="P151" s="47">
        <f t="shared" si="39"/>
        <v>1</v>
      </c>
      <c r="Q151" s="48">
        <v>3</v>
      </c>
      <c r="R151" s="48">
        <v>0</v>
      </c>
      <c r="S151" s="47">
        <f t="shared" si="40"/>
        <v>3</v>
      </c>
      <c r="T151" s="48">
        <v>0</v>
      </c>
      <c r="U151" s="48">
        <v>0</v>
      </c>
      <c r="V151" s="47">
        <f t="shared" si="41"/>
        <v>0</v>
      </c>
      <c r="W151" s="48">
        <v>2</v>
      </c>
      <c r="X151" s="48">
        <v>1</v>
      </c>
      <c r="Y151" s="47">
        <f t="shared" si="42"/>
        <v>3</v>
      </c>
      <c r="Z151" s="47">
        <f t="shared" si="43"/>
        <v>107</v>
      </c>
      <c r="AA151" s="47">
        <f t="shared" si="43"/>
        <v>44</v>
      </c>
      <c r="AB151" s="47">
        <f t="shared" si="44"/>
        <v>151</v>
      </c>
    </row>
    <row r="152" spans="1:28" ht="15.75" x14ac:dyDescent="0.25">
      <c r="A152" s="174" t="s">
        <v>10</v>
      </c>
      <c r="B152" s="52">
        <f>SUM(B142:B151)</f>
        <v>133</v>
      </c>
      <c r="C152" s="52">
        <f t="shared" ref="C152:AB152" si="45">SUM(C142:C151)</f>
        <v>89</v>
      </c>
      <c r="D152" s="52">
        <f t="shared" si="45"/>
        <v>222</v>
      </c>
      <c r="E152" s="52">
        <f t="shared" si="45"/>
        <v>1036</v>
      </c>
      <c r="F152" s="52">
        <f t="shared" si="45"/>
        <v>731</v>
      </c>
      <c r="G152" s="52">
        <f t="shared" si="45"/>
        <v>1767</v>
      </c>
      <c r="H152" s="52">
        <f t="shared" si="45"/>
        <v>1398</v>
      </c>
      <c r="I152" s="52">
        <f t="shared" si="45"/>
        <v>1170</v>
      </c>
      <c r="J152" s="52">
        <f t="shared" si="45"/>
        <v>2568</v>
      </c>
      <c r="K152" s="52">
        <f t="shared" si="45"/>
        <v>314</v>
      </c>
      <c r="L152" s="52">
        <f t="shared" si="45"/>
        <v>317</v>
      </c>
      <c r="M152" s="52">
        <f t="shared" si="45"/>
        <v>631</v>
      </c>
      <c r="N152" s="52">
        <f t="shared" si="45"/>
        <v>67</v>
      </c>
      <c r="O152" s="52">
        <f t="shared" si="45"/>
        <v>88</v>
      </c>
      <c r="P152" s="52">
        <f t="shared" si="45"/>
        <v>155</v>
      </c>
      <c r="Q152" s="52">
        <f t="shared" si="45"/>
        <v>51</v>
      </c>
      <c r="R152" s="52">
        <f t="shared" si="45"/>
        <v>60</v>
      </c>
      <c r="S152" s="52">
        <f t="shared" si="45"/>
        <v>111</v>
      </c>
      <c r="T152" s="52">
        <f t="shared" si="45"/>
        <v>74</v>
      </c>
      <c r="U152" s="52">
        <f t="shared" si="45"/>
        <v>139</v>
      </c>
      <c r="V152" s="52">
        <f t="shared" si="45"/>
        <v>213</v>
      </c>
      <c r="W152" s="52">
        <f t="shared" si="45"/>
        <v>103</v>
      </c>
      <c r="X152" s="52">
        <f t="shared" si="45"/>
        <v>110</v>
      </c>
      <c r="Y152" s="52">
        <f t="shared" si="45"/>
        <v>213</v>
      </c>
      <c r="Z152" s="52">
        <f t="shared" si="45"/>
        <v>3176</v>
      </c>
      <c r="AA152" s="52">
        <f t="shared" si="45"/>
        <v>2704</v>
      </c>
      <c r="AB152" s="52">
        <f t="shared" si="45"/>
        <v>5880</v>
      </c>
    </row>
    <row r="153" spans="1:28" x14ac:dyDescent="0.2">
      <c r="A153" s="197" t="s">
        <v>204</v>
      </c>
      <c r="B153" s="198"/>
      <c r="C153" s="198"/>
      <c r="D153" s="198"/>
      <c r="E153" s="198"/>
      <c r="F153" s="198"/>
      <c r="G153" s="198"/>
      <c r="H153" s="198"/>
      <c r="I153" s="198"/>
      <c r="J153" s="198"/>
      <c r="K153" s="198"/>
      <c r="L153" s="198"/>
      <c r="M153" s="198"/>
      <c r="N153" s="198"/>
      <c r="O153" s="198"/>
      <c r="P153" s="198"/>
      <c r="Q153" s="198"/>
      <c r="R153" s="198"/>
      <c r="S153" s="198"/>
      <c r="T153" s="198"/>
      <c r="U153" s="198"/>
      <c r="V153" s="198"/>
      <c r="W153" s="198"/>
      <c r="X153" s="198"/>
      <c r="Y153" s="198"/>
      <c r="Z153" s="198"/>
      <c r="AA153" s="198"/>
      <c r="AB153" s="199"/>
    </row>
    <row r="154" spans="1:28" ht="12.75" customHeight="1" x14ac:dyDescent="0.2">
      <c r="A154" s="195" t="s">
        <v>104</v>
      </c>
      <c r="B154" s="193" t="s">
        <v>35</v>
      </c>
      <c r="C154" s="193"/>
      <c r="D154" s="193"/>
      <c r="E154" s="193" t="s">
        <v>188</v>
      </c>
      <c r="F154" s="193"/>
      <c r="G154" s="193"/>
      <c r="H154" s="193" t="s">
        <v>82</v>
      </c>
      <c r="I154" s="193"/>
      <c r="J154" s="193"/>
      <c r="K154" s="193" t="s">
        <v>189</v>
      </c>
      <c r="L154" s="193"/>
      <c r="M154" s="193"/>
      <c r="N154" s="193" t="s">
        <v>155</v>
      </c>
      <c r="O154" s="193"/>
      <c r="P154" s="193"/>
      <c r="Q154" s="193" t="s">
        <v>156</v>
      </c>
      <c r="R154" s="193"/>
      <c r="S154" s="193"/>
      <c r="T154" s="193" t="s">
        <v>190</v>
      </c>
      <c r="U154" s="193"/>
      <c r="V154" s="193"/>
      <c r="W154" s="193" t="s">
        <v>191</v>
      </c>
      <c r="X154" s="193"/>
      <c r="Y154" s="193"/>
      <c r="Z154" s="193" t="s">
        <v>10</v>
      </c>
      <c r="AA154" s="193"/>
      <c r="AB154" s="193"/>
    </row>
    <row r="155" spans="1:28" ht="38.25" x14ac:dyDescent="0.2">
      <c r="A155" s="196"/>
      <c r="B155" s="173" t="s">
        <v>11</v>
      </c>
      <c r="C155" s="173" t="s">
        <v>34</v>
      </c>
      <c r="D155" s="67" t="s">
        <v>192</v>
      </c>
      <c r="E155" s="173" t="s">
        <v>11</v>
      </c>
      <c r="F155" s="173" t="s">
        <v>13</v>
      </c>
      <c r="G155" s="67" t="s">
        <v>193</v>
      </c>
      <c r="H155" s="173" t="s">
        <v>11</v>
      </c>
      <c r="I155" s="173" t="s">
        <v>13</v>
      </c>
      <c r="J155" s="67" t="s">
        <v>194</v>
      </c>
      <c r="K155" s="173" t="s">
        <v>11</v>
      </c>
      <c r="L155" s="173" t="s">
        <v>13</v>
      </c>
      <c r="M155" s="67" t="s">
        <v>195</v>
      </c>
      <c r="N155" s="173" t="s">
        <v>11</v>
      </c>
      <c r="O155" s="173" t="s">
        <v>13</v>
      </c>
      <c r="P155" s="67" t="s">
        <v>196</v>
      </c>
      <c r="Q155" s="173" t="s">
        <v>11</v>
      </c>
      <c r="R155" s="173" t="s">
        <v>13</v>
      </c>
      <c r="S155" s="67" t="s">
        <v>197</v>
      </c>
      <c r="T155" s="173" t="s">
        <v>11</v>
      </c>
      <c r="U155" s="173" t="s">
        <v>13</v>
      </c>
      <c r="V155" s="67" t="s">
        <v>198</v>
      </c>
      <c r="W155" s="173" t="s">
        <v>11</v>
      </c>
      <c r="X155" s="173" t="s">
        <v>13</v>
      </c>
      <c r="Y155" s="67" t="s">
        <v>199</v>
      </c>
      <c r="Z155" s="173" t="s">
        <v>11</v>
      </c>
      <c r="AA155" s="173" t="s">
        <v>13</v>
      </c>
      <c r="AB155" s="173" t="s">
        <v>50</v>
      </c>
    </row>
    <row r="156" spans="1:28" x14ac:dyDescent="0.2">
      <c r="A156" s="66" t="s">
        <v>0</v>
      </c>
      <c r="B156" s="48">
        <v>7</v>
      </c>
      <c r="C156" s="48">
        <v>2</v>
      </c>
      <c r="D156" s="47">
        <f>B156+C156</f>
        <v>9</v>
      </c>
      <c r="E156" s="48">
        <v>36</v>
      </c>
      <c r="F156" s="48">
        <v>15</v>
      </c>
      <c r="G156" s="47">
        <f>E156+F156</f>
        <v>51</v>
      </c>
      <c r="H156" s="48">
        <v>45</v>
      </c>
      <c r="I156" s="48">
        <v>27</v>
      </c>
      <c r="J156" s="47">
        <f>H156+I156</f>
        <v>72</v>
      </c>
      <c r="K156" s="48">
        <v>12</v>
      </c>
      <c r="L156" s="48">
        <v>8</v>
      </c>
      <c r="M156" s="47">
        <f>K156+L156</f>
        <v>20</v>
      </c>
      <c r="N156" s="48">
        <v>0</v>
      </c>
      <c r="O156" s="48">
        <v>1</v>
      </c>
      <c r="P156" s="47">
        <f>N156+O156</f>
        <v>1</v>
      </c>
      <c r="Q156" s="48">
        <v>0</v>
      </c>
      <c r="R156" s="48">
        <v>1</v>
      </c>
      <c r="S156" s="47">
        <f>Q156+R156</f>
        <v>1</v>
      </c>
      <c r="T156" s="48">
        <v>0</v>
      </c>
      <c r="U156" s="48">
        <v>0</v>
      </c>
      <c r="V156" s="47">
        <f>T156+U156</f>
        <v>0</v>
      </c>
      <c r="W156" s="48">
        <v>0</v>
      </c>
      <c r="X156" s="48">
        <v>0</v>
      </c>
      <c r="Y156" s="47">
        <f>W156+X156</f>
        <v>0</v>
      </c>
      <c r="Z156" s="47">
        <f>B156+E156+H156+K156+N156+Q156+T156+W156</f>
        <v>100</v>
      </c>
      <c r="AA156" s="47">
        <f>C156+F156+I156+L156+O156+R156+U156+X156</f>
        <v>54</v>
      </c>
      <c r="AB156" s="47">
        <f>Z156+AA156</f>
        <v>154</v>
      </c>
    </row>
    <row r="157" spans="1:28" x14ac:dyDescent="0.2">
      <c r="A157" s="66" t="s">
        <v>1</v>
      </c>
      <c r="B157" s="48">
        <v>24</v>
      </c>
      <c r="C157" s="48">
        <v>10</v>
      </c>
      <c r="D157" s="47">
        <f t="shared" ref="D157:D165" si="46">B157+C157</f>
        <v>34</v>
      </c>
      <c r="E157" s="48">
        <v>116</v>
      </c>
      <c r="F157" s="48">
        <v>89</v>
      </c>
      <c r="G157" s="47">
        <f t="shared" ref="G157:G165" si="47">E157+F157</f>
        <v>205</v>
      </c>
      <c r="H157" s="48">
        <v>216</v>
      </c>
      <c r="I157" s="48">
        <v>175</v>
      </c>
      <c r="J157" s="47">
        <f t="shared" ref="J157:J165" si="48">H157+I157</f>
        <v>391</v>
      </c>
      <c r="K157" s="48">
        <v>56</v>
      </c>
      <c r="L157" s="48">
        <v>74</v>
      </c>
      <c r="M157" s="47">
        <f t="shared" ref="M157:M165" si="49">K157+L157</f>
        <v>130</v>
      </c>
      <c r="N157" s="48">
        <v>14</v>
      </c>
      <c r="O157" s="48">
        <v>12</v>
      </c>
      <c r="P157" s="47">
        <f t="shared" ref="P157:P165" si="50">N157+O157</f>
        <v>26</v>
      </c>
      <c r="Q157" s="48">
        <v>12</v>
      </c>
      <c r="R157" s="48">
        <v>8</v>
      </c>
      <c r="S157" s="47">
        <f t="shared" ref="S157:S165" si="51">Q157+R157</f>
        <v>20</v>
      </c>
      <c r="T157" s="48">
        <v>23</v>
      </c>
      <c r="U157" s="48">
        <v>27</v>
      </c>
      <c r="V157" s="47">
        <f t="shared" ref="V157:V165" si="52">T157+U157</f>
        <v>50</v>
      </c>
      <c r="W157" s="48">
        <v>9</v>
      </c>
      <c r="X157" s="48">
        <v>15</v>
      </c>
      <c r="Y157" s="47">
        <f t="shared" ref="Y157:Y165" si="53">W157+X157</f>
        <v>24</v>
      </c>
      <c r="Z157" s="47">
        <f t="shared" ref="Z157:AA165" si="54">B157+E157+H157+K157+N157+Q157+T157+W157</f>
        <v>470</v>
      </c>
      <c r="AA157" s="47">
        <f t="shared" si="54"/>
        <v>410</v>
      </c>
      <c r="AB157" s="47">
        <f t="shared" ref="AB157:AB165" si="55">Z157+AA157</f>
        <v>880</v>
      </c>
    </row>
    <row r="158" spans="1:28" x14ac:dyDescent="0.2">
      <c r="A158" s="66" t="s">
        <v>2</v>
      </c>
      <c r="B158" s="48">
        <v>28</v>
      </c>
      <c r="C158" s="48">
        <v>13</v>
      </c>
      <c r="D158" s="47">
        <f t="shared" si="46"/>
        <v>41</v>
      </c>
      <c r="E158" s="48">
        <v>196</v>
      </c>
      <c r="F158" s="48">
        <v>127</v>
      </c>
      <c r="G158" s="47">
        <f t="shared" si="47"/>
        <v>323</v>
      </c>
      <c r="H158" s="48">
        <v>225</v>
      </c>
      <c r="I158" s="48">
        <v>210</v>
      </c>
      <c r="J158" s="47">
        <f t="shared" si="48"/>
        <v>435</v>
      </c>
      <c r="K158" s="48">
        <v>75</v>
      </c>
      <c r="L158" s="48">
        <v>102</v>
      </c>
      <c r="M158" s="47">
        <f t="shared" si="49"/>
        <v>177</v>
      </c>
      <c r="N158" s="48">
        <v>16</v>
      </c>
      <c r="O158" s="48">
        <v>17</v>
      </c>
      <c r="P158" s="47">
        <f t="shared" si="50"/>
        <v>33</v>
      </c>
      <c r="Q158" s="48">
        <v>14</v>
      </c>
      <c r="R158" s="48">
        <v>13</v>
      </c>
      <c r="S158" s="47">
        <f t="shared" si="51"/>
        <v>27</v>
      </c>
      <c r="T158" s="48">
        <v>44</v>
      </c>
      <c r="U158" s="48">
        <v>69</v>
      </c>
      <c r="V158" s="47">
        <f t="shared" si="52"/>
        <v>113</v>
      </c>
      <c r="W158" s="48">
        <v>27</v>
      </c>
      <c r="X158" s="48">
        <v>21</v>
      </c>
      <c r="Y158" s="47">
        <f t="shared" si="53"/>
        <v>48</v>
      </c>
      <c r="Z158" s="47">
        <f t="shared" si="54"/>
        <v>625</v>
      </c>
      <c r="AA158" s="47">
        <f>C158+F158+I158+L158+O158+R158+U158+X158</f>
        <v>572</v>
      </c>
      <c r="AB158" s="47">
        <f>Z158+AA158</f>
        <v>1197</v>
      </c>
    </row>
    <row r="159" spans="1:28" x14ac:dyDescent="0.2">
      <c r="A159" s="66" t="s">
        <v>3</v>
      </c>
      <c r="B159" s="48">
        <v>18</v>
      </c>
      <c r="C159" s="48">
        <v>7</v>
      </c>
      <c r="D159" s="47">
        <f t="shared" si="46"/>
        <v>25</v>
      </c>
      <c r="E159" s="48">
        <v>149</v>
      </c>
      <c r="F159" s="48">
        <v>94</v>
      </c>
      <c r="G159" s="47">
        <f t="shared" si="47"/>
        <v>243</v>
      </c>
      <c r="H159" s="48">
        <v>202</v>
      </c>
      <c r="I159" s="48">
        <v>176</v>
      </c>
      <c r="J159" s="47">
        <f t="shared" si="48"/>
        <v>378</v>
      </c>
      <c r="K159" s="48">
        <v>50</v>
      </c>
      <c r="L159" s="48">
        <v>69</v>
      </c>
      <c r="M159" s="47">
        <f t="shared" si="49"/>
        <v>119</v>
      </c>
      <c r="N159" s="48">
        <v>13</v>
      </c>
      <c r="O159" s="48">
        <v>12</v>
      </c>
      <c r="P159" s="47">
        <f t="shared" si="50"/>
        <v>25</v>
      </c>
      <c r="Q159" s="48">
        <v>10</v>
      </c>
      <c r="R159" s="48">
        <v>19</v>
      </c>
      <c r="S159" s="47">
        <f t="shared" si="51"/>
        <v>29</v>
      </c>
      <c r="T159" s="48">
        <v>21</v>
      </c>
      <c r="U159" s="48">
        <v>47</v>
      </c>
      <c r="V159" s="47">
        <f t="shared" si="52"/>
        <v>68</v>
      </c>
      <c r="W159" s="48">
        <v>18</v>
      </c>
      <c r="X159" s="48">
        <v>18</v>
      </c>
      <c r="Y159" s="47">
        <f t="shared" si="53"/>
        <v>36</v>
      </c>
      <c r="Z159" s="47">
        <f t="shared" si="54"/>
        <v>481</v>
      </c>
      <c r="AA159" s="47">
        <f t="shared" si="54"/>
        <v>442</v>
      </c>
      <c r="AB159" s="47">
        <f t="shared" si="55"/>
        <v>923</v>
      </c>
    </row>
    <row r="160" spans="1:28" x14ac:dyDescent="0.2">
      <c r="A160" s="66" t="s">
        <v>4</v>
      </c>
      <c r="B160" s="48">
        <v>18</v>
      </c>
      <c r="C160" s="48">
        <v>15</v>
      </c>
      <c r="D160" s="47">
        <f t="shared" si="46"/>
        <v>33</v>
      </c>
      <c r="E160" s="48">
        <v>133</v>
      </c>
      <c r="F160" s="48">
        <v>78</v>
      </c>
      <c r="G160" s="47">
        <f t="shared" si="47"/>
        <v>211</v>
      </c>
      <c r="H160" s="48">
        <v>204</v>
      </c>
      <c r="I160" s="48">
        <v>163</v>
      </c>
      <c r="J160" s="47">
        <f t="shared" si="48"/>
        <v>367</v>
      </c>
      <c r="K160" s="48">
        <v>38</v>
      </c>
      <c r="L160" s="48">
        <v>45</v>
      </c>
      <c r="M160" s="47">
        <f t="shared" si="49"/>
        <v>83</v>
      </c>
      <c r="N160" s="48">
        <v>4</v>
      </c>
      <c r="O160" s="48">
        <v>14</v>
      </c>
      <c r="P160" s="47">
        <f t="shared" si="50"/>
        <v>18</v>
      </c>
      <c r="Q160" s="48">
        <v>3</v>
      </c>
      <c r="R160" s="48">
        <v>5</v>
      </c>
      <c r="S160" s="47">
        <f t="shared" si="51"/>
        <v>8</v>
      </c>
      <c r="T160" s="48">
        <v>13</v>
      </c>
      <c r="U160" s="48">
        <v>20</v>
      </c>
      <c r="V160" s="47">
        <f t="shared" si="52"/>
        <v>33</v>
      </c>
      <c r="W160" s="48">
        <v>11</v>
      </c>
      <c r="X160" s="48">
        <v>18</v>
      </c>
      <c r="Y160" s="47">
        <f t="shared" si="53"/>
        <v>29</v>
      </c>
      <c r="Z160" s="47">
        <f t="shared" si="54"/>
        <v>424</v>
      </c>
      <c r="AA160" s="47">
        <f t="shared" si="54"/>
        <v>358</v>
      </c>
      <c r="AB160" s="47">
        <f t="shared" si="55"/>
        <v>782</v>
      </c>
    </row>
    <row r="161" spans="1:28" x14ac:dyDescent="0.2">
      <c r="A161" s="66" t="s">
        <v>5</v>
      </c>
      <c r="B161" s="48">
        <v>23</v>
      </c>
      <c r="C161" s="48">
        <v>11</v>
      </c>
      <c r="D161" s="47">
        <f t="shared" si="46"/>
        <v>34</v>
      </c>
      <c r="E161" s="48">
        <v>121</v>
      </c>
      <c r="F161" s="48">
        <v>92</v>
      </c>
      <c r="G161" s="47">
        <f t="shared" si="47"/>
        <v>213</v>
      </c>
      <c r="H161" s="48">
        <v>201</v>
      </c>
      <c r="I161" s="48">
        <v>174</v>
      </c>
      <c r="J161" s="47">
        <f t="shared" si="48"/>
        <v>375</v>
      </c>
      <c r="K161" s="48">
        <v>31</v>
      </c>
      <c r="L161" s="48">
        <v>39</v>
      </c>
      <c r="M161" s="47">
        <f t="shared" si="49"/>
        <v>70</v>
      </c>
      <c r="N161" s="48">
        <v>8</v>
      </c>
      <c r="O161" s="48">
        <v>10</v>
      </c>
      <c r="P161" s="47">
        <f t="shared" si="50"/>
        <v>18</v>
      </c>
      <c r="Q161" s="48">
        <v>6</v>
      </c>
      <c r="R161" s="48">
        <v>7</v>
      </c>
      <c r="S161" s="47">
        <f t="shared" si="51"/>
        <v>13</v>
      </c>
      <c r="T161" s="48">
        <v>2</v>
      </c>
      <c r="U161" s="48">
        <v>18</v>
      </c>
      <c r="V161" s="47">
        <f t="shared" si="52"/>
        <v>20</v>
      </c>
      <c r="W161" s="48">
        <v>12</v>
      </c>
      <c r="X161" s="48">
        <v>16</v>
      </c>
      <c r="Y161" s="47">
        <f t="shared" si="53"/>
        <v>28</v>
      </c>
      <c r="Z161" s="47">
        <f t="shared" si="54"/>
        <v>404</v>
      </c>
      <c r="AA161" s="47">
        <f t="shared" si="54"/>
        <v>367</v>
      </c>
      <c r="AB161" s="47">
        <f t="shared" si="55"/>
        <v>771</v>
      </c>
    </row>
    <row r="162" spans="1:28" x14ac:dyDescent="0.2">
      <c r="A162" s="66" t="s">
        <v>6</v>
      </c>
      <c r="B162" s="48">
        <v>25</v>
      </c>
      <c r="C162" s="48">
        <v>9</v>
      </c>
      <c r="D162" s="47">
        <f t="shared" si="46"/>
        <v>34</v>
      </c>
      <c r="E162" s="48">
        <v>106</v>
      </c>
      <c r="F162" s="48">
        <v>66</v>
      </c>
      <c r="G162" s="47">
        <f t="shared" si="47"/>
        <v>172</v>
      </c>
      <c r="H162" s="48">
        <v>191</v>
      </c>
      <c r="I162" s="48">
        <v>153</v>
      </c>
      <c r="J162" s="47">
        <f t="shared" si="48"/>
        <v>344</v>
      </c>
      <c r="K162" s="48">
        <v>34</v>
      </c>
      <c r="L162" s="48">
        <v>54</v>
      </c>
      <c r="M162" s="47">
        <f t="shared" si="49"/>
        <v>88</v>
      </c>
      <c r="N162" s="48">
        <v>10</v>
      </c>
      <c r="O162" s="48">
        <v>5</v>
      </c>
      <c r="P162" s="47">
        <f t="shared" si="50"/>
        <v>15</v>
      </c>
      <c r="Q162" s="48">
        <v>1</v>
      </c>
      <c r="R162" s="48">
        <v>6</v>
      </c>
      <c r="S162" s="47">
        <f t="shared" si="51"/>
        <v>7</v>
      </c>
      <c r="T162" s="48">
        <v>5</v>
      </c>
      <c r="U162" s="48">
        <v>7</v>
      </c>
      <c r="V162" s="47">
        <f t="shared" si="52"/>
        <v>12</v>
      </c>
      <c r="W162" s="48">
        <v>11</v>
      </c>
      <c r="X162" s="48">
        <v>7</v>
      </c>
      <c r="Y162" s="47">
        <f t="shared" si="53"/>
        <v>18</v>
      </c>
      <c r="Z162" s="47">
        <f t="shared" si="54"/>
        <v>383</v>
      </c>
      <c r="AA162" s="47">
        <f t="shared" si="54"/>
        <v>307</v>
      </c>
      <c r="AB162" s="47">
        <f t="shared" si="55"/>
        <v>690</v>
      </c>
    </row>
    <row r="163" spans="1:28" x14ac:dyDescent="0.2">
      <c r="A163" s="66" t="s">
        <v>7</v>
      </c>
      <c r="B163" s="48">
        <v>12</v>
      </c>
      <c r="C163" s="48">
        <v>7</v>
      </c>
      <c r="D163" s="47">
        <f t="shared" si="46"/>
        <v>19</v>
      </c>
      <c r="E163" s="48">
        <v>130</v>
      </c>
      <c r="F163" s="48">
        <v>72</v>
      </c>
      <c r="G163" s="47">
        <f t="shared" si="47"/>
        <v>202</v>
      </c>
      <c r="H163" s="48">
        <v>150</v>
      </c>
      <c r="I163" s="48">
        <v>109</v>
      </c>
      <c r="J163" s="47">
        <f t="shared" si="48"/>
        <v>259</v>
      </c>
      <c r="K163" s="48">
        <v>21</v>
      </c>
      <c r="L163" s="48">
        <v>20</v>
      </c>
      <c r="M163" s="47">
        <f t="shared" si="49"/>
        <v>41</v>
      </c>
      <c r="N163" s="48">
        <v>2</v>
      </c>
      <c r="O163" s="48">
        <v>6</v>
      </c>
      <c r="P163" s="47">
        <f t="shared" si="50"/>
        <v>8</v>
      </c>
      <c r="Q163" s="48">
        <v>5</v>
      </c>
      <c r="R163" s="48">
        <v>0</v>
      </c>
      <c r="S163" s="47">
        <f t="shared" si="51"/>
        <v>5</v>
      </c>
      <c r="T163" s="48">
        <v>7</v>
      </c>
      <c r="U163" s="48">
        <v>5</v>
      </c>
      <c r="V163" s="47">
        <f t="shared" si="52"/>
        <v>12</v>
      </c>
      <c r="W163" s="48">
        <v>5</v>
      </c>
      <c r="X163" s="48">
        <v>9</v>
      </c>
      <c r="Y163" s="47">
        <f t="shared" si="53"/>
        <v>14</v>
      </c>
      <c r="Z163" s="47">
        <f t="shared" si="54"/>
        <v>332</v>
      </c>
      <c r="AA163" s="47">
        <f t="shared" si="54"/>
        <v>228</v>
      </c>
      <c r="AB163" s="47">
        <f t="shared" si="55"/>
        <v>560</v>
      </c>
    </row>
    <row r="164" spans="1:28" x14ac:dyDescent="0.2">
      <c r="A164" s="66" t="s">
        <v>8</v>
      </c>
      <c r="B164" s="48">
        <v>13</v>
      </c>
      <c r="C164" s="48">
        <v>6</v>
      </c>
      <c r="D164" s="47">
        <f t="shared" si="46"/>
        <v>19</v>
      </c>
      <c r="E164" s="48">
        <v>82</v>
      </c>
      <c r="F164" s="48">
        <v>31</v>
      </c>
      <c r="G164" s="47">
        <f t="shared" si="47"/>
        <v>113</v>
      </c>
      <c r="H164" s="48">
        <v>115</v>
      </c>
      <c r="I164" s="48">
        <v>70</v>
      </c>
      <c r="J164" s="47">
        <f t="shared" si="48"/>
        <v>185</v>
      </c>
      <c r="K164" s="48">
        <v>14</v>
      </c>
      <c r="L164" s="48">
        <v>6</v>
      </c>
      <c r="M164" s="47">
        <f t="shared" si="49"/>
        <v>20</v>
      </c>
      <c r="N164" s="48">
        <v>2</v>
      </c>
      <c r="O164" s="48">
        <v>1</v>
      </c>
      <c r="P164" s="47">
        <f t="shared" si="50"/>
        <v>3</v>
      </c>
      <c r="Q164" s="48">
        <v>1</v>
      </c>
      <c r="R164" s="48">
        <v>1</v>
      </c>
      <c r="S164" s="47">
        <f t="shared" si="51"/>
        <v>2</v>
      </c>
      <c r="T164" s="48">
        <v>1</v>
      </c>
      <c r="U164" s="48">
        <v>3</v>
      </c>
      <c r="V164" s="47">
        <f t="shared" si="52"/>
        <v>4</v>
      </c>
      <c r="W164" s="48">
        <v>5</v>
      </c>
      <c r="X164" s="48">
        <v>3</v>
      </c>
      <c r="Y164" s="47">
        <f t="shared" si="53"/>
        <v>8</v>
      </c>
      <c r="Z164" s="47">
        <f t="shared" si="54"/>
        <v>233</v>
      </c>
      <c r="AA164" s="47">
        <f t="shared" si="54"/>
        <v>121</v>
      </c>
      <c r="AB164" s="47">
        <f t="shared" si="55"/>
        <v>354</v>
      </c>
    </row>
    <row r="165" spans="1:28" x14ac:dyDescent="0.2">
      <c r="A165" s="66" t="s">
        <v>9</v>
      </c>
      <c r="B165" s="48">
        <v>12</v>
      </c>
      <c r="C165" s="48">
        <v>2</v>
      </c>
      <c r="D165" s="47">
        <f t="shared" si="46"/>
        <v>14</v>
      </c>
      <c r="E165" s="48">
        <v>31</v>
      </c>
      <c r="F165" s="48">
        <v>22</v>
      </c>
      <c r="G165" s="47">
        <f t="shared" si="47"/>
        <v>53</v>
      </c>
      <c r="H165" s="48">
        <v>56</v>
      </c>
      <c r="I165" s="48">
        <v>31</v>
      </c>
      <c r="J165" s="47">
        <f t="shared" si="48"/>
        <v>87</v>
      </c>
      <c r="K165" s="48">
        <v>9</v>
      </c>
      <c r="L165" s="48">
        <v>4</v>
      </c>
      <c r="M165" s="47">
        <f t="shared" si="49"/>
        <v>13</v>
      </c>
      <c r="N165" s="48">
        <v>0</v>
      </c>
      <c r="O165" s="48">
        <v>0</v>
      </c>
      <c r="P165" s="47">
        <f t="shared" si="50"/>
        <v>0</v>
      </c>
      <c r="Q165" s="48">
        <v>2</v>
      </c>
      <c r="R165" s="48">
        <v>1</v>
      </c>
      <c r="S165" s="47">
        <f t="shared" si="51"/>
        <v>3</v>
      </c>
      <c r="T165" s="48">
        <v>0</v>
      </c>
      <c r="U165" s="48">
        <v>2</v>
      </c>
      <c r="V165" s="47">
        <f t="shared" si="52"/>
        <v>2</v>
      </c>
      <c r="W165" s="48">
        <v>5</v>
      </c>
      <c r="X165" s="48">
        <v>0</v>
      </c>
      <c r="Y165" s="47">
        <f t="shared" si="53"/>
        <v>5</v>
      </c>
      <c r="Z165" s="47">
        <f t="shared" si="54"/>
        <v>115</v>
      </c>
      <c r="AA165" s="47">
        <f t="shared" si="54"/>
        <v>62</v>
      </c>
      <c r="AB165" s="47">
        <f t="shared" si="55"/>
        <v>177</v>
      </c>
    </row>
    <row r="166" spans="1:28" ht="15.75" x14ac:dyDescent="0.25">
      <c r="A166" s="174" t="s">
        <v>10</v>
      </c>
      <c r="B166" s="52">
        <f>SUM(B156:B165)</f>
        <v>180</v>
      </c>
      <c r="C166" s="52">
        <f t="shared" ref="C166:AB166" si="56">SUM(C156:C165)</f>
        <v>82</v>
      </c>
      <c r="D166" s="52">
        <f t="shared" si="56"/>
        <v>262</v>
      </c>
      <c r="E166" s="52">
        <f t="shared" si="56"/>
        <v>1100</v>
      </c>
      <c r="F166" s="52">
        <f t="shared" si="56"/>
        <v>686</v>
      </c>
      <c r="G166" s="52">
        <f t="shared" si="56"/>
        <v>1786</v>
      </c>
      <c r="H166" s="52">
        <f t="shared" si="56"/>
        <v>1605</v>
      </c>
      <c r="I166" s="52">
        <f t="shared" si="56"/>
        <v>1288</v>
      </c>
      <c r="J166" s="52">
        <f t="shared" si="56"/>
        <v>2893</v>
      </c>
      <c r="K166" s="52">
        <f t="shared" si="56"/>
        <v>340</v>
      </c>
      <c r="L166" s="52">
        <f t="shared" si="56"/>
        <v>421</v>
      </c>
      <c r="M166" s="52">
        <f t="shared" si="56"/>
        <v>761</v>
      </c>
      <c r="N166" s="52">
        <f t="shared" si="56"/>
        <v>69</v>
      </c>
      <c r="O166" s="52">
        <f t="shared" si="56"/>
        <v>78</v>
      </c>
      <c r="P166" s="52">
        <f t="shared" si="56"/>
        <v>147</v>
      </c>
      <c r="Q166" s="52">
        <f t="shared" si="56"/>
        <v>54</v>
      </c>
      <c r="R166" s="52">
        <f t="shared" si="56"/>
        <v>61</v>
      </c>
      <c r="S166" s="52">
        <f t="shared" si="56"/>
        <v>115</v>
      </c>
      <c r="T166" s="52">
        <f t="shared" si="56"/>
        <v>116</v>
      </c>
      <c r="U166" s="52">
        <f t="shared" si="56"/>
        <v>198</v>
      </c>
      <c r="V166" s="52">
        <f t="shared" si="56"/>
        <v>314</v>
      </c>
      <c r="W166" s="52">
        <f t="shared" si="56"/>
        <v>103</v>
      </c>
      <c r="X166" s="52">
        <f t="shared" si="56"/>
        <v>107</v>
      </c>
      <c r="Y166" s="52">
        <f t="shared" si="56"/>
        <v>210</v>
      </c>
      <c r="Z166" s="52">
        <f t="shared" si="56"/>
        <v>3567</v>
      </c>
      <c r="AA166" s="52">
        <f t="shared" si="56"/>
        <v>2921</v>
      </c>
      <c r="AB166" s="52">
        <f t="shared" si="56"/>
        <v>6488</v>
      </c>
    </row>
    <row r="167" spans="1:28" x14ac:dyDescent="0.2">
      <c r="A167" s="197" t="s">
        <v>205</v>
      </c>
      <c r="B167" s="198"/>
      <c r="C167" s="198"/>
      <c r="D167" s="198"/>
      <c r="E167" s="198"/>
      <c r="F167" s="198"/>
      <c r="G167" s="198"/>
      <c r="H167" s="198"/>
      <c r="I167" s="198"/>
      <c r="J167" s="198"/>
      <c r="K167" s="198"/>
      <c r="L167" s="198"/>
      <c r="M167" s="198"/>
      <c r="N167" s="198"/>
      <c r="O167" s="198"/>
      <c r="P167" s="198"/>
      <c r="Q167" s="198"/>
      <c r="R167" s="198"/>
      <c r="S167" s="198"/>
      <c r="T167" s="198"/>
      <c r="U167" s="198"/>
      <c r="V167" s="198"/>
      <c r="W167" s="198"/>
      <c r="X167" s="198"/>
      <c r="Y167" s="198"/>
      <c r="Z167" s="198"/>
      <c r="AA167" s="198"/>
      <c r="AB167" s="199"/>
    </row>
    <row r="168" spans="1:28" ht="12.75" customHeight="1" x14ac:dyDescent="0.2">
      <c r="A168" s="195" t="s">
        <v>104</v>
      </c>
      <c r="B168" s="193" t="s">
        <v>35</v>
      </c>
      <c r="C168" s="193"/>
      <c r="D168" s="193"/>
      <c r="E168" s="193" t="s">
        <v>188</v>
      </c>
      <c r="F168" s="193"/>
      <c r="G168" s="193"/>
      <c r="H168" s="193" t="s">
        <v>82</v>
      </c>
      <c r="I168" s="193"/>
      <c r="J168" s="193"/>
      <c r="K168" s="193" t="s">
        <v>189</v>
      </c>
      <c r="L168" s="193"/>
      <c r="M168" s="193"/>
      <c r="N168" s="193" t="s">
        <v>155</v>
      </c>
      <c r="O168" s="193"/>
      <c r="P168" s="193"/>
      <c r="Q168" s="193" t="s">
        <v>156</v>
      </c>
      <c r="R168" s="193"/>
      <c r="S168" s="193"/>
      <c r="T168" s="193" t="s">
        <v>190</v>
      </c>
      <c r="U168" s="193"/>
      <c r="V168" s="193"/>
      <c r="W168" s="193" t="s">
        <v>191</v>
      </c>
      <c r="X168" s="193"/>
      <c r="Y168" s="193"/>
      <c r="Z168" s="193" t="s">
        <v>10</v>
      </c>
      <c r="AA168" s="193"/>
      <c r="AB168" s="193"/>
    </row>
    <row r="169" spans="1:28" ht="38.25" x14ac:dyDescent="0.2">
      <c r="A169" s="196"/>
      <c r="B169" s="173" t="s">
        <v>11</v>
      </c>
      <c r="C169" s="173" t="s">
        <v>34</v>
      </c>
      <c r="D169" s="67" t="s">
        <v>192</v>
      </c>
      <c r="E169" s="173" t="s">
        <v>11</v>
      </c>
      <c r="F169" s="173" t="s">
        <v>13</v>
      </c>
      <c r="G169" s="67" t="s">
        <v>193</v>
      </c>
      <c r="H169" s="173" t="s">
        <v>11</v>
      </c>
      <c r="I169" s="173" t="s">
        <v>13</v>
      </c>
      <c r="J169" s="67" t="s">
        <v>194</v>
      </c>
      <c r="K169" s="173" t="s">
        <v>11</v>
      </c>
      <c r="L169" s="173" t="s">
        <v>13</v>
      </c>
      <c r="M169" s="67" t="s">
        <v>195</v>
      </c>
      <c r="N169" s="173" t="s">
        <v>11</v>
      </c>
      <c r="O169" s="173" t="s">
        <v>13</v>
      </c>
      <c r="P169" s="67" t="s">
        <v>196</v>
      </c>
      <c r="Q169" s="173" t="s">
        <v>11</v>
      </c>
      <c r="R169" s="173" t="s">
        <v>13</v>
      </c>
      <c r="S169" s="67" t="s">
        <v>197</v>
      </c>
      <c r="T169" s="173" t="s">
        <v>11</v>
      </c>
      <c r="U169" s="173" t="s">
        <v>13</v>
      </c>
      <c r="V169" s="67" t="s">
        <v>198</v>
      </c>
      <c r="W169" s="173" t="s">
        <v>11</v>
      </c>
      <c r="X169" s="173" t="s">
        <v>13</v>
      </c>
      <c r="Y169" s="67" t="s">
        <v>199</v>
      </c>
      <c r="Z169" s="173" t="s">
        <v>11</v>
      </c>
      <c r="AA169" s="173" t="s">
        <v>13</v>
      </c>
      <c r="AB169" s="173" t="s">
        <v>50</v>
      </c>
    </row>
    <row r="170" spans="1:28" x14ac:dyDescent="0.2">
      <c r="A170" s="66" t="s">
        <v>0</v>
      </c>
      <c r="B170" s="48">
        <v>8</v>
      </c>
      <c r="C170" s="48">
        <v>2</v>
      </c>
      <c r="D170" s="47">
        <v>10</v>
      </c>
      <c r="E170" s="48">
        <v>21</v>
      </c>
      <c r="F170" s="48">
        <v>15</v>
      </c>
      <c r="G170" s="47">
        <v>36</v>
      </c>
      <c r="H170" s="48">
        <v>39</v>
      </c>
      <c r="I170" s="48">
        <v>21</v>
      </c>
      <c r="J170" s="47">
        <v>60</v>
      </c>
      <c r="K170" s="48">
        <v>11</v>
      </c>
      <c r="L170" s="48">
        <v>14</v>
      </c>
      <c r="M170" s="47">
        <v>25</v>
      </c>
      <c r="N170" s="48">
        <v>0</v>
      </c>
      <c r="O170" s="48">
        <v>7</v>
      </c>
      <c r="P170" s="47">
        <v>7</v>
      </c>
      <c r="Q170" s="48">
        <v>0</v>
      </c>
      <c r="R170" s="48">
        <v>2</v>
      </c>
      <c r="S170" s="47">
        <v>2</v>
      </c>
      <c r="T170" s="48">
        <v>0</v>
      </c>
      <c r="U170" s="48">
        <v>0</v>
      </c>
      <c r="V170" s="47">
        <v>0</v>
      </c>
      <c r="W170" s="48">
        <v>1</v>
      </c>
      <c r="X170" s="48">
        <v>0</v>
      </c>
      <c r="Y170" s="47">
        <v>1</v>
      </c>
      <c r="Z170" s="47">
        <f>B170+E170+H170+K170+N170+Q170+T170+W170</f>
        <v>80</v>
      </c>
      <c r="AA170" s="47">
        <f>C170+F170+I170+L170+O170+R170+U170+X170</f>
        <v>61</v>
      </c>
      <c r="AB170" s="47">
        <f>Z170+AA170</f>
        <v>141</v>
      </c>
    </row>
    <row r="171" spans="1:28" x14ac:dyDescent="0.2">
      <c r="A171" s="66" t="s">
        <v>1</v>
      </c>
      <c r="B171" s="48">
        <v>23</v>
      </c>
      <c r="C171" s="48">
        <v>13</v>
      </c>
      <c r="D171" s="47">
        <v>36</v>
      </c>
      <c r="E171" s="48">
        <v>110</v>
      </c>
      <c r="F171" s="48">
        <v>72</v>
      </c>
      <c r="G171" s="47">
        <v>182</v>
      </c>
      <c r="H171" s="48">
        <v>156</v>
      </c>
      <c r="I171" s="48">
        <v>122</v>
      </c>
      <c r="J171" s="47">
        <v>278</v>
      </c>
      <c r="K171" s="48">
        <v>64</v>
      </c>
      <c r="L171" s="48">
        <v>76</v>
      </c>
      <c r="M171" s="47">
        <v>140</v>
      </c>
      <c r="N171" s="48">
        <v>23</v>
      </c>
      <c r="O171" s="48">
        <v>16</v>
      </c>
      <c r="P171" s="47">
        <v>39</v>
      </c>
      <c r="Q171" s="48">
        <v>17</v>
      </c>
      <c r="R171" s="48">
        <v>25</v>
      </c>
      <c r="S171" s="47">
        <v>42</v>
      </c>
      <c r="T171" s="48">
        <v>10</v>
      </c>
      <c r="U171" s="48">
        <v>17</v>
      </c>
      <c r="V171" s="47">
        <v>27</v>
      </c>
      <c r="W171" s="48">
        <v>8</v>
      </c>
      <c r="X171" s="48">
        <v>10</v>
      </c>
      <c r="Y171" s="47">
        <v>18</v>
      </c>
      <c r="Z171" s="47">
        <f t="shared" ref="Z171:AA179" si="57">B171+E171+H171+K171+N171+Q171+T171+W171</f>
        <v>411</v>
      </c>
      <c r="AA171" s="47">
        <f t="shared" si="57"/>
        <v>351</v>
      </c>
      <c r="AB171" s="47">
        <f t="shared" ref="AB171:AB179" si="58">Z171+AA171</f>
        <v>762</v>
      </c>
    </row>
    <row r="172" spans="1:28" x14ac:dyDescent="0.2">
      <c r="A172" s="66" t="s">
        <v>2</v>
      </c>
      <c r="B172" s="48">
        <v>27</v>
      </c>
      <c r="C172" s="48">
        <v>15</v>
      </c>
      <c r="D172" s="47">
        <v>42</v>
      </c>
      <c r="E172" s="48">
        <v>152</v>
      </c>
      <c r="F172" s="48">
        <v>109</v>
      </c>
      <c r="G172" s="47">
        <v>261</v>
      </c>
      <c r="H172" s="48">
        <v>152</v>
      </c>
      <c r="I172" s="48">
        <v>146</v>
      </c>
      <c r="J172" s="47">
        <v>298</v>
      </c>
      <c r="K172" s="48">
        <v>49</v>
      </c>
      <c r="L172" s="48">
        <v>73</v>
      </c>
      <c r="M172" s="47">
        <v>122</v>
      </c>
      <c r="N172" s="48">
        <v>11</v>
      </c>
      <c r="O172" s="48">
        <v>20</v>
      </c>
      <c r="P172" s="47">
        <v>31</v>
      </c>
      <c r="Q172" s="48">
        <v>16</v>
      </c>
      <c r="R172" s="48">
        <v>23</v>
      </c>
      <c r="S172" s="47">
        <v>39</v>
      </c>
      <c r="T172" s="48">
        <v>24</v>
      </c>
      <c r="U172" s="48">
        <v>48</v>
      </c>
      <c r="V172" s="47">
        <v>72</v>
      </c>
      <c r="W172" s="48">
        <v>23</v>
      </c>
      <c r="X172" s="48">
        <v>18</v>
      </c>
      <c r="Y172" s="47">
        <v>41</v>
      </c>
      <c r="Z172" s="47">
        <f t="shared" si="57"/>
        <v>454</v>
      </c>
      <c r="AA172" s="47">
        <f t="shared" si="57"/>
        <v>452</v>
      </c>
      <c r="AB172" s="47">
        <f t="shared" si="58"/>
        <v>906</v>
      </c>
    </row>
    <row r="173" spans="1:28" x14ac:dyDescent="0.2">
      <c r="A173" s="66" t="s">
        <v>3</v>
      </c>
      <c r="B173" s="48">
        <v>21</v>
      </c>
      <c r="C173" s="48">
        <v>10</v>
      </c>
      <c r="D173" s="47">
        <v>31</v>
      </c>
      <c r="E173" s="48">
        <v>98</v>
      </c>
      <c r="F173" s="48">
        <v>89</v>
      </c>
      <c r="G173" s="47">
        <v>187</v>
      </c>
      <c r="H173" s="48">
        <v>152</v>
      </c>
      <c r="I173" s="48">
        <v>121</v>
      </c>
      <c r="J173" s="47">
        <v>273</v>
      </c>
      <c r="K173" s="48">
        <v>45</v>
      </c>
      <c r="L173" s="48">
        <v>54</v>
      </c>
      <c r="M173" s="47">
        <v>99</v>
      </c>
      <c r="N173" s="48">
        <v>9</v>
      </c>
      <c r="O173" s="48">
        <v>18</v>
      </c>
      <c r="P173" s="47">
        <v>27</v>
      </c>
      <c r="Q173" s="48">
        <v>7</v>
      </c>
      <c r="R173" s="48">
        <v>16</v>
      </c>
      <c r="S173" s="47">
        <v>23</v>
      </c>
      <c r="T173" s="48">
        <v>17</v>
      </c>
      <c r="U173" s="48">
        <v>29</v>
      </c>
      <c r="V173" s="47">
        <v>46</v>
      </c>
      <c r="W173" s="48">
        <v>11</v>
      </c>
      <c r="X173" s="48">
        <v>14</v>
      </c>
      <c r="Y173" s="47">
        <v>25</v>
      </c>
      <c r="Z173" s="47">
        <f t="shared" si="57"/>
        <v>360</v>
      </c>
      <c r="AA173" s="47">
        <f t="shared" si="57"/>
        <v>351</v>
      </c>
      <c r="AB173" s="47">
        <f t="shared" si="58"/>
        <v>711</v>
      </c>
    </row>
    <row r="174" spans="1:28" x14ac:dyDescent="0.2">
      <c r="A174" s="66" t="s">
        <v>4</v>
      </c>
      <c r="B174" s="48">
        <v>10</v>
      </c>
      <c r="C174" s="48">
        <v>5</v>
      </c>
      <c r="D174" s="47">
        <v>15</v>
      </c>
      <c r="E174" s="48">
        <v>90</v>
      </c>
      <c r="F174" s="48">
        <v>65</v>
      </c>
      <c r="G174" s="47">
        <v>155</v>
      </c>
      <c r="H174" s="48">
        <v>134</v>
      </c>
      <c r="I174" s="48">
        <v>135</v>
      </c>
      <c r="J174" s="47">
        <v>269</v>
      </c>
      <c r="K174" s="48">
        <v>20</v>
      </c>
      <c r="L174" s="48">
        <v>43</v>
      </c>
      <c r="M174" s="47">
        <v>63</v>
      </c>
      <c r="N174" s="48">
        <v>3</v>
      </c>
      <c r="O174" s="48">
        <v>6</v>
      </c>
      <c r="P174" s="47">
        <v>9</v>
      </c>
      <c r="Q174" s="48">
        <v>10</v>
      </c>
      <c r="R174" s="48">
        <v>4</v>
      </c>
      <c r="S174" s="47">
        <v>14</v>
      </c>
      <c r="T174" s="48">
        <v>8</v>
      </c>
      <c r="U174" s="48">
        <v>19</v>
      </c>
      <c r="V174" s="47">
        <v>27</v>
      </c>
      <c r="W174" s="48">
        <v>18</v>
      </c>
      <c r="X174" s="48">
        <v>12</v>
      </c>
      <c r="Y174" s="47">
        <v>30</v>
      </c>
      <c r="Z174" s="47">
        <f t="shared" si="57"/>
        <v>293</v>
      </c>
      <c r="AA174" s="47">
        <f t="shared" si="57"/>
        <v>289</v>
      </c>
      <c r="AB174" s="47">
        <f t="shared" si="58"/>
        <v>582</v>
      </c>
    </row>
    <row r="175" spans="1:28" x14ac:dyDescent="0.2">
      <c r="A175" s="66" t="s">
        <v>5</v>
      </c>
      <c r="B175" s="48">
        <v>13</v>
      </c>
      <c r="C175" s="48">
        <v>6</v>
      </c>
      <c r="D175" s="47">
        <v>19</v>
      </c>
      <c r="E175" s="48">
        <v>89</v>
      </c>
      <c r="F175" s="48">
        <v>67</v>
      </c>
      <c r="G175" s="47">
        <v>156</v>
      </c>
      <c r="H175" s="48">
        <v>134</v>
      </c>
      <c r="I175" s="48">
        <v>127</v>
      </c>
      <c r="J175" s="47">
        <v>261</v>
      </c>
      <c r="K175" s="48">
        <v>28</v>
      </c>
      <c r="L175" s="48">
        <v>32</v>
      </c>
      <c r="M175" s="47">
        <v>60</v>
      </c>
      <c r="N175" s="48">
        <v>6</v>
      </c>
      <c r="O175" s="48">
        <v>13</v>
      </c>
      <c r="P175" s="47">
        <v>19</v>
      </c>
      <c r="Q175" s="48">
        <v>8</v>
      </c>
      <c r="R175" s="48">
        <v>10</v>
      </c>
      <c r="S175" s="47">
        <v>18</v>
      </c>
      <c r="T175" s="48">
        <v>5</v>
      </c>
      <c r="U175" s="48">
        <v>10</v>
      </c>
      <c r="V175" s="47">
        <v>15</v>
      </c>
      <c r="W175" s="48">
        <v>8</v>
      </c>
      <c r="X175" s="48">
        <v>10</v>
      </c>
      <c r="Y175" s="47">
        <v>18</v>
      </c>
      <c r="Z175" s="47">
        <f t="shared" si="57"/>
        <v>291</v>
      </c>
      <c r="AA175" s="47">
        <f t="shared" si="57"/>
        <v>275</v>
      </c>
      <c r="AB175" s="47">
        <f t="shared" si="58"/>
        <v>566</v>
      </c>
    </row>
    <row r="176" spans="1:28" x14ac:dyDescent="0.2">
      <c r="A176" s="66" t="s">
        <v>6</v>
      </c>
      <c r="B176" s="48">
        <v>6</v>
      </c>
      <c r="C176" s="48">
        <v>6</v>
      </c>
      <c r="D176" s="47">
        <v>12</v>
      </c>
      <c r="E176" s="48">
        <v>75</v>
      </c>
      <c r="F176" s="48">
        <v>60</v>
      </c>
      <c r="G176" s="47">
        <v>135</v>
      </c>
      <c r="H176" s="48">
        <v>143</v>
      </c>
      <c r="I176" s="48">
        <v>113</v>
      </c>
      <c r="J176" s="47">
        <v>256</v>
      </c>
      <c r="K176" s="48">
        <v>31</v>
      </c>
      <c r="L176" s="48">
        <v>25</v>
      </c>
      <c r="M176" s="47">
        <v>56</v>
      </c>
      <c r="N176" s="48">
        <v>8</v>
      </c>
      <c r="O176" s="48">
        <v>8</v>
      </c>
      <c r="P176" s="47">
        <v>16</v>
      </c>
      <c r="Q176" s="48">
        <v>3</v>
      </c>
      <c r="R176" s="48">
        <v>1</v>
      </c>
      <c r="S176" s="47">
        <v>4</v>
      </c>
      <c r="T176" s="48">
        <v>3</v>
      </c>
      <c r="U176" s="48">
        <v>5</v>
      </c>
      <c r="V176" s="47">
        <v>8</v>
      </c>
      <c r="W176" s="48">
        <v>2</v>
      </c>
      <c r="X176" s="48">
        <v>7</v>
      </c>
      <c r="Y176" s="47">
        <v>9</v>
      </c>
      <c r="Z176" s="47">
        <f t="shared" si="57"/>
        <v>271</v>
      </c>
      <c r="AA176" s="47">
        <f t="shared" si="57"/>
        <v>225</v>
      </c>
      <c r="AB176" s="47">
        <f t="shared" si="58"/>
        <v>496</v>
      </c>
    </row>
    <row r="177" spans="1:28" x14ac:dyDescent="0.2">
      <c r="A177" s="66" t="s">
        <v>7</v>
      </c>
      <c r="B177" s="48">
        <v>12</v>
      </c>
      <c r="C177" s="48">
        <v>4</v>
      </c>
      <c r="D177" s="47">
        <v>16</v>
      </c>
      <c r="E177" s="48">
        <v>100</v>
      </c>
      <c r="F177" s="48">
        <v>55</v>
      </c>
      <c r="G177" s="47">
        <v>155</v>
      </c>
      <c r="H177" s="48">
        <v>102</v>
      </c>
      <c r="I177" s="48">
        <v>77</v>
      </c>
      <c r="J177" s="47">
        <v>179</v>
      </c>
      <c r="K177" s="48">
        <v>12</v>
      </c>
      <c r="L177" s="48">
        <v>13</v>
      </c>
      <c r="M177" s="47">
        <v>25</v>
      </c>
      <c r="N177" s="48">
        <v>4</v>
      </c>
      <c r="O177" s="48">
        <v>6</v>
      </c>
      <c r="P177" s="47">
        <v>10</v>
      </c>
      <c r="Q177" s="48">
        <v>3</v>
      </c>
      <c r="R177" s="48">
        <v>0</v>
      </c>
      <c r="S177" s="47">
        <v>3</v>
      </c>
      <c r="T177" s="48">
        <v>0</v>
      </c>
      <c r="U177" s="48">
        <v>5</v>
      </c>
      <c r="V177" s="47">
        <v>5</v>
      </c>
      <c r="W177" s="48">
        <v>1</v>
      </c>
      <c r="X177" s="48">
        <v>3</v>
      </c>
      <c r="Y177" s="47">
        <v>4</v>
      </c>
      <c r="Z177" s="47">
        <f t="shared" si="57"/>
        <v>234</v>
      </c>
      <c r="AA177" s="47">
        <f t="shared" si="57"/>
        <v>163</v>
      </c>
      <c r="AB177" s="47">
        <f t="shared" si="58"/>
        <v>397</v>
      </c>
    </row>
    <row r="178" spans="1:28" x14ac:dyDescent="0.2">
      <c r="A178" s="66" t="s">
        <v>8</v>
      </c>
      <c r="B178" s="48">
        <v>8</v>
      </c>
      <c r="C178" s="48">
        <v>3</v>
      </c>
      <c r="D178" s="47">
        <v>11</v>
      </c>
      <c r="E178" s="48">
        <v>55</v>
      </c>
      <c r="F178" s="48">
        <v>37</v>
      </c>
      <c r="G178" s="47">
        <v>92</v>
      </c>
      <c r="H178" s="48">
        <v>76</v>
      </c>
      <c r="I178" s="48">
        <v>48</v>
      </c>
      <c r="J178" s="47">
        <v>124</v>
      </c>
      <c r="K178" s="48">
        <v>7</v>
      </c>
      <c r="L178" s="48">
        <v>8</v>
      </c>
      <c r="M178" s="47">
        <v>15</v>
      </c>
      <c r="N178" s="48">
        <v>0</v>
      </c>
      <c r="O178" s="48">
        <v>5</v>
      </c>
      <c r="P178" s="47">
        <v>5</v>
      </c>
      <c r="Q178" s="48">
        <v>0</v>
      </c>
      <c r="R178" s="48">
        <v>0</v>
      </c>
      <c r="S178" s="47">
        <v>0</v>
      </c>
      <c r="T178" s="48">
        <v>2</v>
      </c>
      <c r="U178" s="48">
        <v>0</v>
      </c>
      <c r="V178" s="47">
        <v>2</v>
      </c>
      <c r="W178" s="48">
        <v>4</v>
      </c>
      <c r="X178" s="48">
        <v>0</v>
      </c>
      <c r="Y178" s="47">
        <v>4</v>
      </c>
      <c r="Z178" s="47">
        <f t="shared" si="57"/>
        <v>152</v>
      </c>
      <c r="AA178" s="47">
        <f t="shared" si="57"/>
        <v>101</v>
      </c>
      <c r="AB178" s="47">
        <f t="shared" si="58"/>
        <v>253</v>
      </c>
    </row>
    <row r="179" spans="1:28" x14ac:dyDescent="0.2">
      <c r="A179" s="66" t="s">
        <v>9</v>
      </c>
      <c r="B179" s="48">
        <v>7</v>
      </c>
      <c r="C179" s="48">
        <v>2</v>
      </c>
      <c r="D179" s="47">
        <v>9</v>
      </c>
      <c r="E179" s="48">
        <v>27</v>
      </c>
      <c r="F179" s="48">
        <v>15</v>
      </c>
      <c r="G179" s="47">
        <v>42</v>
      </c>
      <c r="H179" s="48">
        <v>34</v>
      </c>
      <c r="I179" s="48">
        <v>19</v>
      </c>
      <c r="J179" s="47">
        <v>53</v>
      </c>
      <c r="K179" s="48">
        <v>5</v>
      </c>
      <c r="L179" s="48">
        <v>3</v>
      </c>
      <c r="M179" s="47">
        <v>8</v>
      </c>
      <c r="N179" s="48">
        <v>0</v>
      </c>
      <c r="O179" s="48">
        <v>0</v>
      </c>
      <c r="P179" s="47">
        <v>0</v>
      </c>
      <c r="Q179" s="48">
        <v>0</v>
      </c>
      <c r="R179" s="48">
        <v>0</v>
      </c>
      <c r="S179" s="47">
        <v>0</v>
      </c>
      <c r="T179" s="48">
        <v>2</v>
      </c>
      <c r="U179" s="48">
        <v>0</v>
      </c>
      <c r="V179" s="47">
        <v>2</v>
      </c>
      <c r="W179" s="48">
        <v>0</v>
      </c>
      <c r="X179" s="48">
        <v>1</v>
      </c>
      <c r="Y179" s="47">
        <v>1</v>
      </c>
      <c r="Z179" s="47">
        <f t="shared" si="57"/>
        <v>75</v>
      </c>
      <c r="AA179" s="47">
        <f t="shared" si="57"/>
        <v>40</v>
      </c>
      <c r="AB179" s="47">
        <f t="shared" si="58"/>
        <v>115</v>
      </c>
    </row>
    <row r="180" spans="1:28" ht="15.75" x14ac:dyDescent="0.25">
      <c r="A180" s="174" t="s">
        <v>10</v>
      </c>
      <c r="B180" s="52">
        <f>SUM(B170:B179)</f>
        <v>135</v>
      </c>
      <c r="C180" s="52">
        <f t="shared" ref="C180:AB180" si="59">SUM(C170:C179)</f>
        <v>66</v>
      </c>
      <c r="D180" s="52">
        <f t="shared" si="59"/>
        <v>201</v>
      </c>
      <c r="E180" s="52">
        <f t="shared" si="59"/>
        <v>817</v>
      </c>
      <c r="F180" s="52">
        <f t="shared" si="59"/>
        <v>584</v>
      </c>
      <c r="G180" s="52">
        <f t="shared" si="59"/>
        <v>1401</v>
      </c>
      <c r="H180" s="52">
        <f t="shared" si="59"/>
        <v>1122</v>
      </c>
      <c r="I180" s="52">
        <f t="shared" si="59"/>
        <v>929</v>
      </c>
      <c r="J180" s="52">
        <f t="shared" si="59"/>
        <v>2051</v>
      </c>
      <c r="K180" s="52">
        <f t="shared" si="59"/>
        <v>272</v>
      </c>
      <c r="L180" s="52">
        <f t="shared" si="59"/>
        <v>341</v>
      </c>
      <c r="M180" s="52">
        <f t="shared" si="59"/>
        <v>613</v>
      </c>
      <c r="N180" s="52">
        <f t="shared" si="59"/>
        <v>64</v>
      </c>
      <c r="O180" s="52">
        <f t="shared" si="59"/>
        <v>99</v>
      </c>
      <c r="P180" s="52">
        <f t="shared" si="59"/>
        <v>163</v>
      </c>
      <c r="Q180" s="52">
        <f t="shared" si="59"/>
        <v>64</v>
      </c>
      <c r="R180" s="52">
        <f t="shared" si="59"/>
        <v>81</v>
      </c>
      <c r="S180" s="52">
        <f t="shared" si="59"/>
        <v>145</v>
      </c>
      <c r="T180" s="52">
        <f t="shared" si="59"/>
        <v>71</v>
      </c>
      <c r="U180" s="52">
        <f t="shared" si="59"/>
        <v>133</v>
      </c>
      <c r="V180" s="52">
        <f t="shared" si="59"/>
        <v>204</v>
      </c>
      <c r="W180" s="52">
        <f t="shared" si="59"/>
        <v>76</v>
      </c>
      <c r="X180" s="52">
        <f t="shared" si="59"/>
        <v>75</v>
      </c>
      <c r="Y180" s="52">
        <f t="shared" si="59"/>
        <v>151</v>
      </c>
      <c r="Z180" s="52">
        <f t="shared" si="59"/>
        <v>2621</v>
      </c>
      <c r="AA180" s="52">
        <f t="shared" si="59"/>
        <v>2308</v>
      </c>
      <c r="AB180" s="52">
        <f t="shared" si="59"/>
        <v>4929</v>
      </c>
    </row>
    <row r="184" spans="1:28" x14ac:dyDescent="0.2">
      <c r="A184" s="194" t="s">
        <v>206</v>
      </c>
      <c r="B184" s="194"/>
      <c r="C184" s="194"/>
      <c r="D184" s="194"/>
      <c r="E184" s="194"/>
      <c r="F184" s="194"/>
      <c r="G184" s="194"/>
      <c r="H184" s="194"/>
      <c r="I184" s="194"/>
      <c r="J184" s="194"/>
      <c r="K184" s="194"/>
      <c r="L184" s="194"/>
      <c r="M184" s="194"/>
      <c r="N184" s="194"/>
      <c r="O184" s="194"/>
      <c r="P184" s="194"/>
      <c r="Q184" s="194"/>
      <c r="R184" s="194"/>
      <c r="S184" s="194"/>
      <c r="T184" s="194"/>
      <c r="U184" s="194"/>
      <c r="V184" s="194"/>
      <c r="W184" s="194"/>
      <c r="X184" s="194"/>
      <c r="Y184" s="194"/>
      <c r="Z184" s="194"/>
      <c r="AA184" s="194"/>
      <c r="AB184" s="194"/>
    </row>
    <row r="185" spans="1:28" x14ac:dyDescent="0.2">
      <c r="A185" s="185" t="s">
        <v>104</v>
      </c>
      <c r="B185" s="187" t="s">
        <v>35</v>
      </c>
      <c r="C185" s="187"/>
      <c r="D185" s="187"/>
      <c r="E185" s="187" t="s">
        <v>36</v>
      </c>
      <c r="F185" s="187"/>
      <c r="G185" s="187"/>
      <c r="H185" s="187" t="s">
        <v>29</v>
      </c>
      <c r="I185" s="187"/>
      <c r="J185" s="187"/>
      <c r="K185" s="187" t="s">
        <v>37</v>
      </c>
      <c r="L185" s="187"/>
      <c r="M185" s="187"/>
      <c r="N185" s="187" t="s">
        <v>38</v>
      </c>
      <c r="O185" s="187"/>
      <c r="P185" s="187"/>
      <c r="Q185" s="187" t="s">
        <v>39</v>
      </c>
      <c r="R185" s="187"/>
      <c r="S185" s="187"/>
      <c r="T185" s="187" t="s">
        <v>40</v>
      </c>
      <c r="U185" s="187"/>
      <c r="V185" s="187"/>
      <c r="W185" s="187" t="s">
        <v>41</v>
      </c>
      <c r="X185" s="187"/>
      <c r="Y185" s="187"/>
      <c r="Z185" s="187" t="s">
        <v>10</v>
      </c>
      <c r="AA185" s="187"/>
      <c r="AB185" s="187"/>
    </row>
    <row r="186" spans="1:28" ht="51" x14ac:dyDescent="0.2">
      <c r="A186" s="186"/>
      <c r="B186" s="2" t="s">
        <v>11</v>
      </c>
      <c r="C186" s="2" t="s">
        <v>34</v>
      </c>
      <c r="D186" s="5" t="s">
        <v>42</v>
      </c>
      <c r="E186" s="2" t="s">
        <v>11</v>
      </c>
      <c r="F186" s="2" t="s">
        <v>13</v>
      </c>
      <c r="G186" s="5" t="s">
        <v>43</v>
      </c>
      <c r="H186" s="2" t="s">
        <v>11</v>
      </c>
      <c r="I186" s="2" t="s">
        <v>13</v>
      </c>
      <c r="J186" s="5" t="s">
        <v>44</v>
      </c>
      <c r="K186" s="2" t="s">
        <v>11</v>
      </c>
      <c r="L186" s="2" t="s">
        <v>13</v>
      </c>
      <c r="M186" s="5" t="s">
        <v>45</v>
      </c>
      <c r="N186" s="2" t="s">
        <v>11</v>
      </c>
      <c r="O186" s="2" t="s">
        <v>13</v>
      </c>
      <c r="P186" s="5" t="s">
        <v>46</v>
      </c>
      <c r="Q186" s="2" t="s">
        <v>11</v>
      </c>
      <c r="R186" s="2" t="s">
        <v>13</v>
      </c>
      <c r="S186" s="5" t="s">
        <v>47</v>
      </c>
      <c r="T186" s="2" t="s">
        <v>11</v>
      </c>
      <c r="U186" s="2" t="s">
        <v>13</v>
      </c>
      <c r="V186" s="5" t="s">
        <v>48</v>
      </c>
      <c r="W186" s="2" t="s">
        <v>11</v>
      </c>
      <c r="X186" s="2" t="s">
        <v>13</v>
      </c>
      <c r="Y186" s="5" t="s">
        <v>49</v>
      </c>
      <c r="Z186" s="2" t="s">
        <v>11</v>
      </c>
      <c r="AA186" s="2" t="s">
        <v>13</v>
      </c>
      <c r="AB186" s="2" t="s">
        <v>50</v>
      </c>
    </row>
    <row r="187" spans="1:28" x14ac:dyDescent="0.2">
      <c r="A187" s="3" t="s">
        <v>0</v>
      </c>
      <c r="B187" s="42">
        <f>(B11+B26+B41+B56+B71+B86+B100+B114+B128+B142+B156+B170)/12</f>
        <v>10.25</v>
      </c>
      <c r="C187" s="42">
        <f t="shared" ref="C187:AB187" si="60">(C11+C26+C41+C56+C71+C86+C100+C114+C128+C142+C156+C170)/12</f>
        <v>1.75</v>
      </c>
      <c r="D187" s="42">
        <f t="shared" si="60"/>
        <v>12</v>
      </c>
      <c r="E187" s="42">
        <f t="shared" si="60"/>
        <v>27.416666666666668</v>
      </c>
      <c r="F187" s="42">
        <f t="shared" si="60"/>
        <v>16.666666666666668</v>
      </c>
      <c r="G187" s="42">
        <f t="shared" si="60"/>
        <v>44.083333333333336</v>
      </c>
      <c r="H187" s="42">
        <f t="shared" si="60"/>
        <v>46.666666666666664</v>
      </c>
      <c r="I187" s="42">
        <f t="shared" si="60"/>
        <v>28.416666666666668</v>
      </c>
      <c r="J187" s="42">
        <f t="shared" si="60"/>
        <v>75.083333333333329</v>
      </c>
      <c r="K187" s="42">
        <f t="shared" si="60"/>
        <v>11.416666666666666</v>
      </c>
      <c r="L187" s="42">
        <f t="shared" si="60"/>
        <v>7.583333333333333</v>
      </c>
      <c r="M187" s="42">
        <f t="shared" si="60"/>
        <v>19</v>
      </c>
      <c r="N187" s="42">
        <f t="shared" si="60"/>
        <v>1.8333333333333333</v>
      </c>
      <c r="O187" s="42">
        <f t="shared" si="60"/>
        <v>2</v>
      </c>
      <c r="P187" s="42">
        <f t="shared" si="60"/>
        <v>3.8333333333333335</v>
      </c>
      <c r="Q187" s="42">
        <f t="shared" si="60"/>
        <v>0.41666666666666669</v>
      </c>
      <c r="R187" s="42">
        <f t="shared" si="60"/>
        <v>0.91666666666666663</v>
      </c>
      <c r="S187" s="42">
        <f t="shared" si="60"/>
        <v>1.3333333333333333</v>
      </c>
      <c r="T187" s="42">
        <f t="shared" si="60"/>
        <v>8.3333333333333329E-2</v>
      </c>
      <c r="U187" s="42">
        <f t="shared" si="60"/>
        <v>0.16666666666666666</v>
      </c>
      <c r="V187" s="42">
        <f t="shared" si="60"/>
        <v>0.25</v>
      </c>
      <c r="W187" s="42">
        <f t="shared" si="60"/>
        <v>0.41666666666666669</v>
      </c>
      <c r="X187" s="42">
        <f t="shared" si="60"/>
        <v>0.5</v>
      </c>
      <c r="Y187" s="42">
        <f t="shared" si="60"/>
        <v>0.91666666666666663</v>
      </c>
      <c r="Z187" s="42">
        <f t="shared" si="60"/>
        <v>98.5</v>
      </c>
      <c r="AA187" s="42">
        <f t="shared" si="60"/>
        <v>58</v>
      </c>
      <c r="AB187" s="42">
        <f t="shared" si="60"/>
        <v>156.5</v>
      </c>
    </row>
    <row r="188" spans="1:28" x14ac:dyDescent="0.2">
      <c r="A188" s="3" t="s">
        <v>1</v>
      </c>
      <c r="B188" s="42">
        <f t="shared" ref="B188:AB188" si="61">(B12+B27+B42+B57+B72+B87+B101+B115+B129+B143+B157+B171)/12</f>
        <v>24.666666666666668</v>
      </c>
      <c r="C188" s="42">
        <f t="shared" si="61"/>
        <v>14</v>
      </c>
      <c r="D188" s="42">
        <f t="shared" si="61"/>
        <v>38.666666666666664</v>
      </c>
      <c r="E188" s="42">
        <f t="shared" si="61"/>
        <v>103.58333333333333</v>
      </c>
      <c r="F188" s="42">
        <f t="shared" si="61"/>
        <v>89</v>
      </c>
      <c r="G188" s="42">
        <f t="shared" si="61"/>
        <v>192.58333333333334</v>
      </c>
      <c r="H188" s="42">
        <f t="shared" si="61"/>
        <v>174.83333333333334</v>
      </c>
      <c r="I188" s="42">
        <f t="shared" si="61"/>
        <v>124.41666666666667</v>
      </c>
      <c r="J188" s="42">
        <f t="shared" si="61"/>
        <v>299.25</v>
      </c>
      <c r="K188" s="42">
        <f t="shared" si="61"/>
        <v>55.25</v>
      </c>
      <c r="L188" s="42">
        <f t="shared" si="61"/>
        <v>59.75</v>
      </c>
      <c r="M188" s="42">
        <f t="shared" si="61"/>
        <v>115</v>
      </c>
      <c r="N188" s="42">
        <f t="shared" si="61"/>
        <v>13.666666666666666</v>
      </c>
      <c r="O188" s="42">
        <f t="shared" si="61"/>
        <v>15.166666666666666</v>
      </c>
      <c r="P188" s="42">
        <f t="shared" si="61"/>
        <v>28.833333333333332</v>
      </c>
      <c r="Q188" s="42">
        <f t="shared" si="61"/>
        <v>11.666666666666666</v>
      </c>
      <c r="R188" s="42">
        <f t="shared" si="61"/>
        <v>12</v>
      </c>
      <c r="S188" s="42">
        <f t="shared" si="61"/>
        <v>23.666666666666668</v>
      </c>
      <c r="T188" s="42">
        <f t="shared" si="61"/>
        <v>10.5</v>
      </c>
      <c r="U188" s="42">
        <f t="shared" si="61"/>
        <v>22.833333333333332</v>
      </c>
      <c r="V188" s="42">
        <f t="shared" si="61"/>
        <v>33.333333333333336</v>
      </c>
      <c r="W188" s="42">
        <f t="shared" si="61"/>
        <v>5.666666666666667</v>
      </c>
      <c r="X188" s="42">
        <f t="shared" si="61"/>
        <v>8.3333333333333339</v>
      </c>
      <c r="Y188" s="42">
        <f t="shared" si="61"/>
        <v>14</v>
      </c>
      <c r="Z188" s="42">
        <f t="shared" si="61"/>
        <v>399.83333333333331</v>
      </c>
      <c r="AA188" s="42">
        <f t="shared" si="61"/>
        <v>345.5</v>
      </c>
      <c r="AB188" s="42">
        <f t="shared" si="61"/>
        <v>745.33333333333337</v>
      </c>
    </row>
    <row r="189" spans="1:28" x14ac:dyDescent="0.2">
      <c r="A189" s="3" t="s">
        <v>2</v>
      </c>
      <c r="B189" s="42">
        <f t="shared" ref="B189:AB189" si="62">(B13+B28+B43+B58+B73+B88+B102+B116+B130+B144+B158+B172)/12</f>
        <v>25.916666666666668</v>
      </c>
      <c r="C189" s="42">
        <f t="shared" si="62"/>
        <v>14.25</v>
      </c>
      <c r="D189" s="42">
        <f t="shared" si="62"/>
        <v>40.166666666666664</v>
      </c>
      <c r="E189" s="42">
        <f t="shared" si="62"/>
        <v>139.25</v>
      </c>
      <c r="F189" s="42">
        <f t="shared" si="62"/>
        <v>110.08333333333333</v>
      </c>
      <c r="G189" s="42">
        <f t="shared" si="62"/>
        <v>249.33333333333334</v>
      </c>
      <c r="H189" s="42">
        <f t="shared" si="62"/>
        <v>183.25</v>
      </c>
      <c r="I189" s="42">
        <f t="shared" si="62"/>
        <v>142.91666666666666</v>
      </c>
      <c r="J189" s="42">
        <f t="shared" si="62"/>
        <v>326.16666666666669</v>
      </c>
      <c r="K189" s="42">
        <f t="shared" si="62"/>
        <v>62.416666666666664</v>
      </c>
      <c r="L189" s="42">
        <f t="shared" si="62"/>
        <v>77.416666666666671</v>
      </c>
      <c r="M189" s="42">
        <f t="shared" si="62"/>
        <v>139.83333333333334</v>
      </c>
      <c r="N189" s="42">
        <f t="shared" si="62"/>
        <v>14.083333333333334</v>
      </c>
      <c r="O189" s="42">
        <f t="shared" si="62"/>
        <v>16.333333333333332</v>
      </c>
      <c r="P189" s="42">
        <f t="shared" si="62"/>
        <v>30.416666666666668</v>
      </c>
      <c r="Q189" s="42">
        <f t="shared" si="62"/>
        <v>15.916666666666666</v>
      </c>
      <c r="R189" s="42">
        <f t="shared" si="62"/>
        <v>15.833333333333334</v>
      </c>
      <c r="S189" s="42">
        <f t="shared" si="62"/>
        <v>31.75</v>
      </c>
      <c r="T189" s="42">
        <f t="shared" si="62"/>
        <v>26.25</v>
      </c>
      <c r="U189" s="42">
        <f t="shared" si="62"/>
        <v>48.166666666666664</v>
      </c>
      <c r="V189" s="42">
        <f t="shared" si="62"/>
        <v>74.416666666666671</v>
      </c>
      <c r="W189" s="42">
        <f t="shared" si="62"/>
        <v>18.083333333333332</v>
      </c>
      <c r="X189" s="42">
        <f t="shared" si="62"/>
        <v>17.833333333333332</v>
      </c>
      <c r="Y189" s="42">
        <f t="shared" si="62"/>
        <v>35.916666666666664</v>
      </c>
      <c r="Z189" s="42">
        <f t="shared" si="62"/>
        <v>485.16666666666669</v>
      </c>
      <c r="AA189" s="42">
        <f t="shared" si="62"/>
        <v>442.83333333333331</v>
      </c>
      <c r="AB189" s="42">
        <f t="shared" si="62"/>
        <v>928</v>
      </c>
    </row>
    <row r="190" spans="1:28" x14ac:dyDescent="0.2">
      <c r="A190" s="3" t="s">
        <v>3</v>
      </c>
      <c r="B190" s="42">
        <f t="shared" ref="B190:AB190" si="63">(B14+B29+B44+B59+B74+B89+B103+B117+B131+B145+B159+B173)/12</f>
        <v>20.583333333333332</v>
      </c>
      <c r="C190" s="42">
        <f t="shared" si="63"/>
        <v>12.333333333333334</v>
      </c>
      <c r="D190" s="42">
        <f t="shared" si="63"/>
        <v>32.916666666666664</v>
      </c>
      <c r="E190" s="42">
        <f t="shared" si="63"/>
        <v>115.75</v>
      </c>
      <c r="F190" s="42">
        <f t="shared" si="63"/>
        <v>93.333333333333329</v>
      </c>
      <c r="G190" s="42">
        <f t="shared" si="63"/>
        <v>209.08333333333334</v>
      </c>
      <c r="H190" s="42">
        <f t="shared" si="63"/>
        <v>172.08333333333334</v>
      </c>
      <c r="I190" s="42">
        <f t="shared" si="63"/>
        <v>125.83333333333333</v>
      </c>
      <c r="J190" s="42">
        <f t="shared" si="63"/>
        <v>297.91666666666669</v>
      </c>
      <c r="K190" s="42">
        <f t="shared" si="63"/>
        <v>41.5</v>
      </c>
      <c r="L190" s="42">
        <f t="shared" si="63"/>
        <v>54.25</v>
      </c>
      <c r="M190" s="42">
        <f t="shared" si="63"/>
        <v>95.75</v>
      </c>
      <c r="N190" s="42">
        <f t="shared" si="63"/>
        <v>13.333333333333334</v>
      </c>
      <c r="O190" s="42">
        <f t="shared" si="63"/>
        <v>13.416666666666666</v>
      </c>
      <c r="P190" s="42">
        <f t="shared" si="63"/>
        <v>26.75</v>
      </c>
      <c r="Q190" s="42">
        <f t="shared" si="63"/>
        <v>8.3333333333333339</v>
      </c>
      <c r="R190" s="42">
        <f t="shared" si="63"/>
        <v>11.583333333333334</v>
      </c>
      <c r="S190" s="42">
        <f t="shared" si="63"/>
        <v>19.916666666666668</v>
      </c>
      <c r="T190" s="42">
        <f t="shared" si="63"/>
        <v>14.666666666666666</v>
      </c>
      <c r="U190" s="42">
        <f t="shared" si="63"/>
        <v>31.5</v>
      </c>
      <c r="V190" s="42">
        <f t="shared" si="63"/>
        <v>46.166666666666664</v>
      </c>
      <c r="W190" s="42">
        <f t="shared" si="63"/>
        <v>14.583333333333334</v>
      </c>
      <c r="X190" s="42">
        <f t="shared" si="63"/>
        <v>15.666666666666666</v>
      </c>
      <c r="Y190" s="42">
        <f t="shared" si="63"/>
        <v>30.25</v>
      </c>
      <c r="Z190" s="42">
        <f t="shared" si="63"/>
        <v>400.83333333333331</v>
      </c>
      <c r="AA190" s="42">
        <f t="shared" si="63"/>
        <v>357.91666666666669</v>
      </c>
      <c r="AB190" s="42">
        <f t="shared" si="63"/>
        <v>758.75</v>
      </c>
    </row>
    <row r="191" spans="1:28" x14ac:dyDescent="0.2">
      <c r="A191" s="3" t="s">
        <v>4</v>
      </c>
      <c r="B191" s="42">
        <f t="shared" ref="B191:AB191" si="64">(B15+B30+B45+B60+B75+B90+B104+B118+B132+B146+B160+B174)/12</f>
        <v>19.75</v>
      </c>
      <c r="C191" s="42">
        <f t="shared" si="64"/>
        <v>11.25</v>
      </c>
      <c r="D191" s="42">
        <f t="shared" si="64"/>
        <v>31</v>
      </c>
      <c r="E191" s="42">
        <f t="shared" si="64"/>
        <v>103.66666666666667</v>
      </c>
      <c r="F191" s="42">
        <f t="shared" si="64"/>
        <v>78.666666666666671</v>
      </c>
      <c r="G191" s="42">
        <f t="shared" si="64"/>
        <v>182.33333333333334</v>
      </c>
      <c r="H191" s="42">
        <f t="shared" si="64"/>
        <v>162.25</v>
      </c>
      <c r="I191" s="42">
        <f t="shared" si="64"/>
        <v>121.91666666666667</v>
      </c>
      <c r="J191" s="42">
        <f t="shared" si="64"/>
        <v>284.16666666666669</v>
      </c>
      <c r="K191" s="42">
        <f t="shared" si="64"/>
        <v>28.333333333333332</v>
      </c>
      <c r="L191" s="42">
        <f t="shared" si="64"/>
        <v>36.916666666666664</v>
      </c>
      <c r="M191" s="42">
        <f t="shared" si="64"/>
        <v>65.25</v>
      </c>
      <c r="N191" s="42">
        <f t="shared" si="64"/>
        <v>5.583333333333333</v>
      </c>
      <c r="O191" s="42">
        <f t="shared" si="64"/>
        <v>9.25</v>
      </c>
      <c r="P191" s="42">
        <f t="shared" si="64"/>
        <v>14.833333333333334</v>
      </c>
      <c r="Q191" s="42">
        <f t="shared" si="64"/>
        <v>7.166666666666667</v>
      </c>
      <c r="R191" s="42">
        <f t="shared" si="64"/>
        <v>4.666666666666667</v>
      </c>
      <c r="S191" s="42">
        <f t="shared" si="64"/>
        <v>11.833333333333334</v>
      </c>
      <c r="T191" s="42">
        <f t="shared" si="64"/>
        <v>9.5833333333333339</v>
      </c>
      <c r="U191" s="42">
        <f t="shared" si="64"/>
        <v>16.833333333333332</v>
      </c>
      <c r="V191" s="42">
        <f t="shared" si="64"/>
        <v>26.416666666666668</v>
      </c>
      <c r="W191" s="42">
        <f t="shared" si="64"/>
        <v>13.25</v>
      </c>
      <c r="X191" s="42">
        <f t="shared" si="64"/>
        <v>15.083333333333334</v>
      </c>
      <c r="Y191" s="42">
        <f t="shared" si="64"/>
        <v>28.333333333333332</v>
      </c>
      <c r="Z191" s="42">
        <f t="shared" si="64"/>
        <v>349.58333333333331</v>
      </c>
      <c r="AA191" s="42">
        <f t="shared" si="64"/>
        <v>294.58333333333331</v>
      </c>
      <c r="AB191" s="42">
        <f t="shared" si="64"/>
        <v>644.16666666666663</v>
      </c>
    </row>
    <row r="192" spans="1:28" x14ac:dyDescent="0.2">
      <c r="A192" s="3" t="s">
        <v>5</v>
      </c>
      <c r="B192" s="42">
        <f t="shared" ref="B192:AB192" si="65">(B16+B31+B46+B61+B76+B91+B105+B119+B133+B147+B161+B175)/12</f>
        <v>20.5</v>
      </c>
      <c r="C192" s="42">
        <f t="shared" si="65"/>
        <v>14.833333333333334</v>
      </c>
      <c r="D192" s="42">
        <f t="shared" si="65"/>
        <v>35.333333333333336</v>
      </c>
      <c r="E192" s="42">
        <f t="shared" si="65"/>
        <v>105.75</v>
      </c>
      <c r="F192" s="42">
        <f t="shared" si="65"/>
        <v>74.583333333333329</v>
      </c>
      <c r="G192" s="42">
        <f t="shared" si="65"/>
        <v>180.33333333333334</v>
      </c>
      <c r="H192" s="42">
        <f t="shared" si="65"/>
        <v>153.5</v>
      </c>
      <c r="I192" s="42">
        <f t="shared" si="65"/>
        <v>126.08333333333333</v>
      </c>
      <c r="J192" s="42">
        <f t="shared" si="65"/>
        <v>279.58333333333331</v>
      </c>
      <c r="K192" s="42">
        <f t="shared" si="65"/>
        <v>27.583333333333332</v>
      </c>
      <c r="L192" s="42">
        <f t="shared" si="65"/>
        <v>29.916666666666668</v>
      </c>
      <c r="M192" s="42">
        <f t="shared" si="65"/>
        <v>57.5</v>
      </c>
      <c r="N192" s="42">
        <f t="shared" si="65"/>
        <v>5.25</v>
      </c>
      <c r="O192" s="42">
        <f t="shared" si="65"/>
        <v>6.833333333333333</v>
      </c>
      <c r="P192" s="42">
        <f t="shared" si="65"/>
        <v>12.083333333333334</v>
      </c>
      <c r="Q192" s="42">
        <f t="shared" si="65"/>
        <v>4.416666666666667</v>
      </c>
      <c r="R192" s="42">
        <f t="shared" si="65"/>
        <v>4.583333333333333</v>
      </c>
      <c r="S192" s="42">
        <f t="shared" si="65"/>
        <v>9</v>
      </c>
      <c r="T192" s="42">
        <f t="shared" si="65"/>
        <v>6.333333333333333</v>
      </c>
      <c r="U192" s="42">
        <f t="shared" si="65"/>
        <v>13.333333333333334</v>
      </c>
      <c r="V192" s="42">
        <f t="shared" si="65"/>
        <v>19.666666666666668</v>
      </c>
      <c r="W192" s="42">
        <f t="shared" si="65"/>
        <v>10.833333333333334</v>
      </c>
      <c r="X192" s="42">
        <f t="shared" si="65"/>
        <v>10.583333333333334</v>
      </c>
      <c r="Y192" s="42">
        <f t="shared" si="65"/>
        <v>21.416666666666668</v>
      </c>
      <c r="Z192" s="42">
        <f t="shared" si="65"/>
        <v>334.16666666666669</v>
      </c>
      <c r="AA192" s="42">
        <f t="shared" si="65"/>
        <v>280.75</v>
      </c>
      <c r="AB192" s="42">
        <f t="shared" si="65"/>
        <v>614.91666666666663</v>
      </c>
    </row>
    <row r="193" spans="1:28" x14ac:dyDescent="0.2">
      <c r="A193" s="3" t="s">
        <v>6</v>
      </c>
      <c r="B193" s="42">
        <f t="shared" ref="B193:AB193" si="66">(B17+B32+B47+B62+B77+B92+B106+B120+B134+B148+B162+B176)/12</f>
        <v>20.25</v>
      </c>
      <c r="C193" s="42">
        <f t="shared" si="66"/>
        <v>12.25</v>
      </c>
      <c r="D193" s="42">
        <f t="shared" si="66"/>
        <v>32.5</v>
      </c>
      <c r="E193" s="42">
        <f t="shared" si="66"/>
        <v>98.916666666666671</v>
      </c>
      <c r="F193" s="42">
        <f t="shared" si="66"/>
        <v>69.25</v>
      </c>
      <c r="G193" s="42">
        <f t="shared" si="66"/>
        <v>168.16666666666666</v>
      </c>
      <c r="H193" s="42">
        <f t="shared" si="66"/>
        <v>155.08333333333334</v>
      </c>
      <c r="I193" s="42">
        <f t="shared" si="66"/>
        <v>117.58333333333333</v>
      </c>
      <c r="J193" s="42">
        <f t="shared" si="66"/>
        <v>272.66666666666669</v>
      </c>
      <c r="K193" s="42">
        <f t="shared" si="66"/>
        <v>24.916666666666668</v>
      </c>
      <c r="L193" s="42">
        <f t="shared" si="66"/>
        <v>23.833333333333332</v>
      </c>
      <c r="M193" s="42">
        <f t="shared" si="66"/>
        <v>48.75</v>
      </c>
      <c r="N193" s="42">
        <f t="shared" si="66"/>
        <v>6.083333333333333</v>
      </c>
      <c r="O193" s="42">
        <f t="shared" si="66"/>
        <v>5.166666666666667</v>
      </c>
      <c r="P193" s="42">
        <f t="shared" si="66"/>
        <v>11.25</v>
      </c>
      <c r="Q193" s="42">
        <f t="shared" si="66"/>
        <v>3.1666666666666665</v>
      </c>
      <c r="R193" s="42">
        <f t="shared" si="66"/>
        <v>3.6666666666666665</v>
      </c>
      <c r="S193" s="42">
        <f t="shared" si="66"/>
        <v>6.833333333333333</v>
      </c>
      <c r="T193" s="42">
        <f t="shared" si="66"/>
        <v>4.083333333333333</v>
      </c>
      <c r="U193" s="42">
        <f t="shared" si="66"/>
        <v>8.6666666666666661</v>
      </c>
      <c r="V193" s="42">
        <f t="shared" si="66"/>
        <v>12.75</v>
      </c>
      <c r="W193" s="42">
        <f t="shared" si="66"/>
        <v>7.666666666666667</v>
      </c>
      <c r="X193" s="42">
        <f t="shared" si="66"/>
        <v>6.166666666666667</v>
      </c>
      <c r="Y193" s="42">
        <f t="shared" si="66"/>
        <v>13.833333333333334</v>
      </c>
      <c r="Z193" s="42">
        <f t="shared" si="66"/>
        <v>320.16666666666669</v>
      </c>
      <c r="AA193" s="42">
        <f t="shared" si="66"/>
        <v>246.58333333333334</v>
      </c>
      <c r="AB193" s="42">
        <f t="shared" si="66"/>
        <v>566.75</v>
      </c>
    </row>
    <row r="194" spans="1:28" x14ac:dyDescent="0.2">
      <c r="A194" s="3" t="s">
        <v>7</v>
      </c>
      <c r="B194" s="42">
        <f t="shared" ref="B194:AB194" si="67">(B18+B33+B48+B63+B78+B93+B107+B121+B135+B149+B163+B177)/12</f>
        <v>18.916666666666668</v>
      </c>
      <c r="C194" s="42">
        <f t="shared" si="67"/>
        <v>9.8333333333333339</v>
      </c>
      <c r="D194" s="42">
        <f t="shared" si="67"/>
        <v>28.75</v>
      </c>
      <c r="E194" s="42">
        <f t="shared" si="67"/>
        <v>93.25</v>
      </c>
      <c r="F194" s="42">
        <f t="shared" si="67"/>
        <v>60.916666666666664</v>
      </c>
      <c r="G194" s="42">
        <f t="shared" si="67"/>
        <v>154.16666666666666</v>
      </c>
      <c r="H194" s="42">
        <f t="shared" si="67"/>
        <v>119.66666666666667</v>
      </c>
      <c r="I194" s="42">
        <f t="shared" si="67"/>
        <v>90.25</v>
      </c>
      <c r="J194" s="42">
        <f t="shared" si="67"/>
        <v>209.91666666666666</v>
      </c>
      <c r="K194" s="42">
        <f t="shared" si="67"/>
        <v>14.416666666666666</v>
      </c>
      <c r="L194" s="42">
        <f t="shared" si="67"/>
        <v>12.75</v>
      </c>
      <c r="M194" s="42">
        <f t="shared" si="67"/>
        <v>27.166666666666668</v>
      </c>
      <c r="N194" s="42">
        <f t="shared" si="67"/>
        <v>2.5</v>
      </c>
      <c r="O194" s="42">
        <f t="shared" si="67"/>
        <v>5.25</v>
      </c>
      <c r="P194" s="42">
        <f t="shared" si="67"/>
        <v>7.75</v>
      </c>
      <c r="Q194" s="42">
        <f t="shared" si="67"/>
        <v>1.6666666666666667</v>
      </c>
      <c r="R194" s="42">
        <f t="shared" si="67"/>
        <v>0.75</v>
      </c>
      <c r="S194" s="42">
        <f t="shared" si="67"/>
        <v>2.4166666666666665</v>
      </c>
      <c r="T194" s="42">
        <f t="shared" si="67"/>
        <v>2.9166666666666665</v>
      </c>
      <c r="U194" s="42">
        <f t="shared" si="67"/>
        <v>5.416666666666667</v>
      </c>
      <c r="V194" s="42">
        <f t="shared" si="67"/>
        <v>8.3333333333333339</v>
      </c>
      <c r="W194" s="42">
        <f t="shared" si="67"/>
        <v>3.9166666666666665</v>
      </c>
      <c r="X194" s="42">
        <f t="shared" si="67"/>
        <v>4.833333333333333</v>
      </c>
      <c r="Y194" s="42">
        <f t="shared" si="67"/>
        <v>8.75</v>
      </c>
      <c r="Z194" s="42">
        <f t="shared" si="67"/>
        <v>257.25</v>
      </c>
      <c r="AA194" s="42">
        <f t="shared" si="67"/>
        <v>190</v>
      </c>
      <c r="AB194" s="42">
        <f t="shared" si="67"/>
        <v>447.25</v>
      </c>
    </row>
    <row r="195" spans="1:28" x14ac:dyDescent="0.2">
      <c r="A195" s="3" t="s">
        <v>8</v>
      </c>
      <c r="B195" s="42">
        <f t="shared" ref="B195:AB195" si="68">(B19+B34+B49+B64+B79+B94+B108+B122+B136+B150+B164+B178)/12</f>
        <v>13.833333333333334</v>
      </c>
      <c r="C195" s="42">
        <f t="shared" si="68"/>
        <v>6.333333333333333</v>
      </c>
      <c r="D195" s="42">
        <f t="shared" si="68"/>
        <v>20.166666666666668</v>
      </c>
      <c r="E195" s="42">
        <f t="shared" si="68"/>
        <v>67.75</v>
      </c>
      <c r="F195" s="42">
        <f t="shared" si="68"/>
        <v>35.583333333333336</v>
      </c>
      <c r="G195" s="42">
        <f t="shared" si="68"/>
        <v>103.33333333333333</v>
      </c>
      <c r="H195" s="42">
        <f t="shared" si="68"/>
        <v>98.416666666666671</v>
      </c>
      <c r="I195" s="42">
        <f t="shared" si="68"/>
        <v>51.75</v>
      </c>
      <c r="J195" s="42">
        <f t="shared" si="68"/>
        <v>150.16666666666666</v>
      </c>
      <c r="K195" s="42">
        <f t="shared" si="68"/>
        <v>9.9166666666666661</v>
      </c>
      <c r="L195" s="42">
        <f t="shared" si="68"/>
        <v>6.166666666666667</v>
      </c>
      <c r="M195" s="42">
        <f t="shared" si="68"/>
        <v>16.083333333333332</v>
      </c>
      <c r="N195" s="42">
        <f t="shared" si="68"/>
        <v>1.4166666666666667</v>
      </c>
      <c r="O195" s="42">
        <f t="shared" si="68"/>
        <v>2.5</v>
      </c>
      <c r="P195" s="42">
        <f t="shared" si="68"/>
        <v>3.9166666666666665</v>
      </c>
      <c r="Q195" s="42">
        <f t="shared" si="68"/>
        <v>2</v>
      </c>
      <c r="R195" s="42">
        <f t="shared" si="68"/>
        <v>1.0833333333333333</v>
      </c>
      <c r="S195" s="42">
        <f t="shared" si="68"/>
        <v>3.0833333333333335</v>
      </c>
      <c r="T195" s="42">
        <f t="shared" si="68"/>
        <v>1.5833333333333333</v>
      </c>
      <c r="U195" s="42">
        <f t="shared" si="68"/>
        <v>1.4166666666666667</v>
      </c>
      <c r="V195" s="42">
        <f t="shared" si="68"/>
        <v>3</v>
      </c>
      <c r="W195" s="42">
        <f t="shared" si="68"/>
        <v>4.333333333333333</v>
      </c>
      <c r="X195" s="42">
        <f t="shared" si="68"/>
        <v>2</v>
      </c>
      <c r="Y195" s="42">
        <f t="shared" si="68"/>
        <v>6.333333333333333</v>
      </c>
      <c r="Z195" s="42">
        <f t="shared" si="68"/>
        <v>199.25</v>
      </c>
      <c r="AA195" s="42">
        <f t="shared" si="68"/>
        <v>106.83333333333333</v>
      </c>
      <c r="AB195" s="42">
        <f t="shared" si="68"/>
        <v>306.08333333333331</v>
      </c>
    </row>
    <row r="196" spans="1:28" x14ac:dyDescent="0.2">
      <c r="A196" s="3" t="s">
        <v>9</v>
      </c>
      <c r="B196" s="42">
        <f t="shared" ref="B196:AB196" si="69">(B20+B35+B50+B65+B80+B95+B109+B123+B137+B151+B165+B179)/12</f>
        <v>9.3333333333333339</v>
      </c>
      <c r="C196" s="42">
        <f t="shared" si="69"/>
        <v>2.75</v>
      </c>
      <c r="D196" s="42">
        <f t="shared" si="69"/>
        <v>12.083333333333334</v>
      </c>
      <c r="E196" s="42">
        <f t="shared" si="69"/>
        <v>33.5</v>
      </c>
      <c r="F196" s="42">
        <f t="shared" si="69"/>
        <v>18.666666666666668</v>
      </c>
      <c r="G196" s="42">
        <f t="shared" si="69"/>
        <v>52.166666666666664</v>
      </c>
      <c r="H196" s="42">
        <f t="shared" si="69"/>
        <v>51.083333333333336</v>
      </c>
      <c r="I196" s="42">
        <f t="shared" si="69"/>
        <v>17.666666666666668</v>
      </c>
      <c r="J196" s="42">
        <f t="shared" si="69"/>
        <v>68.75</v>
      </c>
      <c r="K196" s="42">
        <f t="shared" si="69"/>
        <v>5.583333333333333</v>
      </c>
      <c r="L196" s="42">
        <f t="shared" si="69"/>
        <v>2.9166666666666665</v>
      </c>
      <c r="M196" s="42">
        <f t="shared" si="69"/>
        <v>8.5</v>
      </c>
      <c r="N196" s="42">
        <f t="shared" si="69"/>
        <v>0.5</v>
      </c>
      <c r="O196" s="42">
        <f t="shared" si="69"/>
        <v>0.33333333333333331</v>
      </c>
      <c r="P196" s="42">
        <f t="shared" si="69"/>
        <v>0.83333333333333337</v>
      </c>
      <c r="Q196" s="42">
        <f t="shared" si="69"/>
        <v>0.58333333333333337</v>
      </c>
      <c r="R196" s="42">
        <f t="shared" si="69"/>
        <v>0.16666666666666666</v>
      </c>
      <c r="S196" s="42">
        <f t="shared" si="69"/>
        <v>0.75</v>
      </c>
      <c r="T196" s="42">
        <f t="shared" si="69"/>
        <v>1</v>
      </c>
      <c r="U196" s="42">
        <f t="shared" si="69"/>
        <v>1.3333333333333333</v>
      </c>
      <c r="V196" s="42">
        <f t="shared" si="69"/>
        <v>2.3333333333333335</v>
      </c>
      <c r="W196" s="42">
        <f t="shared" si="69"/>
        <v>2.0833333333333335</v>
      </c>
      <c r="X196" s="42">
        <f t="shared" si="69"/>
        <v>0.83333333333333337</v>
      </c>
      <c r="Y196" s="42">
        <f t="shared" si="69"/>
        <v>2.9166666666666665</v>
      </c>
      <c r="Z196" s="42">
        <f t="shared" si="69"/>
        <v>103.66666666666667</v>
      </c>
      <c r="AA196" s="42">
        <f t="shared" si="69"/>
        <v>44.666666666666664</v>
      </c>
      <c r="AB196" s="42">
        <f t="shared" si="69"/>
        <v>148.33333333333334</v>
      </c>
    </row>
    <row r="197" spans="1:28" ht="15.75" x14ac:dyDescent="0.25">
      <c r="A197" s="4" t="s">
        <v>10</v>
      </c>
      <c r="B197" s="42">
        <f t="shared" ref="B197:AB197" si="70">(B21+B36+B51+B66+B81+B96+B110+B124+B138+B152+B166+B180)/12</f>
        <v>184</v>
      </c>
      <c r="C197" s="42">
        <f t="shared" si="70"/>
        <v>99.583333333333329</v>
      </c>
      <c r="D197" s="42">
        <f t="shared" si="70"/>
        <v>283.58333333333331</v>
      </c>
      <c r="E197" s="42">
        <f t="shared" si="70"/>
        <v>888.83333333333337</v>
      </c>
      <c r="F197" s="42">
        <f t="shared" si="70"/>
        <v>646.75</v>
      </c>
      <c r="G197" s="42">
        <f t="shared" si="70"/>
        <v>1535.5833333333333</v>
      </c>
      <c r="H197" s="42">
        <f t="shared" si="70"/>
        <v>1316.8333333333333</v>
      </c>
      <c r="I197" s="42">
        <f t="shared" si="70"/>
        <v>946.83333333333337</v>
      </c>
      <c r="J197" s="42">
        <f t="shared" si="70"/>
        <v>2263.6666666666665</v>
      </c>
      <c r="K197" s="42">
        <f t="shared" si="70"/>
        <v>281.33333333333331</v>
      </c>
      <c r="L197" s="42">
        <f t="shared" si="70"/>
        <v>311.5</v>
      </c>
      <c r="M197" s="42">
        <f t="shared" si="70"/>
        <v>592.83333333333337</v>
      </c>
      <c r="N197" s="42">
        <f t="shared" si="70"/>
        <v>64.25</v>
      </c>
      <c r="O197" s="42">
        <f t="shared" si="70"/>
        <v>76.25</v>
      </c>
      <c r="P197" s="42">
        <f t="shared" si="70"/>
        <v>140.5</v>
      </c>
      <c r="Q197" s="42">
        <f t="shared" si="70"/>
        <v>55.333333333333336</v>
      </c>
      <c r="R197" s="42">
        <f t="shared" si="70"/>
        <v>55.25</v>
      </c>
      <c r="S197" s="42">
        <f t="shared" si="70"/>
        <v>110.58333333333333</v>
      </c>
      <c r="T197" s="42">
        <f t="shared" si="70"/>
        <v>77</v>
      </c>
      <c r="U197" s="42">
        <f t="shared" si="70"/>
        <v>149.66666666666666</v>
      </c>
      <c r="V197" s="42">
        <f t="shared" si="70"/>
        <v>226.66666666666666</v>
      </c>
      <c r="W197" s="42">
        <f t="shared" si="70"/>
        <v>80.833333333333329</v>
      </c>
      <c r="X197" s="42">
        <f t="shared" si="70"/>
        <v>81.833333333333329</v>
      </c>
      <c r="Y197" s="42">
        <f t="shared" si="70"/>
        <v>162.66666666666666</v>
      </c>
      <c r="Z197" s="42">
        <f t="shared" si="70"/>
        <v>2948.4166666666665</v>
      </c>
      <c r="AA197" s="42">
        <f t="shared" si="70"/>
        <v>2367.6666666666665</v>
      </c>
      <c r="AB197" s="42">
        <f t="shared" si="70"/>
        <v>5316.083333333333</v>
      </c>
    </row>
  </sheetData>
  <mergeCells count="143">
    <mergeCell ref="A8:AB8"/>
    <mergeCell ref="A23:AB23"/>
    <mergeCell ref="Z9:AB9"/>
    <mergeCell ref="B24:D24"/>
    <mergeCell ref="E24:G24"/>
    <mergeCell ref="H24:J24"/>
    <mergeCell ref="K24:M24"/>
    <mergeCell ref="B9:D9"/>
    <mergeCell ref="E9:G9"/>
    <mergeCell ref="H9:J9"/>
    <mergeCell ref="K9:M9"/>
    <mergeCell ref="N9:P9"/>
    <mergeCell ref="Q9:S9"/>
    <mergeCell ref="T9:V9"/>
    <mergeCell ref="W9:Y9"/>
    <mergeCell ref="A9:A10"/>
    <mergeCell ref="A24:A25"/>
    <mergeCell ref="T24:V24"/>
    <mergeCell ref="W24:Y24"/>
    <mergeCell ref="H154:J154"/>
    <mergeCell ref="A111:AB111"/>
    <mergeCell ref="A125:AB125"/>
    <mergeCell ref="A139:AB139"/>
    <mergeCell ref="A153:AB153"/>
    <mergeCell ref="A167:AB167"/>
    <mergeCell ref="Q126:S126"/>
    <mergeCell ref="T126:V126"/>
    <mergeCell ref="W126:Y126"/>
    <mergeCell ref="Z126:AB126"/>
    <mergeCell ref="T112:V112"/>
    <mergeCell ref="W112:Y112"/>
    <mergeCell ref="Z112:AB112"/>
    <mergeCell ref="B126:D126"/>
    <mergeCell ref="E168:G168"/>
    <mergeCell ref="H168:J168"/>
    <mergeCell ref="A68:AB68"/>
    <mergeCell ref="W69:Y69"/>
    <mergeCell ref="Z69:AB69"/>
    <mergeCell ref="A39:A40"/>
    <mergeCell ref="A54:A55"/>
    <mergeCell ref="Z24:AB24"/>
    <mergeCell ref="W54:Y54"/>
    <mergeCell ref="Q54:S54"/>
    <mergeCell ref="T54:V54"/>
    <mergeCell ref="Z54:AB54"/>
    <mergeCell ref="A38:AB38"/>
    <mergeCell ref="A53:AB53"/>
    <mergeCell ref="T39:V39"/>
    <mergeCell ref="W39:Y39"/>
    <mergeCell ref="Z39:AB39"/>
    <mergeCell ref="A112:A113"/>
    <mergeCell ref="A126:A127"/>
    <mergeCell ref="A140:A141"/>
    <mergeCell ref="A154:A155"/>
    <mergeCell ref="A168:A169"/>
    <mergeCell ref="B154:D154"/>
    <mergeCell ref="E154:G154"/>
    <mergeCell ref="B69:D69"/>
    <mergeCell ref="E69:G69"/>
    <mergeCell ref="H69:J69"/>
    <mergeCell ref="B39:D39"/>
    <mergeCell ref="K54:M54"/>
    <mergeCell ref="N54:P54"/>
    <mergeCell ref="Q39:S39"/>
    <mergeCell ref="Q24:S24"/>
    <mergeCell ref="B54:D54"/>
    <mergeCell ref="E54:G54"/>
    <mergeCell ref="H54:J54"/>
    <mergeCell ref="E39:G39"/>
    <mergeCell ref="H39:J39"/>
    <mergeCell ref="K39:M39"/>
    <mergeCell ref="N39:P39"/>
    <mergeCell ref="N24:P24"/>
    <mergeCell ref="A84:A85"/>
    <mergeCell ref="T84:V84"/>
    <mergeCell ref="A69:A70"/>
    <mergeCell ref="K69:M69"/>
    <mergeCell ref="Q112:S112"/>
    <mergeCell ref="B84:D84"/>
    <mergeCell ref="E84:G84"/>
    <mergeCell ref="A83:AB83"/>
    <mergeCell ref="A97:AB97"/>
    <mergeCell ref="H84:J84"/>
    <mergeCell ref="K84:M84"/>
    <mergeCell ref="N84:P84"/>
    <mergeCell ref="Q84:S84"/>
    <mergeCell ref="N69:P69"/>
    <mergeCell ref="Q69:S69"/>
    <mergeCell ref="T69:V69"/>
    <mergeCell ref="Z84:AB84"/>
    <mergeCell ref="B98:D98"/>
    <mergeCell ref="E98:G98"/>
    <mergeCell ref="H98:J98"/>
    <mergeCell ref="W84:Y84"/>
    <mergeCell ref="K98:M98"/>
    <mergeCell ref="N98:P98"/>
    <mergeCell ref="A98:A99"/>
    <mergeCell ref="W98:Y98"/>
    <mergeCell ref="Z98:AB98"/>
    <mergeCell ref="Q140:S140"/>
    <mergeCell ref="T140:V140"/>
    <mergeCell ref="W140:Y140"/>
    <mergeCell ref="B140:D140"/>
    <mergeCell ref="E140:G140"/>
    <mergeCell ref="H140:J140"/>
    <mergeCell ref="K140:M140"/>
    <mergeCell ref="N140:P140"/>
    <mergeCell ref="Z140:AB140"/>
    <mergeCell ref="E126:G126"/>
    <mergeCell ref="H126:J126"/>
    <mergeCell ref="K126:M126"/>
    <mergeCell ref="N126:P126"/>
    <mergeCell ref="B112:D112"/>
    <mergeCell ref="E112:G112"/>
    <mergeCell ref="H112:J112"/>
    <mergeCell ref="K112:M112"/>
    <mergeCell ref="N112:P112"/>
    <mergeCell ref="Q98:S98"/>
    <mergeCell ref="T98:V98"/>
    <mergeCell ref="K185:M185"/>
    <mergeCell ref="T168:V168"/>
    <mergeCell ref="W168:Y168"/>
    <mergeCell ref="Z168:AB168"/>
    <mergeCell ref="T154:V154"/>
    <mergeCell ref="W154:Y154"/>
    <mergeCell ref="Z154:AB154"/>
    <mergeCell ref="K154:M154"/>
    <mergeCell ref="N154:P154"/>
    <mergeCell ref="Q154:S154"/>
    <mergeCell ref="A184:AB184"/>
    <mergeCell ref="N185:P185"/>
    <mergeCell ref="Q185:S185"/>
    <mergeCell ref="T185:V185"/>
    <mergeCell ref="W185:Y185"/>
    <mergeCell ref="Z185:AB185"/>
    <mergeCell ref="A185:A186"/>
    <mergeCell ref="B185:D185"/>
    <mergeCell ref="E185:G185"/>
    <mergeCell ref="H185:J185"/>
    <mergeCell ref="K168:M168"/>
    <mergeCell ref="N168:P168"/>
    <mergeCell ref="Q168:S168"/>
    <mergeCell ref="B168:D168"/>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41"/>
  <sheetViews>
    <sheetView zoomScaleNormal="100" workbookViewId="0">
      <selection activeCell="A4" sqref="A4"/>
    </sheetView>
  </sheetViews>
  <sheetFormatPr baseColWidth="10" defaultRowHeight="12.75" x14ac:dyDescent="0.2"/>
  <cols>
    <col min="1" max="1" width="25.140625" style="1" bestFit="1" customWidth="1"/>
    <col min="2" max="13" width="7" style="1" bestFit="1" customWidth="1"/>
    <col min="14" max="16384" width="11.42578125" style="1"/>
  </cols>
  <sheetData>
    <row r="1" spans="1:13" ht="15.75" x14ac:dyDescent="0.25">
      <c r="A1" s="10" t="s">
        <v>113</v>
      </c>
    </row>
    <row r="2" spans="1:13" ht="15.75" x14ac:dyDescent="0.25">
      <c r="A2" s="10"/>
    </row>
    <row r="3" spans="1:13" ht="15.75" x14ac:dyDescent="0.25">
      <c r="A3" s="10"/>
    </row>
    <row r="4" spans="1:13" ht="15" x14ac:dyDescent="0.25">
      <c r="A4" s="25" t="s">
        <v>207</v>
      </c>
    </row>
    <row r="7" spans="1:13" x14ac:dyDescent="0.2">
      <c r="A7" s="2" t="s">
        <v>107</v>
      </c>
      <c r="B7" s="2" t="s">
        <v>141</v>
      </c>
      <c r="C7" s="2" t="s">
        <v>142</v>
      </c>
      <c r="D7" s="2" t="s">
        <v>143</v>
      </c>
      <c r="E7" s="2" t="s">
        <v>144</v>
      </c>
      <c r="F7" s="2" t="s">
        <v>145</v>
      </c>
      <c r="G7" s="2" t="s">
        <v>146</v>
      </c>
      <c r="H7" s="2" t="s">
        <v>147</v>
      </c>
      <c r="I7" s="2" t="s">
        <v>148</v>
      </c>
      <c r="J7" s="2" t="s">
        <v>149</v>
      </c>
      <c r="K7" s="2" t="s">
        <v>150</v>
      </c>
      <c r="L7" s="2" t="s">
        <v>151</v>
      </c>
      <c r="M7" s="2" t="s">
        <v>152</v>
      </c>
    </row>
    <row r="8" spans="1:13" x14ac:dyDescent="0.2">
      <c r="A8" s="3" t="s">
        <v>51</v>
      </c>
      <c r="B8" s="43">
        <v>880</v>
      </c>
      <c r="C8" s="43">
        <v>861</v>
      </c>
      <c r="D8" s="43">
        <v>943</v>
      </c>
      <c r="E8" s="43">
        <v>1673</v>
      </c>
      <c r="F8" s="43">
        <v>1398</v>
      </c>
      <c r="G8" s="43">
        <v>1641</v>
      </c>
      <c r="H8" s="43">
        <v>1524</v>
      </c>
      <c r="I8" s="43">
        <v>1510</v>
      </c>
      <c r="J8" s="43">
        <v>1417</v>
      </c>
      <c r="K8" s="43">
        <v>1139</v>
      </c>
      <c r="L8" s="43">
        <v>1276</v>
      </c>
      <c r="M8" s="43">
        <v>898</v>
      </c>
    </row>
    <row r="9" spans="1:13" x14ac:dyDescent="0.2">
      <c r="A9" s="3" t="s">
        <v>52</v>
      </c>
      <c r="B9" s="43">
        <v>219</v>
      </c>
      <c r="C9" s="43">
        <v>137</v>
      </c>
      <c r="D9" s="43">
        <v>206</v>
      </c>
      <c r="E9" s="43">
        <v>194</v>
      </c>
      <c r="F9" s="43">
        <v>186</v>
      </c>
      <c r="G9" s="43">
        <v>263</v>
      </c>
      <c r="H9" s="43">
        <v>380</v>
      </c>
      <c r="I9" s="43">
        <v>468</v>
      </c>
      <c r="J9" s="43">
        <v>207</v>
      </c>
      <c r="K9" s="43">
        <v>206</v>
      </c>
      <c r="L9" s="43">
        <v>180</v>
      </c>
      <c r="M9" s="43">
        <v>127</v>
      </c>
    </row>
    <row r="10" spans="1:13" x14ac:dyDescent="0.2">
      <c r="A10" s="3" t="s">
        <v>53</v>
      </c>
      <c r="B10" s="43">
        <v>304</v>
      </c>
      <c r="C10" s="43">
        <v>318</v>
      </c>
      <c r="D10" s="43">
        <v>350</v>
      </c>
      <c r="E10" s="43">
        <v>344</v>
      </c>
      <c r="F10" s="43">
        <v>408</v>
      </c>
      <c r="G10" s="43">
        <v>403</v>
      </c>
      <c r="H10" s="43">
        <v>351</v>
      </c>
      <c r="I10" s="43">
        <v>331</v>
      </c>
      <c r="J10" s="43">
        <v>359</v>
      </c>
      <c r="K10" s="43">
        <v>315</v>
      </c>
      <c r="L10" s="43">
        <v>446</v>
      </c>
      <c r="M10" s="43">
        <v>225</v>
      </c>
    </row>
    <row r="11" spans="1:13" x14ac:dyDescent="0.2">
      <c r="A11" s="3" t="s">
        <v>54</v>
      </c>
      <c r="B11" s="47">
        <v>2289</v>
      </c>
      <c r="C11" s="47">
        <v>1855</v>
      </c>
      <c r="D11" s="47">
        <v>2634</v>
      </c>
      <c r="E11" s="47">
        <v>2493</v>
      </c>
      <c r="F11" s="47">
        <v>3085</v>
      </c>
      <c r="G11" s="47">
        <v>3757</v>
      </c>
      <c r="H11" s="47">
        <v>3647</v>
      </c>
      <c r="I11" s="47">
        <v>2813</v>
      </c>
      <c r="J11" s="47">
        <v>4191</v>
      </c>
      <c r="K11" s="47">
        <v>4019</v>
      </c>
      <c r="L11" s="47">
        <v>4361</v>
      </c>
      <c r="M11" s="47">
        <v>3507</v>
      </c>
    </row>
    <row r="12" spans="1:13" x14ac:dyDescent="0.2">
      <c r="A12" s="3" t="s">
        <v>55</v>
      </c>
      <c r="B12" s="43">
        <v>273</v>
      </c>
      <c r="C12" s="43">
        <v>133</v>
      </c>
      <c r="D12" s="43">
        <v>145</v>
      </c>
      <c r="E12" s="43">
        <v>95</v>
      </c>
      <c r="F12" s="43">
        <v>116</v>
      </c>
      <c r="G12" s="43">
        <v>135</v>
      </c>
      <c r="H12" s="43">
        <v>416</v>
      </c>
      <c r="I12" s="43">
        <v>232</v>
      </c>
      <c r="J12" s="43">
        <v>128</v>
      </c>
      <c r="K12" s="43">
        <v>103</v>
      </c>
      <c r="L12" s="43">
        <v>128</v>
      </c>
      <c r="M12" s="43">
        <v>96</v>
      </c>
    </row>
    <row r="13" spans="1:13" ht="15.75" x14ac:dyDescent="0.25">
      <c r="A13" s="4" t="s">
        <v>10</v>
      </c>
      <c r="B13" s="52">
        <f>SUM(B8:B12)</f>
        <v>3965</v>
      </c>
      <c r="C13" s="8">
        <f t="shared" ref="C13:M13" si="0">SUM(C8:C12)</f>
        <v>3304</v>
      </c>
      <c r="D13" s="8">
        <f t="shared" si="0"/>
        <v>4278</v>
      </c>
      <c r="E13" s="8">
        <f t="shared" si="0"/>
        <v>4799</v>
      </c>
      <c r="F13" s="8">
        <f t="shared" si="0"/>
        <v>5193</v>
      </c>
      <c r="G13" s="8">
        <f t="shared" si="0"/>
        <v>6199</v>
      </c>
      <c r="H13" s="8">
        <f t="shared" si="0"/>
        <v>6318</v>
      </c>
      <c r="I13" s="8">
        <f t="shared" si="0"/>
        <v>5354</v>
      </c>
      <c r="J13" s="8">
        <f t="shared" si="0"/>
        <v>6302</v>
      </c>
      <c r="K13" s="8">
        <f t="shared" si="0"/>
        <v>5782</v>
      </c>
      <c r="L13" s="8">
        <f t="shared" si="0"/>
        <v>6391</v>
      </c>
      <c r="M13" s="8">
        <f t="shared" si="0"/>
        <v>4853</v>
      </c>
    </row>
    <row r="39" spans="1:13" ht="12.75" customHeight="1" x14ac:dyDescent="0.2">
      <c r="A39" s="184" t="s">
        <v>208</v>
      </c>
      <c r="B39" s="184"/>
      <c r="C39" s="184"/>
      <c r="D39" s="184"/>
      <c r="E39" s="184"/>
      <c r="F39" s="184"/>
      <c r="G39" s="184"/>
      <c r="H39" s="184"/>
      <c r="I39" s="184"/>
      <c r="J39" s="184"/>
      <c r="K39" s="184"/>
      <c r="L39" s="184"/>
      <c r="M39" s="184"/>
    </row>
    <row r="40" spans="1:13" x14ac:dyDescent="0.2">
      <c r="A40" s="184"/>
      <c r="B40" s="184"/>
      <c r="C40" s="184"/>
      <c r="D40" s="184"/>
      <c r="E40" s="184"/>
      <c r="F40" s="184"/>
      <c r="G40" s="184"/>
      <c r="H40" s="184"/>
      <c r="I40" s="184"/>
      <c r="J40" s="184"/>
      <c r="K40" s="184"/>
      <c r="L40" s="184"/>
      <c r="M40" s="184"/>
    </row>
    <row r="41" spans="1:13" x14ac:dyDescent="0.2">
      <c r="A41" s="35"/>
      <c r="B41" s="35"/>
      <c r="C41" s="35"/>
    </row>
  </sheetData>
  <mergeCells count="1">
    <mergeCell ref="A39:M4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M157"/>
  <sheetViews>
    <sheetView workbookViewId="0">
      <selection activeCell="B3" sqref="B3"/>
    </sheetView>
  </sheetViews>
  <sheetFormatPr baseColWidth="10" defaultRowHeight="12.75" x14ac:dyDescent="0.2"/>
  <cols>
    <col min="1" max="1" width="16.140625" style="1" customWidth="1"/>
    <col min="2" max="2" width="12" style="1" bestFit="1" customWidth="1"/>
    <col min="3" max="3" width="17.85546875" style="1" bestFit="1" customWidth="1"/>
    <col min="4" max="4" width="7" style="1" bestFit="1" customWidth="1"/>
    <col min="5" max="5" width="12" style="1" bestFit="1" customWidth="1"/>
    <col min="6" max="6" width="17" style="1" bestFit="1" customWidth="1"/>
    <col min="7" max="7" width="19.28515625" style="1" bestFit="1" customWidth="1"/>
    <col min="8" max="8" width="12.140625" style="1" bestFit="1" customWidth="1"/>
    <col min="9" max="9" width="12.28515625" style="1" bestFit="1" customWidth="1"/>
    <col min="10" max="10" width="10.42578125" style="1" bestFit="1" customWidth="1"/>
    <col min="11" max="16384" width="11.42578125" style="1"/>
  </cols>
  <sheetData>
    <row r="1" spans="1:10" ht="15.75" x14ac:dyDescent="0.25">
      <c r="A1" s="10" t="s">
        <v>113</v>
      </c>
    </row>
    <row r="3" spans="1:10" ht="15" x14ac:dyDescent="0.25">
      <c r="A3" s="25" t="s">
        <v>209</v>
      </c>
    </row>
    <row r="7" spans="1:10" x14ac:dyDescent="0.2">
      <c r="B7" s="200" t="s">
        <v>15</v>
      </c>
      <c r="C7" s="200"/>
      <c r="D7" s="200"/>
      <c r="E7" s="200"/>
      <c r="F7" s="200"/>
      <c r="G7" s="200"/>
      <c r="H7" s="200"/>
      <c r="I7" s="200"/>
      <c r="J7" s="200"/>
    </row>
    <row r="8" spans="1:10" ht="25.5" x14ac:dyDescent="0.2">
      <c r="A8" s="26" t="s">
        <v>108</v>
      </c>
      <c r="B8" s="2" t="s">
        <v>27</v>
      </c>
      <c r="C8" s="2" t="s">
        <v>28</v>
      </c>
      <c r="D8" s="2" t="s">
        <v>29</v>
      </c>
      <c r="E8" s="2" t="s">
        <v>30</v>
      </c>
      <c r="F8" s="2" t="s">
        <v>31</v>
      </c>
      <c r="G8" s="2" t="s">
        <v>32</v>
      </c>
      <c r="H8" s="2" t="s">
        <v>33</v>
      </c>
      <c r="I8" s="2" t="s">
        <v>61</v>
      </c>
      <c r="J8" s="2" t="s">
        <v>50</v>
      </c>
    </row>
    <row r="9" spans="1:10" x14ac:dyDescent="0.2">
      <c r="A9" s="50" t="s">
        <v>57</v>
      </c>
      <c r="B9" s="48">
        <v>117</v>
      </c>
      <c r="C9" s="48">
        <v>353</v>
      </c>
      <c r="D9" s="48">
        <v>645</v>
      </c>
      <c r="E9" s="48">
        <v>124</v>
      </c>
      <c r="F9" s="48">
        <v>35</v>
      </c>
      <c r="G9" s="48">
        <v>14</v>
      </c>
      <c r="H9" s="48">
        <v>33</v>
      </c>
      <c r="I9" s="48">
        <v>22</v>
      </c>
      <c r="J9" s="47">
        <f t="shared" ref="J9:J14" si="0">SUM(B9:I9)</f>
        <v>1343</v>
      </c>
    </row>
    <row r="10" spans="1:10" x14ac:dyDescent="0.2">
      <c r="A10" s="50" t="s">
        <v>58</v>
      </c>
      <c r="B10" s="48">
        <v>3</v>
      </c>
      <c r="C10" s="48">
        <v>36</v>
      </c>
      <c r="D10" s="48">
        <v>152</v>
      </c>
      <c r="E10" s="48">
        <v>100</v>
      </c>
      <c r="F10" s="48">
        <v>11</v>
      </c>
      <c r="G10" s="48">
        <v>11</v>
      </c>
      <c r="H10" s="48">
        <v>21</v>
      </c>
      <c r="I10" s="48">
        <v>13</v>
      </c>
      <c r="J10" s="47">
        <f t="shared" si="0"/>
        <v>347</v>
      </c>
    </row>
    <row r="11" spans="1:10" x14ac:dyDescent="0.2">
      <c r="A11" s="50" t="s">
        <v>59</v>
      </c>
      <c r="B11" s="48">
        <v>0</v>
      </c>
      <c r="C11" s="48">
        <v>11</v>
      </c>
      <c r="D11" s="48">
        <v>53</v>
      </c>
      <c r="E11" s="48">
        <v>4</v>
      </c>
      <c r="F11" s="48">
        <v>3</v>
      </c>
      <c r="G11" s="48">
        <v>1</v>
      </c>
      <c r="H11" s="48">
        <v>7</v>
      </c>
      <c r="I11" s="48">
        <v>2</v>
      </c>
      <c r="J11" s="47">
        <f t="shared" si="0"/>
        <v>81</v>
      </c>
    </row>
    <row r="12" spans="1:10" x14ac:dyDescent="0.2">
      <c r="A12" s="50" t="s">
        <v>60</v>
      </c>
      <c r="B12" s="48">
        <v>1</v>
      </c>
      <c r="C12" s="48">
        <v>129</v>
      </c>
      <c r="D12" s="48">
        <v>107</v>
      </c>
      <c r="E12" s="48">
        <v>31</v>
      </c>
      <c r="F12" s="48">
        <v>10</v>
      </c>
      <c r="G12" s="48">
        <v>7</v>
      </c>
      <c r="H12" s="48">
        <v>31</v>
      </c>
      <c r="I12" s="48">
        <v>13</v>
      </c>
      <c r="J12" s="47">
        <f t="shared" si="0"/>
        <v>329</v>
      </c>
    </row>
    <row r="13" spans="1:10" x14ac:dyDescent="0.2">
      <c r="A13" s="50" t="s">
        <v>120</v>
      </c>
      <c r="B13" s="48">
        <v>0</v>
      </c>
      <c r="C13" s="48">
        <v>11</v>
      </c>
      <c r="D13" s="48">
        <v>1</v>
      </c>
      <c r="E13" s="48">
        <v>1</v>
      </c>
      <c r="F13" s="48">
        <v>0</v>
      </c>
      <c r="G13" s="48">
        <v>0</v>
      </c>
      <c r="H13" s="48">
        <v>0</v>
      </c>
      <c r="I13" s="48">
        <v>3</v>
      </c>
      <c r="J13" s="47">
        <f t="shared" si="0"/>
        <v>16</v>
      </c>
    </row>
    <row r="14" spans="1:10" ht="25.5" x14ac:dyDescent="0.2">
      <c r="A14" s="50" t="s">
        <v>121</v>
      </c>
      <c r="B14" s="48">
        <v>123</v>
      </c>
      <c r="C14" s="48">
        <v>466</v>
      </c>
      <c r="D14" s="48">
        <v>729</v>
      </c>
      <c r="E14" s="48">
        <v>403</v>
      </c>
      <c r="F14" s="48">
        <v>44</v>
      </c>
      <c r="G14" s="48">
        <v>38</v>
      </c>
      <c r="H14" s="48">
        <v>100</v>
      </c>
      <c r="I14" s="48">
        <v>69</v>
      </c>
      <c r="J14" s="47">
        <f t="shared" si="0"/>
        <v>1972</v>
      </c>
    </row>
    <row r="15" spans="1:10" ht="15.75" x14ac:dyDescent="0.25">
      <c r="A15" s="12" t="s">
        <v>10</v>
      </c>
      <c r="B15" s="52">
        <f>SUM(B9:B14)</f>
        <v>244</v>
      </c>
      <c r="C15" s="52">
        <f t="shared" ref="C15:J15" si="1">SUM(C9:C14)</f>
        <v>1006</v>
      </c>
      <c r="D15" s="52">
        <f t="shared" si="1"/>
        <v>1687</v>
      </c>
      <c r="E15" s="52">
        <f t="shared" si="1"/>
        <v>663</v>
      </c>
      <c r="F15" s="52">
        <f t="shared" si="1"/>
        <v>103</v>
      </c>
      <c r="G15" s="52">
        <f t="shared" si="1"/>
        <v>71</v>
      </c>
      <c r="H15" s="52">
        <f t="shared" si="1"/>
        <v>192</v>
      </c>
      <c r="I15" s="52">
        <f t="shared" si="1"/>
        <v>122</v>
      </c>
      <c r="J15" s="52">
        <f t="shared" si="1"/>
        <v>4088</v>
      </c>
    </row>
    <row r="16" spans="1:10" x14ac:dyDescent="0.2">
      <c r="B16" s="200" t="s">
        <v>16</v>
      </c>
      <c r="C16" s="200"/>
      <c r="D16" s="200"/>
      <c r="E16" s="200"/>
      <c r="F16" s="200"/>
      <c r="G16" s="200"/>
      <c r="H16" s="200"/>
      <c r="I16" s="200"/>
      <c r="J16" s="200"/>
    </row>
    <row r="17" spans="1:10" ht="25.5" x14ac:dyDescent="0.2">
      <c r="A17" s="26" t="s">
        <v>108</v>
      </c>
      <c r="B17" s="2" t="s">
        <v>27</v>
      </c>
      <c r="C17" s="2" t="s">
        <v>28</v>
      </c>
      <c r="D17" s="2" t="s">
        <v>29</v>
      </c>
      <c r="E17" s="2" t="s">
        <v>30</v>
      </c>
      <c r="F17" s="2" t="s">
        <v>31</v>
      </c>
      <c r="G17" s="2" t="s">
        <v>32</v>
      </c>
      <c r="H17" s="2" t="s">
        <v>33</v>
      </c>
      <c r="I17" s="2" t="s">
        <v>61</v>
      </c>
      <c r="J17" s="2" t="s">
        <v>50</v>
      </c>
    </row>
    <row r="18" spans="1:10" x14ac:dyDescent="0.2">
      <c r="A18" s="50" t="s">
        <v>57</v>
      </c>
      <c r="B18" s="48">
        <v>50</v>
      </c>
      <c r="C18" s="48">
        <v>349</v>
      </c>
      <c r="D18" s="48">
        <v>648</v>
      </c>
      <c r="E18" s="48">
        <v>126</v>
      </c>
      <c r="F18" s="48">
        <v>21</v>
      </c>
      <c r="G18" s="48">
        <v>9</v>
      </c>
      <c r="H18" s="48">
        <v>24</v>
      </c>
      <c r="I18" s="48">
        <v>22</v>
      </c>
      <c r="J18" s="47">
        <f t="shared" ref="J18:J23" si="2">SUM(B18:I18)</f>
        <v>1249</v>
      </c>
    </row>
    <row r="19" spans="1:10" x14ac:dyDescent="0.2">
      <c r="A19" s="50" t="s">
        <v>58</v>
      </c>
      <c r="B19" s="48">
        <v>7</v>
      </c>
      <c r="C19" s="48">
        <v>70</v>
      </c>
      <c r="D19" s="48">
        <v>62</v>
      </c>
      <c r="E19" s="48">
        <v>52</v>
      </c>
      <c r="F19" s="48">
        <v>14</v>
      </c>
      <c r="G19" s="48">
        <v>13</v>
      </c>
      <c r="H19" s="48">
        <v>15</v>
      </c>
      <c r="I19" s="48">
        <v>11</v>
      </c>
      <c r="J19" s="47">
        <f t="shared" si="2"/>
        <v>244</v>
      </c>
    </row>
    <row r="20" spans="1:10" x14ac:dyDescent="0.2">
      <c r="A20" s="50" t="s">
        <v>59</v>
      </c>
      <c r="B20" s="48">
        <v>0</v>
      </c>
      <c r="C20" s="48">
        <v>9</v>
      </c>
      <c r="D20" s="48">
        <v>43</v>
      </c>
      <c r="E20" s="48">
        <v>12</v>
      </c>
      <c r="F20" s="48">
        <v>3</v>
      </c>
      <c r="G20" s="48">
        <v>0</v>
      </c>
      <c r="H20" s="48">
        <v>8</v>
      </c>
      <c r="I20" s="48">
        <v>0</v>
      </c>
      <c r="J20" s="47">
        <f t="shared" si="2"/>
        <v>75</v>
      </c>
    </row>
    <row r="21" spans="1:10" x14ac:dyDescent="0.2">
      <c r="A21" s="50" t="s">
        <v>60</v>
      </c>
      <c r="B21" s="48">
        <v>2</v>
      </c>
      <c r="C21" s="48">
        <v>37</v>
      </c>
      <c r="D21" s="48">
        <v>44</v>
      </c>
      <c r="E21" s="48">
        <v>26</v>
      </c>
      <c r="F21" s="48">
        <v>9</v>
      </c>
      <c r="G21" s="48">
        <v>19</v>
      </c>
      <c r="H21" s="48">
        <v>21</v>
      </c>
      <c r="I21" s="48">
        <v>16</v>
      </c>
      <c r="J21" s="47">
        <f t="shared" si="2"/>
        <v>174</v>
      </c>
    </row>
    <row r="22" spans="1:10" x14ac:dyDescent="0.2">
      <c r="A22" s="50" t="s">
        <v>120</v>
      </c>
      <c r="B22" s="48">
        <v>0</v>
      </c>
      <c r="C22" s="48">
        <v>5</v>
      </c>
      <c r="D22" s="48">
        <v>12</v>
      </c>
      <c r="E22" s="48">
        <v>0</v>
      </c>
      <c r="F22" s="48">
        <v>0</v>
      </c>
      <c r="G22" s="48">
        <v>0</v>
      </c>
      <c r="H22" s="48">
        <v>1</v>
      </c>
      <c r="I22" s="48">
        <v>0</v>
      </c>
      <c r="J22" s="47">
        <f t="shared" si="2"/>
        <v>18</v>
      </c>
    </row>
    <row r="23" spans="1:10" ht="25.5" x14ac:dyDescent="0.2">
      <c r="A23" s="50" t="s">
        <v>121</v>
      </c>
      <c r="B23" s="48">
        <v>100</v>
      </c>
      <c r="C23" s="48">
        <v>489</v>
      </c>
      <c r="D23" s="48">
        <v>576</v>
      </c>
      <c r="E23" s="48">
        <v>224</v>
      </c>
      <c r="F23" s="48">
        <v>42</v>
      </c>
      <c r="G23" s="48">
        <v>40</v>
      </c>
      <c r="H23" s="48">
        <v>88</v>
      </c>
      <c r="I23" s="48">
        <v>68</v>
      </c>
      <c r="J23" s="47">
        <f t="shared" si="2"/>
        <v>1627</v>
      </c>
    </row>
    <row r="24" spans="1:10" ht="15.75" x14ac:dyDescent="0.25">
      <c r="A24" s="12" t="s">
        <v>10</v>
      </c>
      <c r="B24" s="52">
        <f>SUM(B18:B23)</f>
        <v>159</v>
      </c>
      <c r="C24" s="52">
        <f t="shared" ref="C24:J24" si="3">SUM(C18:C23)</f>
        <v>959</v>
      </c>
      <c r="D24" s="52">
        <f t="shared" si="3"/>
        <v>1385</v>
      </c>
      <c r="E24" s="52">
        <f t="shared" si="3"/>
        <v>440</v>
      </c>
      <c r="F24" s="52">
        <f t="shared" si="3"/>
        <v>89</v>
      </c>
      <c r="G24" s="52">
        <f t="shared" si="3"/>
        <v>81</v>
      </c>
      <c r="H24" s="52">
        <f t="shared" si="3"/>
        <v>157</v>
      </c>
      <c r="I24" s="52">
        <f t="shared" si="3"/>
        <v>117</v>
      </c>
      <c r="J24" s="52">
        <f t="shared" si="3"/>
        <v>3387</v>
      </c>
    </row>
    <row r="25" spans="1:10" x14ac:dyDescent="0.2">
      <c r="B25" s="200" t="s">
        <v>17</v>
      </c>
      <c r="C25" s="200"/>
      <c r="D25" s="200"/>
      <c r="E25" s="200"/>
      <c r="F25" s="200"/>
      <c r="G25" s="200"/>
      <c r="H25" s="200"/>
      <c r="I25" s="200"/>
      <c r="J25" s="200"/>
    </row>
    <row r="26" spans="1:10" ht="25.5" x14ac:dyDescent="0.2">
      <c r="A26" s="26" t="s">
        <v>108</v>
      </c>
      <c r="B26" s="2" t="s">
        <v>27</v>
      </c>
      <c r="C26" s="2" t="s">
        <v>28</v>
      </c>
      <c r="D26" s="2" t="s">
        <v>29</v>
      </c>
      <c r="E26" s="2" t="s">
        <v>30</v>
      </c>
      <c r="F26" s="2" t="s">
        <v>31</v>
      </c>
      <c r="G26" s="2" t="s">
        <v>32</v>
      </c>
      <c r="H26" s="2" t="s">
        <v>33</v>
      </c>
      <c r="I26" s="2" t="s">
        <v>61</v>
      </c>
      <c r="J26" s="2" t="s">
        <v>50</v>
      </c>
    </row>
    <row r="27" spans="1:10" x14ac:dyDescent="0.2">
      <c r="A27" s="50" t="s">
        <v>57</v>
      </c>
      <c r="B27" s="48">
        <v>60</v>
      </c>
      <c r="C27" s="48">
        <v>475</v>
      </c>
      <c r="D27" s="48">
        <v>712</v>
      </c>
      <c r="E27" s="48">
        <v>101</v>
      </c>
      <c r="F27" s="48">
        <v>37</v>
      </c>
      <c r="G27" s="48">
        <v>11</v>
      </c>
      <c r="H27" s="48">
        <v>29</v>
      </c>
      <c r="I27" s="48">
        <v>32</v>
      </c>
      <c r="J27" s="47">
        <f t="shared" ref="J27:J32" si="4">SUM(B27:I27)</f>
        <v>1457</v>
      </c>
    </row>
    <row r="28" spans="1:10" x14ac:dyDescent="0.2">
      <c r="A28" s="50" t="s">
        <v>58</v>
      </c>
      <c r="B28" s="48">
        <v>4</v>
      </c>
      <c r="C28" s="48">
        <v>92</v>
      </c>
      <c r="D28" s="48">
        <v>187</v>
      </c>
      <c r="E28" s="48">
        <v>116</v>
      </c>
      <c r="F28" s="48">
        <v>16</v>
      </c>
      <c r="G28" s="48">
        <v>11</v>
      </c>
      <c r="H28" s="48">
        <v>27</v>
      </c>
      <c r="I28" s="48">
        <v>9</v>
      </c>
      <c r="J28" s="47">
        <f t="shared" si="4"/>
        <v>462</v>
      </c>
    </row>
    <row r="29" spans="1:10" x14ac:dyDescent="0.2">
      <c r="A29" s="50" t="s">
        <v>59</v>
      </c>
      <c r="B29" s="48">
        <v>5</v>
      </c>
      <c r="C29" s="48">
        <v>83</v>
      </c>
      <c r="D29" s="48">
        <v>74</v>
      </c>
      <c r="E29" s="48">
        <v>27</v>
      </c>
      <c r="F29" s="48">
        <v>11</v>
      </c>
      <c r="G29" s="48">
        <v>15</v>
      </c>
      <c r="H29" s="48">
        <v>17</v>
      </c>
      <c r="I29" s="48">
        <v>5</v>
      </c>
      <c r="J29" s="47">
        <f t="shared" si="4"/>
        <v>237</v>
      </c>
    </row>
    <row r="30" spans="1:10" x14ac:dyDescent="0.2">
      <c r="A30" s="50" t="s">
        <v>60</v>
      </c>
      <c r="B30" s="48">
        <v>7</v>
      </c>
      <c r="C30" s="48">
        <v>86</v>
      </c>
      <c r="D30" s="48">
        <v>60</v>
      </c>
      <c r="E30" s="48">
        <v>20</v>
      </c>
      <c r="F30" s="48">
        <v>15</v>
      </c>
      <c r="G30" s="48">
        <v>19</v>
      </c>
      <c r="H30" s="48">
        <v>26</v>
      </c>
      <c r="I30" s="48">
        <v>8</v>
      </c>
      <c r="J30" s="47">
        <f t="shared" si="4"/>
        <v>241</v>
      </c>
    </row>
    <row r="31" spans="1:10" x14ac:dyDescent="0.2">
      <c r="A31" s="50" t="s">
        <v>120</v>
      </c>
      <c r="B31" s="48">
        <v>0</v>
      </c>
      <c r="C31" s="48">
        <v>14</v>
      </c>
      <c r="D31" s="48">
        <v>5</v>
      </c>
      <c r="E31" s="48">
        <v>0</v>
      </c>
      <c r="F31" s="48">
        <v>0</v>
      </c>
      <c r="G31" s="48">
        <v>1</v>
      </c>
      <c r="H31" s="48">
        <v>0</v>
      </c>
      <c r="I31" s="48">
        <v>6</v>
      </c>
      <c r="J31" s="47">
        <f t="shared" si="4"/>
        <v>26</v>
      </c>
    </row>
    <row r="32" spans="1:10" ht="25.5" x14ac:dyDescent="0.2">
      <c r="A32" s="50" t="s">
        <v>121</v>
      </c>
      <c r="B32" s="48">
        <v>131</v>
      </c>
      <c r="C32" s="48">
        <v>678</v>
      </c>
      <c r="D32" s="48">
        <v>673</v>
      </c>
      <c r="E32" s="48">
        <v>224</v>
      </c>
      <c r="F32" s="48">
        <v>47</v>
      </c>
      <c r="G32" s="48">
        <v>47</v>
      </c>
      <c r="H32" s="48">
        <v>129</v>
      </c>
      <c r="I32" s="48">
        <v>63</v>
      </c>
      <c r="J32" s="47">
        <f t="shared" si="4"/>
        <v>1992</v>
      </c>
    </row>
    <row r="33" spans="1:10" ht="15.75" x14ac:dyDescent="0.25">
      <c r="A33" s="12" t="s">
        <v>10</v>
      </c>
      <c r="B33" s="52">
        <f>SUM(B27:B32)</f>
        <v>207</v>
      </c>
      <c r="C33" s="52">
        <f t="shared" ref="C33:J33" si="5">SUM(C27:C32)</f>
        <v>1428</v>
      </c>
      <c r="D33" s="52">
        <f t="shared" si="5"/>
        <v>1711</v>
      </c>
      <c r="E33" s="52">
        <f t="shared" si="5"/>
        <v>488</v>
      </c>
      <c r="F33" s="52">
        <f t="shared" si="5"/>
        <v>126</v>
      </c>
      <c r="G33" s="52">
        <f t="shared" si="5"/>
        <v>104</v>
      </c>
      <c r="H33" s="52">
        <f t="shared" si="5"/>
        <v>228</v>
      </c>
      <c r="I33" s="52">
        <f t="shared" si="5"/>
        <v>123</v>
      </c>
      <c r="J33" s="52">
        <f t="shared" si="5"/>
        <v>4415</v>
      </c>
    </row>
    <row r="34" spans="1:10" x14ac:dyDescent="0.2">
      <c r="B34" s="200" t="s">
        <v>18</v>
      </c>
      <c r="C34" s="200"/>
      <c r="D34" s="200"/>
      <c r="E34" s="200"/>
      <c r="F34" s="200"/>
      <c r="G34" s="200"/>
      <c r="H34" s="200"/>
      <c r="I34" s="200"/>
      <c r="J34" s="200"/>
    </row>
    <row r="35" spans="1:10" ht="25.5" x14ac:dyDescent="0.2">
      <c r="A35" s="26" t="s">
        <v>108</v>
      </c>
      <c r="B35" s="2" t="s">
        <v>27</v>
      </c>
      <c r="C35" s="2" t="s">
        <v>28</v>
      </c>
      <c r="D35" s="2" t="s">
        <v>29</v>
      </c>
      <c r="E35" s="2" t="s">
        <v>30</v>
      </c>
      <c r="F35" s="2" t="s">
        <v>31</v>
      </c>
      <c r="G35" s="2" t="s">
        <v>32</v>
      </c>
      <c r="H35" s="2" t="s">
        <v>33</v>
      </c>
      <c r="I35" s="2" t="s">
        <v>61</v>
      </c>
      <c r="J35" s="2" t="s">
        <v>50</v>
      </c>
    </row>
    <row r="36" spans="1:10" x14ac:dyDescent="0.2">
      <c r="A36" s="50" t="s">
        <v>57</v>
      </c>
      <c r="B36" s="48">
        <v>180</v>
      </c>
      <c r="C36" s="48">
        <v>568</v>
      </c>
      <c r="D36" s="48">
        <v>1044</v>
      </c>
      <c r="E36" s="48">
        <v>169</v>
      </c>
      <c r="F36" s="48">
        <v>37</v>
      </c>
      <c r="G36" s="48">
        <v>11</v>
      </c>
      <c r="H36" s="48">
        <v>29</v>
      </c>
      <c r="I36" s="48">
        <v>27</v>
      </c>
      <c r="J36" s="47">
        <f t="shared" ref="J36:J41" si="6">SUM(B36:I36)</f>
        <v>2065</v>
      </c>
    </row>
    <row r="37" spans="1:10" x14ac:dyDescent="0.2">
      <c r="A37" s="50" t="s">
        <v>58</v>
      </c>
      <c r="B37" s="48">
        <v>4</v>
      </c>
      <c r="C37" s="48">
        <v>50</v>
      </c>
      <c r="D37" s="48">
        <v>47</v>
      </c>
      <c r="E37" s="48">
        <v>63</v>
      </c>
      <c r="F37" s="48">
        <v>11</v>
      </c>
      <c r="G37" s="48">
        <v>10</v>
      </c>
      <c r="H37" s="48">
        <v>18</v>
      </c>
      <c r="I37" s="48">
        <v>10</v>
      </c>
      <c r="J37" s="47">
        <f t="shared" si="6"/>
        <v>213</v>
      </c>
    </row>
    <row r="38" spans="1:10" x14ac:dyDescent="0.2">
      <c r="A38" s="50" t="s">
        <v>59</v>
      </c>
      <c r="B38" s="48">
        <v>6</v>
      </c>
      <c r="C38" s="48">
        <v>84</v>
      </c>
      <c r="D38" s="48">
        <v>62</v>
      </c>
      <c r="E38" s="48">
        <v>35</v>
      </c>
      <c r="F38" s="48">
        <v>9</v>
      </c>
      <c r="G38" s="48">
        <v>10</v>
      </c>
      <c r="H38" s="48">
        <v>28</v>
      </c>
      <c r="I38" s="48">
        <v>8</v>
      </c>
      <c r="J38" s="47">
        <f t="shared" si="6"/>
        <v>242</v>
      </c>
    </row>
    <row r="39" spans="1:10" x14ac:dyDescent="0.2">
      <c r="A39" s="50" t="s">
        <v>60</v>
      </c>
      <c r="B39" s="48">
        <v>6</v>
      </c>
      <c r="C39" s="48">
        <v>55</v>
      </c>
      <c r="D39" s="48">
        <v>55</v>
      </c>
      <c r="E39" s="48">
        <v>17</v>
      </c>
      <c r="F39" s="48">
        <v>7</v>
      </c>
      <c r="G39" s="48">
        <v>13</v>
      </c>
      <c r="H39" s="48">
        <v>22</v>
      </c>
      <c r="I39" s="48">
        <v>14</v>
      </c>
      <c r="J39" s="47">
        <f t="shared" si="6"/>
        <v>189</v>
      </c>
    </row>
    <row r="40" spans="1:10" x14ac:dyDescent="0.2">
      <c r="A40" s="50" t="s">
        <v>120</v>
      </c>
      <c r="B40" s="48">
        <v>1</v>
      </c>
      <c r="C40" s="48">
        <v>10</v>
      </c>
      <c r="D40" s="48">
        <v>4</v>
      </c>
      <c r="E40" s="48">
        <v>1</v>
      </c>
      <c r="F40" s="48">
        <v>2</v>
      </c>
      <c r="G40" s="48">
        <v>0</v>
      </c>
      <c r="H40" s="48">
        <v>1</v>
      </c>
      <c r="I40" s="48">
        <v>2</v>
      </c>
      <c r="J40" s="47">
        <f t="shared" si="6"/>
        <v>21</v>
      </c>
    </row>
    <row r="41" spans="1:10" ht="25.5" x14ac:dyDescent="0.2">
      <c r="A41" s="50" t="s">
        <v>121</v>
      </c>
      <c r="B41" s="48">
        <v>170</v>
      </c>
      <c r="C41" s="48">
        <v>560</v>
      </c>
      <c r="D41" s="48">
        <v>994</v>
      </c>
      <c r="E41" s="48">
        <v>229</v>
      </c>
      <c r="F41" s="48">
        <v>51</v>
      </c>
      <c r="G41" s="48">
        <v>46</v>
      </c>
      <c r="H41" s="48">
        <v>112</v>
      </c>
      <c r="I41" s="48">
        <v>53</v>
      </c>
      <c r="J41" s="47">
        <f t="shared" si="6"/>
        <v>2215</v>
      </c>
    </row>
    <row r="42" spans="1:10" ht="15.75" x14ac:dyDescent="0.25">
      <c r="A42" s="12" t="s">
        <v>10</v>
      </c>
      <c r="B42" s="52">
        <f>SUM(B36:B41)</f>
        <v>367</v>
      </c>
      <c r="C42" s="52">
        <f t="shared" ref="C42:J42" si="7">SUM(C36:C41)</f>
        <v>1327</v>
      </c>
      <c r="D42" s="52">
        <f t="shared" si="7"/>
        <v>2206</v>
      </c>
      <c r="E42" s="52">
        <f t="shared" si="7"/>
        <v>514</v>
      </c>
      <c r="F42" s="52">
        <f t="shared" si="7"/>
        <v>117</v>
      </c>
      <c r="G42" s="52">
        <f t="shared" si="7"/>
        <v>90</v>
      </c>
      <c r="H42" s="52">
        <f t="shared" si="7"/>
        <v>210</v>
      </c>
      <c r="I42" s="52">
        <f t="shared" si="7"/>
        <v>114</v>
      </c>
      <c r="J42" s="52">
        <f t="shared" si="7"/>
        <v>4945</v>
      </c>
    </row>
    <row r="43" spans="1:10" x14ac:dyDescent="0.2">
      <c r="B43" s="200" t="s">
        <v>19</v>
      </c>
      <c r="C43" s="200"/>
      <c r="D43" s="200"/>
      <c r="E43" s="200"/>
      <c r="F43" s="200"/>
      <c r="G43" s="200"/>
      <c r="H43" s="200"/>
      <c r="I43" s="200"/>
      <c r="J43" s="200"/>
    </row>
    <row r="44" spans="1:10" ht="25.5" x14ac:dyDescent="0.2">
      <c r="A44" s="26" t="s">
        <v>108</v>
      </c>
      <c r="B44" s="2" t="s">
        <v>27</v>
      </c>
      <c r="C44" s="2" t="s">
        <v>28</v>
      </c>
      <c r="D44" s="2" t="s">
        <v>29</v>
      </c>
      <c r="E44" s="2" t="s">
        <v>30</v>
      </c>
      <c r="F44" s="2" t="s">
        <v>31</v>
      </c>
      <c r="G44" s="2" t="s">
        <v>32</v>
      </c>
      <c r="H44" s="2" t="s">
        <v>33</v>
      </c>
      <c r="I44" s="2" t="s">
        <v>61</v>
      </c>
      <c r="J44" s="2" t="s">
        <v>50</v>
      </c>
    </row>
    <row r="45" spans="1:10" x14ac:dyDescent="0.2">
      <c r="A45" s="50" t="s">
        <v>57</v>
      </c>
      <c r="B45" s="48">
        <v>114</v>
      </c>
      <c r="C45" s="48">
        <v>562</v>
      </c>
      <c r="D45" s="48">
        <v>1162</v>
      </c>
      <c r="E45" s="48">
        <v>171</v>
      </c>
      <c r="F45" s="48">
        <v>47</v>
      </c>
      <c r="G45" s="48">
        <v>19</v>
      </c>
      <c r="H45" s="48">
        <v>41</v>
      </c>
      <c r="I45" s="48">
        <v>39</v>
      </c>
      <c r="J45" s="47">
        <f t="shared" ref="J45:J50" si="8">SUM(B45:I45)</f>
        <v>2155</v>
      </c>
    </row>
    <row r="46" spans="1:10" x14ac:dyDescent="0.2">
      <c r="A46" s="50" t="s">
        <v>58</v>
      </c>
      <c r="B46" s="48">
        <v>4</v>
      </c>
      <c r="C46" s="48">
        <v>67</v>
      </c>
      <c r="D46" s="48">
        <v>164</v>
      </c>
      <c r="E46" s="48">
        <v>118</v>
      </c>
      <c r="F46" s="48">
        <v>7</v>
      </c>
      <c r="G46" s="48">
        <v>18</v>
      </c>
      <c r="H46" s="48">
        <v>16</v>
      </c>
      <c r="I46" s="48">
        <v>8</v>
      </c>
      <c r="J46" s="47">
        <f t="shared" si="8"/>
        <v>402</v>
      </c>
    </row>
    <row r="47" spans="1:10" x14ac:dyDescent="0.2">
      <c r="A47" s="50" t="s">
        <v>59</v>
      </c>
      <c r="B47" s="48">
        <v>11</v>
      </c>
      <c r="C47" s="48">
        <v>104</v>
      </c>
      <c r="D47" s="48">
        <v>82</v>
      </c>
      <c r="E47" s="48">
        <v>27</v>
      </c>
      <c r="F47" s="48">
        <v>8</v>
      </c>
      <c r="G47" s="48">
        <v>5</v>
      </c>
      <c r="H47" s="48">
        <v>12</v>
      </c>
      <c r="I47" s="48">
        <v>8</v>
      </c>
      <c r="J47" s="47">
        <f t="shared" si="8"/>
        <v>257</v>
      </c>
    </row>
    <row r="48" spans="1:10" x14ac:dyDescent="0.2">
      <c r="A48" s="50" t="s">
        <v>60</v>
      </c>
      <c r="B48" s="48">
        <v>8</v>
      </c>
      <c r="C48" s="48">
        <v>64</v>
      </c>
      <c r="D48" s="48">
        <v>92</v>
      </c>
      <c r="E48" s="48">
        <v>32</v>
      </c>
      <c r="F48" s="48">
        <v>8</v>
      </c>
      <c r="G48" s="48">
        <v>11</v>
      </c>
      <c r="H48" s="48">
        <v>19</v>
      </c>
      <c r="I48" s="48">
        <v>15</v>
      </c>
      <c r="J48" s="47">
        <f t="shared" si="8"/>
        <v>249</v>
      </c>
    </row>
    <row r="49" spans="1:10" x14ac:dyDescent="0.2">
      <c r="A49" s="50" t="s">
        <v>120</v>
      </c>
      <c r="B49" s="48">
        <v>0</v>
      </c>
      <c r="C49" s="48">
        <v>23</v>
      </c>
      <c r="D49" s="48">
        <v>4</v>
      </c>
      <c r="E49" s="48">
        <v>0</v>
      </c>
      <c r="F49" s="48">
        <v>0</v>
      </c>
      <c r="G49" s="48">
        <v>1</v>
      </c>
      <c r="H49" s="48">
        <v>2</v>
      </c>
      <c r="I49" s="48">
        <v>2</v>
      </c>
      <c r="J49" s="47">
        <f t="shared" si="8"/>
        <v>32</v>
      </c>
    </row>
    <row r="50" spans="1:10" ht="25.5" x14ac:dyDescent="0.2">
      <c r="A50" s="50" t="s">
        <v>121</v>
      </c>
      <c r="B50" s="48">
        <v>123</v>
      </c>
      <c r="C50" s="48">
        <v>617</v>
      </c>
      <c r="D50" s="48">
        <v>1074</v>
      </c>
      <c r="E50" s="48">
        <v>166</v>
      </c>
      <c r="F50" s="48">
        <v>72</v>
      </c>
      <c r="G50" s="48">
        <v>39</v>
      </c>
      <c r="H50" s="48">
        <v>101</v>
      </c>
      <c r="I50" s="48">
        <v>108</v>
      </c>
      <c r="J50" s="47">
        <f t="shared" si="8"/>
        <v>2300</v>
      </c>
    </row>
    <row r="51" spans="1:10" ht="15.75" x14ac:dyDescent="0.25">
      <c r="A51" s="12" t="s">
        <v>10</v>
      </c>
      <c r="B51" s="52">
        <f>SUM(B45:B50)</f>
        <v>260</v>
      </c>
      <c r="C51" s="52">
        <f t="shared" ref="C51:J51" si="9">SUM(C45:C50)</f>
        <v>1437</v>
      </c>
      <c r="D51" s="52">
        <f t="shared" si="9"/>
        <v>2578</v>
      </c>
      <c r="E51" s="52">
        <f t="shared" si="9"/>
        <v>514</v>
      </c>
      <c r="F51" s="52">
        <f t="shared" si="9"/>
        <v>142</v>
      </c>
      <c r="G51" s="52">
        <f t="shared" si="9"/>
        <v>93</v>
      </c>
      <c r="H51" s="52">
        <f t="shared" si="9"/>
        <v>191</v>
      </c>
      <c r="I51" s="52">
        <f t="shared" si="9"/>
        <v>180</v>
      </c>
      <c r="J51" s="52">
        <f t="shared" si="9"/>
        <v>5395</v>
      </c>
    </row>
    <row r="52" spans="1:10" x14ac:dyDescent="0.2">
      <c r="B52" s="200" t="s">
        <v>20</v>
      </c>
      <c r="C52" s="200"/>
      <c r="D52" s="200"/>
      <c r="E52" s="200"/>
      <c r="F52" s="200"/>
      <c r="G52" s="200"/>
      <c r="H52" s="200"/>
      <c r="I52" s="200"/>
      <c r="J52" s="200"/>
    </row>
    <row r="53" spans="1:10" ht="25.5" x14ac:dyDescent="0.2">
      <c r="A53" s="26" t="s">
        <v>108</v>
      </c>
      <c r="B53" s="2" t="s">
        <v>27</v>
      </c>
      <c r="C53" s="2" t="s">
        <v>28</v>
      </c>
      <c r="D53" s="2" t="s">
        <v>29</v>
      </c>
      <c r="E53" s="2" t="s">
        <v>30</v>
      </c>
      <c r="F53" s="2" t="s">
        <v>31</v>
      </c>
      <c r="G53" s="2" t="s">
        <v>32</v>
      </c>
      <c r="H53" s="2" t="s">
        <v>33</v>
      </c>
      <c r="I53" s="2" t="s">
        <v>61</v>
      </c>
      <c r="J53" s="2" t="s">
        <v>50</v>
      </c>
    </row>
    <row r="54" spans="1:10" x14ac:dyDescent="0.2">
      <c r="A54" s="50" t="s">
        <v>57</v>
      </c>
      <c r="B54" s="48">
        <v>169</v>
      </c>
      <c r="C54" s="48">
        <v>769</v>
      </c>
      <c r="D54" s="48">
        <v>1256</v>
      </c>
      <c r="E54" s="48">
        <v>195</v>
      </c>
      <c r="F54" s="48">
        <v>73</v>
      </c>
      <c r="G54" s="48">
        <v>42</v>
      </c>
      <c r="H54" s="48">
        <v>49</v>
      </c>
      <c r="I54" s="48">
        <v>41</v>
      </c>
      <c r="J54" s="47">
        <f t="shared" ref="J54:J59" si="10">SUM(B54:I54)</f>
        <v>2594</v>
      </c>
    </row>
    <row r="55" spans="1:10" x14ac:dyDescent="0.2">
      <c r="A55" s="50" t="s">
        <v>58</v>
      </c>
      <c r="B55" s="48">
        <v>6</v>
      </c>
      <c r="C55" s="48">
        <v>76</v>
      </c>
      <c r="D55" s="48">
        <v>62</v>
      </c>
      <c r="E55" s="48">
        <v>134</v>
      </c>
      <c r="F55" s="48">
        <v>15</v>
      </c>
      <c r="G55" s="48">
        <v>13</v>
      </c>
      <c r="H55" s="48">
        <v>10</v>
      </c>
      <c r="I55" s="48">
        <v>22</v>
      </c>
      <c r="J55" s="47">
        <f t="shared" si="10"/>
        <v>338</v>
      </c>
    </row>
    <row r="56" spans="1:10" x14ac:dyDescent="0.2">
      <c r="A56" s="50" t="s">
        <v>59</v>
      </c>
      <c r="B56" s="48">
        <v>23</v>
      </c>
      <c r="C56" s="48">
        <v>174</v>
      </c>
      <c r="D56" s="48">
        <v>145</v>
      </c>
      <c r="E56" s="48">
        <v>74</v>
      </c>
      <c r="F56" s="48">
        <v>27</v>
      </c>
      <c r="G56" s="48">
        <v>17</v>
      </c>
      <c r="H56" s="48">
        <v>20</v>
      </c>
      <c r="I56" s="48">
        <v>8</v>
      </c>
      <c r="J56" s="47">
        <f t="shared" si="10"/>
        <v>488</v>
      </c>
    </row>
    <row r="57" spans="1:10" x14ac:dyDescent="0.2">
      <c r="A57" s="50" t="s">
        <v>60</v>
      </c>
      <c r="B57" s="48">
        <v>5</v>
      </c>
      <c r="C57" s="48">
        <v>188</v>
      </c>
      <c r="D57" s="48">
        <v>49</v>
      </c>
      <c r="E57" s="48">
        <v>40</v>
      </c>
      <c r="F57" s="48">
        <v>19</v>
      </c>
      <c r="G57" s="48">
        <v>21</v>
      </c>
      <c r="H57" s="48">
        <v>29</v>
      </c>
      <c r="I57" s="48">
        <v>13</v>
      </c>
      <c r="J57" s="47">
        <f t="shared" si="10"/>
        <v>364</v>
      </c>
    </row>
    <row r="58" spans="1:10" x14ac:dyDescent="0.2">
      <c r="A58" s="50" t="s">
        <v>120</v>
      </c>
      <c r="B58" s="48">
        <v>0</v>
      </c>
      <c r="C58" s="48">
        <v>18</v>
      </c>
      <c r="D58" s="48">
        <v>1</v>
      </c>
      <c r="E58" s="48">
        <v>6</v>
      </c>
      <c r="F58" s="48">
        <v>0</v>
      </c>
      <c r="G58" s="48">
        <v>1</v>
      </c>
      <c r="H58" s="48">
        <v>2</v>
      </c>
      <c r="I58" s="48">
        <v>3</v>
      </c>
      <c r="J58" s="47">
        <f t="shared" si="10"/>
        <v>31</v>
      </c>
    </row>
    <row r="59" spans="1:10" ht="25.5" x14ac:dyDescent="0.2">
      <c r="A59" s="50" t="s">
        <v>121</v>
      </c>
      <c r="B59" s="48">
        <v>183</v>
      </c>
      <c r="C59" s="48">
        <v>630</v>
      </c>
      <c r="D59" s="48">
        <v>1133</v>
      </c>
      <c r="E59" s="48">
        <v>249</v>
      </c>
      <c r="F59" s="48">
        <v>82</v>
      </c>
      <c r="G59" s="48">
        <v>72</v>
      </c>
      <c r="H59" s="48">
        <v>168</v>
      </c>
      <c r="I59" s="48">
        <v>143</v>
      </c>
      <c r="J59" s="47">
        <f t="shared" si="10"/>
        <v>2660</v>
      </c>
    </row>
    <row r="60" spans="1:10" ht="15.75" x14ac:dyDescent="0.25">
      <c r="A60" s="12" t="s">
        <v>10</v>
      </c>
      <c r="B60" s="52">
        <f>SUM(B54:B59)</f>
        <v>386</v>
      </c>
      <c r="C60" s="52">
        <f t="shared" ref="C60:J60" si="11">SUM(C54:C59)</f>
        <v>1855</v>
      </c>
      <c r="D60" s="52">
        <f t="shared" si="11"/>
        <v>2646</v>
      </c>
      <c r="E60" s="52">
        <f t="shared" si="11"/>
        <v>698</v>
      </c>
      <c r="F60" s="52">
        <f t="shared" si="11"/>
        <v>216</v>
      </c>
      <c r="G60" s="52">
        <f t="shared" si="11"/>
        <v>166</v>
      </c>
      <c r="H60" s="52">
        <f t="shared" si="11"/>
        <v>278</v>
      </c>
      <c r="I60" s="52">
        <f t="shared" si="11"/>
        <v>230</v>
      </c>
      <c r="J60" s="52">
        <f t="shared" si="11"/>
        <v>6475</v>
      </c>
    </row>
    <row r="61" spans="1:10" x14ac:dyDescent="0.2">
      <c r="B61" s="200" t="s">
        <v>21</v>
      </c>
      <c r="C61" s="200"/>
      <c r="D61" s="200"/>
      <c r="E61" s="200"/>
      <c r="F61" s="200"/>
      <c r="G61" s="200"/>
      <c r="H61" s="200"/>
      <c r="I61" s="200"/>
      <c r="J61" s="200"/>
    </row>
    <row r="62" spans="1:10" ht="25.5" x14ac:dyDescent="0.2">
      <c r="A62" s="26" t="s">
        <v>108</v>
      </c>
      <c r="B62" s="2" t="s">
        <v>27</v>
      </c>
      <c r="C62" s="2" t="s">
        <v>28</v>
      </c>
      <c r="D62" s="2" t="s">
        <v>29</v>
      </c>
      <c r="E62" s="2" t="s">
        <v>30</v>
      </c>
      <c r="F62" s="2" t="s">
        <v>31</v>
      </c>
      <c r="G62" s="2" t="s">
        <v>32</v>
      </c>
      <c r="H62" s="2" t="s">
        <v>33</v>
      </c>
      <c r="I62" s="2" t="s">
        <v>61</v>
      </c>
      <c r="J62" s="2" t="s">
        <v>50</v>
      </c>
    </row>
    <row r="63" spans="1:10" x14ac:dyDescent="0.2">
      <c r="A63" s="50" t="s">
        <v>57</v>
      </c>
      <c r="B63" s="48">
        <v>175</v>
      </c>
      <c r="C63" s="48">
        <v>664</v>
      </c>
      <c r="D63" s="48">
        <v>1196</v>
      </c>
      <c r="E63" s="48">
        <v>204</v>
      </c>
      <c r="F63" s="48">
        <v>40</v>
      </c>
      <c r="G63" s="48">
        <v>18</v>
      </c>
      <c r="H63" s="48">
        <v>45</v>
      </c>
      <c r="I63" s="48">
        <v>57</v>
      </c>
      <c r="J63" s="47">
        <f t="shared" ref="J63:J68" si="12">SUM(B63:I63)</f>
        <v>2399</v>
      </c>
    </row>
    <row r="64" spans="1:10" x14ac:dyDescent="0.2">
      <c r="A64" s="50" t="s">
        <v>58</v>
      </c>
      <c r="B64" s="48">
        <v>36</v>
      </c>
      <c r="C64" s="48">
        <v>162</v>
      </c>
      <c r="D64" s="48">
        <v>215</v>
      </c>
      <c r="E64" s="48">
        <v>148</v>
      </c>
      <c r="F64" s="48">
        <v>44</v>
      </c>
      <c r="G64" s="48">
        <v>26</v>
      </c>
      <c r="H64" s="48">
        <v>19</v>
      </c>
      <c r="I64" s="48">
        <v>30</v>
      </c>
      <c r="J64" s="47">
        <f t="shared" si="12"/>
        <v>680</v>
      </c>
    </row>
    <row r="65" spans="1:10" x14ac:dyDescent="0.2">
      <c r="A65" s="50" t="s">
        <v>59</v>
      </c>
      <c r="B65" s="48">
        <v>7</v>
      </c>
      <c r="C65" s="48">
        <v>137</v>
      </c>
      <c r="D65" s="48">
        <v>130</v>
      </c>
      <c r="E65" s="48">
        <v>36</v>
      </c>
      <c r="F65" s="48">
        <v>12</v>
      </c>
      <c r="G65" s="48">
        <v>4</v>
      </c>
      <c r="H65" s="48">
        <v>16</v>
      </c>
      <c r="I65" s="48">
        <v>6</v>
      </c>
      <c r="J65" s="47">
        <f t="shared" si="12"/>
        <v>348</v>
      </c>
    </row>
    <row r="66" spans="1:10" x14ac:dyDescent="0.2">
      <c r="A66" s="50" t="s">
        <v>60</v>
      </c>
      <c r="B66" s="48">
        <v>3</v>
      </c>
      <c r="C66" s="48">
        <v>180</v>
      </c>
      <c r="D66" s="48">
        <v>127</v>
      </c>
      <c r="E66" s="48">
        <v>28</v>
      </c>
      <c r="F66" s="48">
        <v>12</v>
      </c>
      <c r="G66" s="48">
        <v>37</v>
      </c>
      <c r="H66" s="48">
        <v>39</v>
      </c>
      <c r="I66" s="48">
        <v>15</v>
      </c>
      <c r="J66" s="47">
        <f t="shared" si="12"/>
        <v>441</v>
      </c>
    </row>
    <row r="67" spans="1:10" x14ac:dyDescent="0.2">
      <c r="A67" s="50" t="s">
        <v>120</v>
      </c>
      <c r="B67" s="48">
        <v>0</v>
      </c>
      <c r="C67" s="48">
        <v>40</v>
      </c>
      <c r="D67" s="48">
        <v>2</v>
      </c>
      <c r="E67" s="48">
        <v>0</v>
      </c>
      <c r="F67" s="48">
        <v>4</v>
      </c>
      <c r="G67" s="48">
        <v>1</v>
      </c>
      <c r="H67" s="48">
        <v>10</v>
      </c>
      <c r="I67" s="48">
        <v>10</v>
      </c>
      <c r="J67" s="47">
        <f t="shared" si="12"/>
        <v>67</v>
      </c>
    </row>
    <row r="68" spans="1:10" ht="25.5" x14ac:dyDescent="0.2">
      <c r="A68" s="50" t="s">
        <v>121</v>
      </c>
      <c r="B68" s="48">
        <v>188</v>
      </c>
      <c r="C68" s="48">
        <v>797</v>
      </c>
      <c r="D68" s="48">
        <v>1072</v>
      </c>
      <c r="E68" s="48">
        <v>238</v>
      </c>
      <c r="F68" s="48">
        <v>57</v>
      </c>
      <c r="G68" s="48">
        <v>66</v>
      </c>
      <c r="H68" s="48">
        <v>138</v>
      </c>
      <c r="I68" s="48">
        <v>91</v>
      </c>
      <c r="J68" s="47">
        <f t="shared" si="12"/>
        <v>2647</v>
      </c>
    </row>
    <row r="69" spans="1:10" ht="15.75" x14ac:dyDescent="0.25">
      <c r="A69" s="12" t="s">
        <v>10</v>
      </c>
      <c r="B69" s="52">
        <f>SUM(B63:B68)</f>
        <v>409</v>
      </c>
      <c r="C69" s="52">
        <f t="shared" ref="C69:J69" si="13">SUM(C63:C68)</f>
        <v>1980</v>
      </c>
      <c r="D69" s="52">
        <f t="shared" si="13"/>
        <v>2742</v>
      </c>
      <c r="E69" s="52">
        <f t="shared" si="13"/>
        <v>654</v>
      </c>
      <c r="F69" s="52">
        <f t="shared" si="13"/>
        <v>169</v>
      </c>
      <c r="G69" s="52">
        <f t="shared" si="13"/>
        <v>152</v>
      </c>
      <c r="H69" s="52">
        <f t="shared" si="13"/>
        <v>267</v>
      </c>
      <c r="I69" s="52">
        <f t="shared" si="13"/>
        <v>209</v>
      </c>
      <c r="J69" s="52">
        <f t="shared" si="13"/>
        <v>6582</v>
      </c>
    </row>
    <row r="70" spans="1:10" x14ac:dyDescent="0.2">
      <c r="B70" s="200" t="s">
        <v>22</v>
      </c>
      <c r="C70" s="200"/>
      <c r="D70" s="200"/>
      <c r="E70" s="200"/>
      <c r="F70" s="200"/>
      <c r="G70" s="200"/>
      <c r="H70" s="200"/>
      <c r="I70" s="200"/>
      <c r="J70" s="200"/>
    </row>
    <row r="71" spans="1:10" ht="25.5" x14ac:dyDescent="0.2">
      <c r="A71" s="26" t="s">
        <v>108</v>
      </c>
      <c r="B71" s="2" t="s">
        <v>27</v>
      </c>
      <c r="C71" s="2" t="s">
        <v>28</v>
      </c>
      <c r="D71" s="2" t="s">
        <v>29</v>
      </c>
      <c r="E71" s="2" t="s">
        <v>30</v>
      </c>
      <c r="F71" s="2" t="s">
        <v>31</v>
      </c>
      <c r="G71" s="2" t="s">
        <v>32</v>
      </c>
      <c r="H71" s="2" t="s">
        <v>33</v>
      </c>
      <c r="I71" s="2" t="s">
        <v>61</v>
      </c>
      <c r="J71" s="2" t="s">
        <v>50</v>
      </c>
    </row>
    <row r="72" spans="1:10" x14ac:dyDescent="0.2">
      <c r="A72" s="50" t="s">
        <v>57</v>
      </c>
      <c r="B72" s="48">
        <v>113</v>
      </c>
      <c r="C72" s="48">
        <v>824</v>
      </c>
      <c r="D72" s="48">
        <v>1179</v>
      </c>
      <c r="E72" s="48">
        <v>266</v>
      </c>
      <c r="F72" s="48">
        <v>54</v>
      </c>
      <c r="G72" s="48">
        <v>28</v>
      </c>
      <c r="H72" s="48">
        <v>35</v>
      </c>
      <c r="I72" s="48">
        <v>29</v>
      </c>
      <c r="J72" s="47">
        <f t="shared" ref="J72:J77" si="14">SUM(B72:I72)</f>
        <v>2528</v>
      </c>
    </row>
    <row r="73" spans="1:10" x14ac:dyDescent="0.2">
      <c r="A73" s="50" t="s">
        <v>58</v>
      </c>
      <c r="B73" s="48">
        <v>15</v>
      </c>
      <c r="C73" s="48">
        <v>107</v>
      </c>
      <c r="D73" s="48">
        <v>183</v>
      </c>
      <c r="E73" s="48">
        <v>112</v>
      </c>
      <c r="F73" s="48">
        <v>21</v>
      </c>
      <c r="G73" s="48">
        <v>27</v>
      </c>
      <c r="H73" s="48">
        <v>54</v>
      </c>
      <c r="I73" s="48">
        <v>19</v>
      </c>
      <c r="J73" s="47">
        <f t="shared" si="14"/>
        <v>538</v>
      </c>
    </row>
    <row r="74" spans="1:10" x14ac:dyDescent="0.2">
      <c r="A74" s="50" t="s">
        <v>59</v>
      </c>
      <c r="B74" s="48">
        <v>5</v>
      </c>
      <c r="C74" s="48">
        <v>70</v>
      </c>
      <c r="D74" s="48">
        <v>58</v>
      </c>
      <c r="E74" s="48">
        <v>26</v>
      </c>
      <c r="F74" s="48">
        <v>6</v>
      </c>
      <c r="G74" s="48">
        <v>9</v>
      </c>
      <c r="H74" s="48">
        <v>18</v>
      </c>
      <c r="I74" s="48">
        <v>6</v>
      </c>
      <c r="J74" s="47">
        <f t="shared" si="14"/>
        <v>198</v>
      </c>
    </row>
    <row r="75" spans="1:10" x14ac:dyDescent="0.2">
      <c r="A75" s="50" t="s">
        <v>60</v>
      </c>
      <c r="B75" s="48">
        <v>0</v>
      </c>
      <c r="C75" s="48">
        <v>51</v>
      </c>
      <c r="D75" s="48">
        <v>42</v>
      </c>
      <c r="E75" s="48">
        <v>30</v>
      </c>
      <c r="F75" s="48">
        <v>4</v>
      </c>
      <c r="G75" s="48">
        <v>12</v>
      </c>
      <c r="H75" s="48">
        <v>19</v>
      </c>
      <c r="I75" s="48">
        <v>6</v>
      </c>
      <c r="J75" s="47">
        <f t="shared" si="14"/>
        <v>164</v>
      </c>
    </row>
    <row r="76" spans="1:10" x14ac:dyDescent="0.2">
      <c r="A76" s="50" t="s">
        <v>120</v>
      </c>
      <c r="B76" s="48">
        <v>0</v>
      </c>
      <c r="C76" s="48">
        <v>11</v>
      </c>
      <c r="D76" s="48">
        <v>1</v>
      </c>
      <c r="E76" s="48">
        <v>1</v>
      </c>
      <c r="F76" s="48">
        <v>0</v>
      </c>
      <c r="G76" s="48">
        <v>0</v>
      </c>
      <c r="H76" s="48">
        <v>0</v>
      </c>
      <c r="I76" s="48">
        <v>0</v>
      </c>
      <c r="J76" s="47">
        <f t="shared" si="14"/>
        <v>13</v>
      </c>
    </row>
    <row r="77" spans="1:10" ht="25.5" x14ac:dyDescent="0.2">
      <c r="A77" s="50" t="s">
        <v>121</v>
      </c>
      <c r="B77" s="48">
        <v>163</v>
      </c>
      <c r="C77" s="48">
        <v>784</v>
      </c>
      <c r="D77" s="48">
        <v>738</v>
      </c>
      <c r="E77" s="48">
        <v>199</v>
      </c>
      <c r="F77" s="48">
        <v>34</v>
      </c>
      <c r="G77" s="48">
        <v>43</v>
      </c>
      <c r="H77" s="48">
        <v>92</v>
      </c>
      <c r="I77" s="48">
        <v>43</v>
      </c>
      <c r="J77" s="47">
        <f t="shared" si="14"/>
        <v>2096</v>
      </c>
    </row>
    <row r="78" spans="1:10" ht="15.75" x14ac:dyDescent="0.25">
      <c r="A78" s="12" t="s">
        <v>10</v>
      </c>
      <c r="B78" s="52">
        <f>SUM(B72:B77)</f>
        <v>296</v>
      </c>
      <c r="C78" s="52">
        <f t="shared" ref="C78:J78" si="15">SUM(C72:C77)</f>
        <v>1847</v>
      </c>
      <c r="D78" s="52">
        <f t="shared" si="15"/>
        <v>2201</v>
      </c>
      <c r="E78" s="52">
        <f t="shared" si="15"/>
        <v>634</v>
      </c>
      <c r="F78" s="52">
        <f t="shared" si="15"/>
        <v>119</v>
      </c>
      <c r="G78" s="52">
        <f t="shared" si="15"/>
        <v>119</v>
      </c>
      <c r="H78" s="52">
        <f t="shared" si="15"/>
        <v>218</v>
      </c>
      <c r="I78" s="52">
        <f t="shared" si="15"/>
        <v>103</v>
      </c>
      <c r="J78" s="52">
        <f t="shared" si="15"/>
        <v>5537</v>
      </c>
    </row>
    <row r="79" spans="1:10" x14ac:dyDescent="0.2">
      <c r="B79" s="200" t="s">
        <v>23</v>
      </c>
      <c r="C79" s="200"/>
      <c r="D79" s="200"/>
      <c r="E79" s="200"/>
      <c r="F79" s="200"/>
      <c r="G79" s="200"/>
      <c r="H79" s="200"/>
      <c r="I79" s="200"/>
      <c r="J79" s="200"/>
    </row>
    <row r="80" spans="1:10" ht="25.5" x14ac:dyDescent="0.2">
      <c r="A80" s="26" t="s">
        <v>108</v>
      </c>
      <c r="B80" s="2" t="s">
        <v>27</v>
      </c>
      <c r="C80" s="2" t="s">
        <v>28</v>
      </c>
      <c r="D80" s="2" t="s">
        <v>29</v>
      </c>
      <c r="E80" s="2" t="s">
        <v>30</v>
      </c>
      <c r="F80" s="2" t="s">
        <v>31</v>
      </c>
      <c r="G80" s="2" t="s">
        <v>32</v>
      </c>
      <c r="H80" s="2" t="s">
        <v>33</v>
      </c>
      <c r="I80" s="2" t="s">
        <v>61</v>
      </c>
      <c r="J80" s="2" t="s">
        <v>50</v>
      </c>
    </row>
    <row r="81" spans="1:10" x14ac:dyDescent="0.2">
      <c r="A81" s="50" t="s">
        <v>57</v>
      </c>
      <c r="B81" s="48">
        <v>126</v>
      </c>
      <c r="C81" s="48">
        <v>880</v>
      </c>
      <c r="D81" s="48">
        <v>1402</v>
      </c>
      <c r="E81" s="48">
        <v>177</v>
      </c>
      <c r="F81" s="48">
        <v>51</v>
      </c>
      <c r="G81" s="48">
        <v>28</v>
      </c>
      <c r="H81" s="48">
        <v>54</v>
      </c>
      <c r="I81" s="48">
        <v>27</v>
      </c>
      <c r="J81" s="47">
        <f t="shared" ref="J81:J86" si="16">SUM(B81:I81)</f>
        <v>2745</v>
      </c>
    </row>
    <row r="82" spans="1:10" x14ac:dyDescent="0.2">
      <c r="A82" s="50" t="s">
        <v>58</v>
      </c>
      <c r="B82" s="48">
        <v>3</v>
      </c>
      <c r="C82" s="48">
        <v>56</v>
      </c>
      <c r="D82" s="48">
        <v>88</v>
      </c>
      <c r="E82" s="48">
        <v>117</v>
      </c>
      <c r="F82" s="48">
        <v>11</v>
      </c>
      <c r="G82" s="48">
        <v>10</v>
      </c>
      <c r="H82" s="48">
        <v>13</v>
      </c>
      <c r="I82" s="48">
        <v>2</v>
      </c>
      <c r="J82" s="47">
        <f t="shared" si="16"/>
        <v>300</v>
      </c>
    </row>
    <row r="83" spans="1:10" x14ac:dyDescent="0.2">
      <c r="A83" s="50" t="s">
        <v>59</v>
      </c>
      <c r="B83" s="48">
        <v>16</v>
      </c>
      <c r="C83" s="48">
        <v>146</v>
      </c>
      <c r="D83" s="48">
        <v>113</v>
      </c>
      <c r="E83" s="48">
        <v>43</v>
      </c>
      <c r="F83" s="48">
        <v>13</v>
      </c>
      <c r="G83" s="48">
        <v>8</v>
      </c>
      <c r="H83" s="48">
        <v>21</v>
      </c>
      <c r="I83" s="48">
        <v>10</v>
      </c>
      <c r="J83" s="47">
        <f t="shared" si="16"/>
        <v>370</v>
      </c>
    </row>
    <row r="84" spans="1:10" x14ac:dyDescent="0.2">
      <c r="A84" s="50" t="s">
        <v>60</v>
      </c>
      <c r="B84" s="48">
        <v>1</v>
      </c>
      <c r="C84" s="48">
        <v>57</v>
      </c>
      <c r="D84" s="48">
        <v>184</v>
      </c>
      <c r="E84" s="48">
        <v>36</v>
      </c>
      <c r="F84" s="48">
        <v>27</v>
      </c>
      <c r="G84" s="48">
        <v>14</v>
      </c>
      <c r="H84" s="48">
        <v>60</v>
      </c>
      <c r="I84" s="48">
        <v>43</v>
      </c>
      <c r="J84" s="47">
        <f t="shared" si="16"/>
        <v>422</v>
      </c>
    </row>
    <row r="85" spans="1:10" x14ac:dyDescent="0.2">
      <c r="A85" s="50" t="s">
        <v>120</v>
      </c>
      <c r="B85" s="48">
        <v>0</v>
      </c>
      <c r="C85" s="48">
        <v>24</v>
      </c>
      <c r="D85" s="48">
        <v>1</v>
      </c>
      <c r="E85" s="48">
        <v>2</v>
      </c>
      <c r="F85" s="48">
        <v>0</v>
      </c>
      <c r="G85" s="48">
        <v>0</v>
      </c>
      <c r="H85" s="48">
        <v>1</v>
      </c>
      <c r="I85" s="48">
        <v>0</v>
      </c>
      <c r="J85" s="47">
        <f t="shared" si="16"/>
        <v>28</v>
      </c>
    </row>
    <row r="86" spans="1:10" ht="25.5" x14ac:dyDescent="0.2">
      <c r="A86" s="50" t="s">
        <v>121</v>
      </c>
      <c r="B86" s="48">
        <v>281</v>
      </c>
      <c r="C86" s="48">
        <v>767</v>
      </c>
      <c r="D86" s="48">
        <v>1094</v>
      </c>
      <c r="E86" s="48">
        <v>207</v>
      </c>
      <c r="F86" s="48">
        <v>61</v>
      </c>
      <c r="G86" s="48">
        <v>47</v>
      </c>
      <c r="H86" s="48">
        <v>146</v>
      </c>
      <c r="I86" s="48">
        <v>111</v>
      </c>
      <c r="J86" s="47">
        <f t="shared" si="16"/>
        <v>2714</v>
      </c>
    </row>
    <row r="87" spans="1:10" ht="15.75" x14ac:dyDescent="0.25">
      <c r="A87" s="12" t="s">
        <v>10</v>
      </c>
      <c r="B87" s="52">
        <f>SUM(B81:B86)</f>
        <v>427</v>
      </c>
      <c r="C87" s="52">
        <f t="shared" ref="C87:J87" si="17">SUM(C81:C86)</f>
        <v>1930</v>
      </c>
      <c r="D87" s="52">
        <f t="shared" si="17"/>
        <v>2882</v>
      </c>
      <c r="E87" s="52">
        <f t="shared" si="17"/>
        <v>582</v>
      </c>
      <c r="F87" s="52">
        <f t="shared" si="17"/>
        <v>163</v>
      </c>
      <c r="G87" s="52">
        <f t="shared" si="17"/>
        <v>107</v>
      </c>
      <c r="H87" s="52">
        <f t="shared" si="17"/>
        <v>295</v>
      </c>
      <c r="I87" s="52">
        <f t="shared" si="17"/>
        <v>193</v>
      </c>
      <c r="J87" s="52">
        <f t="shared" si="17"/>
        <v>6579</v>
      </c>
    </row>
    <row r="88" spans="1:10" x14ac:dyDescent="0.2">
      <c r="B88" s="200" t="s">
        <v>24</v>
      </c>
      <c r="C88" s="200"/>
      <c r="D88" s="200"/>
      <c r="E88" s="200"/>
      <c r="F88" s="200"/>
      <c r="G88" s="200"/>
      <c r="H88" s="200"/>
      <c r="I88" s="200"/>
      <c r="J88" s="200"/>
    </row>
    <row r="89" spans="1:10" ht="25.5" x14ac:dyDescent="0.2">
      <c r="A89" s="26" t="s">
        <v>108</v>
      </c>
      <c r="B89" s="2" t="s">
        <v>27</v>
      </c>
      <c r="C89" s="2" t="s">
        <v>28</v>
      </c>
      <c r="D89" s="2" t="s">
        <v>29</v>
      </c>
      <c r="E89" s="2" t="s">
        <v>30</v>
      </c>
      <c r="F89" s="2" t="s">
        <v>31</v>
      </c>
      <c r="G89" s="2" t="s">
        <v>32</v>
      </c>
      <c r="H89" s="2" t="s">
        <v>33</v>
      </c>
      <c r="I89" s="2" t="s">
        <v>61</v>
      </c>
      <c r="J89" s="2" t="s">
        <v>50</v>
      </c>
    </row>
    <row r="90" spans="1:10" x14ac:dyDescent="0.2">
      <c r="A90" s="50" t="s">
        <v>57</v>
      </c>
      <c r="B90" s="48">
        <v>63</v>
      </c>
      <c r="C90" s="48">
        <v>741</v>
      </c>
      <c r="D90" s="48">
        <v>1170</v>
      </c>
      <c r="E90" s="48">
        <v>218</v>
      </c>
      <c r="F90" s="48">
        <v>52</v>
      </c>
      <c r="G90" s="48">
        <v>20</v>
      </c>
      <c r="H90" s="48">
        <v>41</v>
      </c>
      <c r="I90" s="48">
        <v>50</v>
      </c>
      <c r="J90" s="47">
        <f t="shared" ref="J90:J95" si="18">SUM(B90:I90)</f>
        <v>2355</v>
      </c>
    </row>
    <row r="91" spans="1:10" x14ac:dyDescent="0.2">
      <c r="A91" s="50" t="s">
        <v>58</v>
      </c>
      <c r="B91" s="48">
        <v>7</v>
      </c>
      <c r="C91" s="48">
        <v>94</v>
      </c>
      <c r="D91" s="48">
        <v>221</v>
      </c>
      <c r="E91" s="48">
        <v>156</v>
      </c>
      <c r="F91" s="48">
        <v>13</v>
      </c>
      <c r="G91" s="48">
        <v>20</v>
      </c>
      <c r="H91" s="48">
        <v>15</v>
      </c>
      <c r="I91" s="48">
        <v>18</v>
      </c>
      <c r="J91" s="47">
        <f t="shared" si="18"/>
        <v>544</v>
      </c>
    </row>
    <row r="92" spans="1:10" x14ac:dyDescent="0.2">
      <c r="A92" s="50" t="s">
        <v>59</v>
      </c>
      <c r="B92" s="48">
        <v>8</v>
      </c>
      <c r="C92" s="48">
        <v>136</v>
      </c>
      <c r="D92" s="48">
        <v>130</v>
      </c>
      <c r="E92" s="48">
        <v>64</v>
      </c>
      <c r="F92" s="48">
        <v>20</v>
      </c>
      <c r="G92" s="48">
        <v>17</v>
      </c>
      <c r="H92" s="48">
        <v>19</v>
      </c>
      <c r="I92" s="48">
        <v>15</v>
      </c>
      <c r="J92" s="47">
        <f t="shared" si="18"/>
        <v>409</v>
      </c>
    </row>
    <row r="93" spans="1:10" x14ac:dyDescent="0.2">
      <c r="A93" s="50" t="s">
        <v>60</v>
      </c>
      <c r="B93" s="48">
        <v>5</v>
      </c>
      <c r="C93" s="48">
        <v>54</v>
      </c>
      <c r="D93" s="48">
        <v>91</v>
      </c>
      <c r="E93" s="48">
        <v>33</v>
      </c>
      <c r="F93" s="48">
        <v>10</v>
      </c>
      <c r="G93" s="48">
        <v>14</v>
      </c>
      <c r="H93" s="48">
        <v>26</v>
      </c>
      <c r="I93" s="48">
        <v>23</v>
      </c>
      <c r="J93" s="47">
        <f t="shared" si="18"/>
        <v>256</v>
      </c>
    </row>
    <row r="94" spans="1:10" x14ac:dyDescent="0.2">
      <c r="A94" s="50" t="s">
        <v>120</v>
      </c>
      <c r="B94" s="48">
        <v>0</v>
      </c>
      <c r="C94" s="48">
        <v>14</v>
      </c>
      <c r="D94" s="48">
        <v>4</v>
      </c>
      <c r="E94" s="48">
        <v>2</v>
      </c>
      <c r="F94" s="48">
        <v>0</v>
      </c>
      <c r="G94" s="48">
        <v>0</v>
      </c>
      <c r="H94" s="48">
        <v>2</v>
      </c>
      <c r="I94" s="48">
        <v>9</v>
      </c>
      <c r="J94" s="47">
        <f t="shared" si="18"/>
        <v>31</v>
      </c>
    </row>
    <row r="95" spans="1:10" ht="25.5" x14ac:dyDescent="0.2">
      <c r="A95" s="50" t="s">
        <v>121</v>
      </c>
      <c r="B95" s="48">
        <v>142</v>
      </c>
      <c r="C95" s="48">
        <v>783</v>
      </c>
      <c r="D95" s="48">
        <v>1034</v>
      </c>
      <c r="E95" s="48">
        <v>172</v>
      </c>
      <c r="F95" s="48">
        <v>67</v>
      </c>
      <c r="G95" s="48">
        <v>43</v>
      </c>
      <c r="H95" s="48">
        <v>112</v>
      </c>
      <c r="I95" s="48">
        <v>100</v>
      </c>
      <c r="J95" s="47">
        <f t="shared" si="18"/>
        <v>2453</v>
      </c>
    </row>
    <row r="96" spans="1:10" ht="15.75" x14ac:dyDescent="0.25">
      <c r="A96" s="12" t="s">
        <v>10</v>
      </c>
      <c r="B96" s="52">
        <f>SUM(B90:B95)</f>
        <v>225</v>
      </c>
      <c r="C96" s="52">
        <f t="shared" ref="C96:J96" si="19">SUM(C90:C95)</f>
        <v>1822</v>
      </c>
      <c r="D96" s="52">
        <f t="shared" si="19"/>
        <v>2650</v>
      </c>
      <c r="E96" s="52">
        <f t="shared" si="19"/>
        <v>645</v>
      </c>
      <c r="F96" s="52">
        <f t="shared" si="19"/>
        <v>162</v>
      </c>
      <c r="G96" s="52">
        <f t="shared" si="19"/>
        <v>114</v>
      </c>
      <c r="H96" s="52">
        <f t="shared" si="19"/>
        <v>215</v>
      </c>
      <c r="I96" s="52">
        <f t="shared" si="19"/>
        <v>215</v>
      </c>
      <c r="J96" s="52">
        <f t="shared" si="19"/>
        <v>6048</v>
      </c>
    </row>
    <row r="97" spans="1:10" x14ac:dyDescent="0.2">
      <c r="B97" s="200" t="s">
        <v>25</v>
      </c>
      <c r="C97" s="200"/>
      <c r="D97" s="200"/>
      <c r="E97" s="200"/>
      <c r="F97" s="200"/>
      <c r="G97" s="200"/>
      <c r="H97" s="200"/>
      <c r="I97" s="200"/>
      <c r="J97" s="200"/>
    </row>
    <row r="98" spans="1:10" ht="25.5" x14ac:dyDescent="0.2">
      <c r="A98" s="26" t="s">
        <v>108</v>
      </c>
      <c r="B98" s="2" t="s">
        <v>27</v>
      </c>
      <c r="C98" s="2" t="s">
        <v>28</v>
      </c>
      <c r="D98" s="2" t="s">
        <v>29</v>
      </c>
      <c r="E98" s="2" t="s">
        <v>30</v>
      </c>
      <c r="F98" s="2" t="s">
        <v>31</v>
      </c>
      <c r="G98" s="2" t="s">
        <v>32</v>
      </c>
      <c r="H98" s="2" t="s">
        <v>33</v>
      </c>
      <c r="I98" s="2" t="s">
        <v>61</v>
      </c>
      <c r="J98" s="2" t="s">
        <v>50</v>
      </c>
    </row>
    <row r="99" spans="1:10" x14ac:dyDescent="0.2">
      <c r="A99" s="50" t="s">
        <v>57</v>
      </c>
      <c r="B99" s="48">
        <v>78</v>
      </c>
      <c r="C99" s="48">
        <v>754</v>
      </c>
      <c r="D99" s="48">
        <v>1298</v>
      </c>
      <c r="E99" s="48">
        <v>269</v>
      </c>
      <c r="F99" s="48">
        <v>38</v>
      </c>
      <c r="G99" s="48">
        <v>29</v>
      </c>
      <c r="H99" s="48">
        <v>67</v>
      </c>
      <c r="I99" s="48">
        <v>69</v>
      </c>
      <c r="J99" s="47">
        <f t="shared" ref="J99:J104" si="20">SUM(B99:I99)</f>
        <v>2602</v>
      </c>
    </row>
    <row r="100" spans="1:10" x14ac:dyDescent="0.2">
      <c r="A100" s="50" t="s">
        <v>58</v>
      </c>
      <c r="B100" s="48">
        <v>15</v>
      </c>
      <c r="C100" s="48">
        <v>57</v>
      </c>
      <c r="D100" s="48">
        <v>155</v>
      </c>
      <c r="E100" s="48">
        <v>259</v>
      </c>
      <c r="F100" s="48">
        <v>20</v>
      </c>
      <c r="G100" s="48">
        <v>10</v>
      </c>
      <c r="H100" s="48">
        <v>20</v>
      </c>
      <c r="I100" s="48">
        <v>8</v>
      </c>
      <c r="J100" s="47">
        <f t="shared" si="20"/>
        <v>544</v>
      </c>
    </row>
    <row r="101" spans="1:10" x14ac:dyDescent="0.2">
      <c r="A101" s="50" t="s">
        <v>59</v>
      </c>
      <c r="B101" s="48">
        <v>10</v>
      </c>
      <c r="C101" s="48">
        <v>130</v>
      </c>
      <c r="D101" s="48">
        <v>69</v>
      </c>
      <c r="E101" s="48">
        <v>31</v>
      </c>
      <c r="F101" s="48">
        <v>15</v>
      </c>
      <c r="G101" s="48">
        <v>10</v>
      </c>
      <c r="H101" s="48">
        <v>18</v>
      </c>
      <c r="I101" s="48">
        <v>7</v>
      </c>
      <c r="J101" s="47">
        <f t="shared" si="20"/>
        <v>290</v>
      </c>
    </row>
    <row r="102" spans="1:10" x14ac:dyDescent="0.2">
      <c r="A102" s="50" t="s">
        <v>60</v>
      </c>
      <c r="B102" s="48">
        <v>1</v>
      </c>
      <c r="C102" s="48">
        <v>66</v>
      </c>
      <c r="D102" s="48">
        <v>86</v>
      </c>
      <c r="E102" s="48">
        <v>27</v>
      </c>
      <c r="F102" s="48">
        <v>13</v>
      </c>
      <c r="G102" s="48">
        <v>20</v>
      </c>
      <c r="H102" s="48">
        <v>66</v>
      </c>
      <c r="I102" s="48">
        <v>12</v>
      </c>
      <c r="J102" s="47">
        <f t="shared" si="20"/>
        <v>291</v>
      </c>
    </row>
    <row r="103" spans="1:10" x14ac:dyDescent="0.2">
      <c r="A103" s="50" t="s">
        <v>120</v>
      </c>
      <c r="B103" s="48">
        <v>0</v>
      </c>
      <c r="C103" s="48">
        <v>17</v>
      </c>
      <c r="D103" s="48">
        <v>11</v>
      </c>
      <c r="E103" s="48">
        <v>1</v>
      </c>
      <c r="F103" s="48">
        <v>0</v>
      </c>
      <c r="G103" s="48">
        <v>0</v>
      </c>
      <c r="H103" s="48">
        <v>3</v>
      </c>
      <c r="I103" s="48">
        <v>12</v>
      </c>
      <c r="J103" s="47">
        <f t="shared" si="20"/>
        <v>44</v>
      </c>
    </row>
    <row r="104" spans="1:10" ht="25.5" x14ac:dyDescent="0.2">
      <c r="A104" s="50" t="s">
        <v>121</v>
      </c>
      <c r="B104" s="48">
        <v>169</v>
      </c>
      <c r="C104" s="48">
        <v>810</v>
      </c>
      <c r="D104" s="48">
        <v>1338</v>
      </c>
      <c r="E104" s="48">
        <v>184</v>
      </c>
      <c r="F104" s="48">
        <v>62</v>
      </c>
      <c r="G104" s="48">
        <v>52</v>
      </c>
      <c r="H104" s="48">
        <v>148</v>
      </c>
      <c r="I104" s="48">
        <v>104</v>
      </c>
      <c r="J104" s="47">
        <f t="shared" si="20"/>
        <v>2867</v>
      </c>
    </row>
    <row r="105" spans="1:10" ht="15.75" x14ac:dyDescent="0.25">
      <c r="A105" s="12" t="s">
        <v>10</v>
      </c>
      <c r="B105" s="52">
        <f>SUM(B99:B104)</f>
        <v>273</v>
      </c>
      <c r="C105" s="52">
        <f t="shared" ref="C105:J105" si="21">SUM(C99:C104)</f>
        <v>1834</v>
      </c>
      <c r="D105" s="52">
        <f t="shared" si="21"/>
        <v>2957</v>
      </c>
      <c r="E105" s="52">
        <f t="shared" si="21"/>
        <v>771</v>
      </c>
      <c r="F105" s="52">
        <f t="shared" si="21"/>
        <v>148</v>
      </c>
      <c r="G105" s="52">
        <f t="shared" si="21"/>
        <v>121</v>
      </c>
      <c r="H105" s="52">
        <f t="shared" si="21"/>
        <v>322</v>
      </c>
      <c r="I105" s="52">
        <f t="shared" si="21"/>
        <v>212</v>
      </c>
      <c r="J105" s="52">
        <f t="shared" si="21"/>
        <v>6638</v>
      </c>
    </row>
    <row r="106" spans="1:10" x14ac:dyDescent="0.2">
      <c r="B106" s="200" t="s">
        <v>26</v>
      </c>
      <c r="C106" s="200"/>
      <c r="D106" s="200"/>
      <c r="E106" s="200"/>
      <c r="F106" s="200"/>
      <c r="G106" s="200"/>
      <c r="H106" s="200"/>
      <c r="I106" s="200"/>
      <c r="J106" s="200"/>
    </row>
    <row r="107" spans="1:10" ht="25.5" x14ac:dyDescent="0.2">
      <c r="A107" s="26" t="s">
        <v>108</v>
      </c>
      <c r="B107" s="2" t="s">
        <v>27</v>
      </c>
      <c r="C107" s="2" t="s">
        <v>28</v>
      </c>
      <c r="D107" s="2" t="s">
        <v>29</v>
      </c>
      <c r="E107" s="2" t="s">
        <v>30</v>
      </c>
      <c r="F107" s="2" t="s">
        <v>31</v>
      </c>
      <c r="G107" s="2" t="s">
        <v>32</v>
      </c>
      <c r="H107" s="2" t="s">
        <v>33</v>
      </c>
      <c r="I107" s="2" t="s">
        <v>61</v>
      </c>
      <c r="J107" s="2" t="s">
        <v>50</v>
      </c>
    </row>
    <row r="108" spans="1:10" x14ac:dyDescent="0.2">
      <c r="A108" s="50" t="s">
        <v>57</v>
      </c>
      <c r="B108" s="48">
        <v>63</v>
      </c>
      <c r="C108" s="48">
        <v>677</v>
      </c>
      <c r="D108" s="48">
        <v>970</v>
      </c>
      <c r="E108" s="48">
        <v>217</v>
      </c>
      <c r="F108" s="48">
        <v>72</v>
      </c>
      <c r="G108" s="48">
        <v>36</v>
      </c>
      <c r="H108" s="48">
        <v>41</v>
      </c>
      <c r="I108" s="48">
        <v>61</v>
      </c>
      <c r="J108" s="47">
        <f t="shared" ref="J108:J113" si="22">SUM(B108:I108)</f>
        <v>2137</v>
      </c>
    </row>
    <row r="109" spans="1:10" x14ac:dyDescent="0.2">
      <c r="A109" s="50" t="s">
        <v>58</v>
      </c>
      <c r="B109" s="48">
        <v>15</v>
      </c>
      <c r="C109" s="48">
        <v>156</v>
      </c>
      <c r="D109" s="48">
        <v>263</v>
      </c>
      <c r="E109" s="48">
        <v>224</v>
      </c>
      <c r="F109" s="48">
        <v>32</v>
      </c>
      <c r="G109" s="48">
        <v>32</v>
      </c>
      <c r="H109" s="48">
        <v>21</v>
      </c>
      <c r="I109" s="48">
        <v>8</v>
      </c>
      <c r="J109" s="47">
        <f t="shared" si="22"/>
        <v>751</v>
      </c>
    </row>
    <row r="110" spans="1:10" x14ac:dyDescent="0.2">
      <c r="A110" s="50" t="s">
        <v>59</v>
      </c>
      <c r="B110" s="48">
        <v>13</v>
      </c>
      <c r="C110" s="48">
        <v>18</v>
      </c>
      <c r="D110" s="48">
        <v>23</v>
      </c>
      <c r="E110" s="48">
        <v>27</v>
      </c>
      <c r="F110" s="48">
        <v>3</v>
      </c>
      <c r="G110" s="48">
        <v>2</v>
      </c>
      <c r="H110" s="48">
        <v>5</v>
      </c>
      <c r="I110" s="48">
        <v>0</v>
      </c>
      <c r="J110" s="47">
        <f t="shared" si="22"/>
        <v>91</v>
      </c>
    </row>
    <row r="111" spans="1:10" x14ac:dyDescent="0.2">
      <c r="A111" s="50" t="s">
        <v>60</v>
      </c>
      <c r="B111" s="48">
        <v>2</v>
      </c>
      <c r="C111" s="48">
        <v>57</v>
      </c>
      <c r="D111" s="48">
        <v>60</v>
      </c>
      <c r="E111" s="48">
        <v>27</v>
      </c>
      <c r="F111" s="48">
        <v>11</v>
      </c>
      <c r="G111" s="48">
        <v>17</v>
      </c>
      <c r="H111" s="48">
        <v>40</v>
      </c>
      <c r="I111" s="48">
        <v>15</v>
      </c>
      <c r="J111" s="47">
        <f t="shared" si="22"/>
        <v>229</v>
      </c>
    </row>
    <row r="112" spans="1:10" x14ac:dyDescent="0.2">
      <c r="A112" s="50" t="s">
        <v>120</v>
      </c>
      <c r="B112" s="48">
        <v>1</v>
      </c>
      <c r="C112" s="48">
        <v>15</v>
      </c>
      <c r="D112" s="48">
        <v>3</v>
      </c>
      <c r="E112" s="48">
        <v>2</v>
      </c>
      <c r="F112" s="48">
        <v>1</v>
      </c>
      <c r="G112" s="48">
        <v>0</v>
      </c>
      <c r="H112" s="48">
        <v>5</v>
      </c>
      <c r="I112" s="48">
        <v>12</v>
      </c>
      <c r="J112" s="47">
        <f t="shared" si="22"/>
        <v>39</v>
      </c>
    </row>
    <row r="113" spans="1:10" ht="25.5" x14ac:dyDescent="0.2">
      <c r="A113" s="50" t="s">
        <v>121</v>
      </c>
      <c r="B113" s="48">
        <v>111</v>
      </c>
      <c r="C113" s="48">
        <v>507</v>
      </c>
      <c r="D113" s="48">
        <v>783</v>
      </c>
      <c r="E113" s="48">
        <v>122</v>
      </c>
      <c r="F113" s="48">
        <v>46</v>
      </c>
      <c r="G113" s="48">
        <v>61</v>
      </c>
      <c r="H113" s="48">
        <v>93</v>
      </c>
      <c r="I113" s="48">
        <v>57</v>
      </c>
      <c r="J113" s="47">
        <f t="shared" si="22"/>
        <v>1780</v>
      </c>
    </row>
    <row r="114" spans="1:10" ht="15.75" x14ac:dyDescent="0.25">
      <c r="A114" s="12" t="s">
        <v>10</v>
      </c>
      <c r="B114" s="52">
        <f>SUM(B108:B113)</f>
        <v>205</v>
      </c>
      <c r="C114" s="52">
        <f t="shared" ref="C114:J114" si="23">SUM(C108:C113)</f>
        <v>1430</v>
      </c>
      <c r="D114" s="52">
        <f t="shared" si="23"/>
        <v>2102</v>
      </c>
      <c r="E114" s="52">
        <f t="shared" si="23"/>
        <v>619</v>
      </c>
      <c r="F114" s="52">
        <f t="shared" si="23"/>
        <v>165</v>
      </c>
      <c r="G114" s="52">
        <f t="shared" si="23"/>
        <v>148</v>
      </c>
      <c r="H114" s="52">
        <f t="shared" si="23"/>
        <v>205</v>
      </c>
      <c r="I114" s="52">
        <f t="shared" si="23"/>
        <v>153</v>
      </c>
      <c r="J114" s="52">
        <f t="shared" si="23"/>
        <v>5027</v>
      </c>
    </row>
    <row r="115" spans="1:10" ht="15.75" x14ac:dyDescent="0.25">
      <c r="A115" s="16"/>
      <c r="B115" s="17"/>
      <c r="C115" s="17"/>
      <c r="D115" s="17"/>
      <c r="E115" s="17"/>
      <c r="F115" s="17"/>
      <c r="G115" s="17"/>
      <c r="H115" s="17"/>
      <c r="I115" s="17"/>
      <c r="J115" s="17"/>
    </row>
    <row r="116" spans="1:10" ht="15.75" x14ac:dyDescent="0.25">
      <c r="A116" s="16"/>
      <c r="B116" s="17"/>
      <c r="C116" s="17"/>
      <c r="D116" s="17"/>
      <c r="E116" s="17"/>
      <c r="F116" s="17"/>
      <c r="G116" s="17"/>
      <c r="H116" s="17"/>
      <c r="I116" s="17"/>
      <c r="J116" s="17"/>
    </row>
    <row r="117" spans="1:10" ht="15.75" x14ac:dyDescent="0.25">
      <c r="A117" s="16"/>
      <c r="B117" s="17"/>
      <c r="C117" s="17"/>
      <c r="D117" s="17"/>
      <c r="E117" s="17"/>
      <c r="F117" s="17"/>
      <c r="G117" s="17"/>
      <c r="H117" s="17"/>
      <c r="I117" s="17"/>
      <c r="J117" s="17"/>
    </row>
    <row r="119" spans="1:10" x14ac:dyDescent="0.2">
      <c r="A119" s="201" t="s">
        <v>83</v>
      </c>
      <c r="B119" s="201"/>
      <c r="C119" s="201"/>
      <c r="D119" s="201"/>
      <c r="E119" s="201"/>
      <c r="F119" s="201"/>
      <c r="G119" s="201"/>
      <c r="H119" s="201"/>
      <c r="I119" s="201"/>
    </row>
    <row r="120" spans="1:10" ht="25.5" x14ac:dyDescent="0.2">
      <c r="A120" s="26" t="s">
        <v>108</v>
      </c>
      <c r="B120" s="2" t="s">
        <v>27</v>
      </c>
      <c r="C120" s="2" t="s">
        <v>28</v>
      </c>
      <c r="D120" s="2" t="s">
        <v>29</v>
      </c>
      <c r="E120" s="2" t="s">
        <v>30</v>
      </c>
      <c r="F120" s="2" t="s">
        <v>31</v>
      </c>
      <c r="G120" s="2" t="s">
        <v>32</v>
      </c>
      <c r="H120" s="2" t="s">
        <v>33</v>
      </c>
      <c r="I120" s="2" t="s">
        <v>61</v>
      </c>
    </row>
    <row r="121" spans="1:10" x14ac:dyDescent="0.2">
      <c r="A121" s="50" t="s">
        <v>57</v>
      </c>
      <c r="B121" s="15">
        <f>(B9+B18+B27+B36+B45+B54+B63+B72+B81+B90+B99+B108)/12</f>
        <v>109</v>
      </c>
      <c r="C121" s="15">
        <f t="shared" ref="C121:I121" si="24">(C9+C18+C27+C36+C45+C54+C63+C72+C81+C90+C99+C108)/12</f>
        <v>634.66666666666663</v>
      </c>
      <c r="D121" s="15">
        <f t="shared" si="24"/>
        <v>1056.8333333333333</v>
      </c>
      <c r="E121" s="15">
        <f t="shared" si="24"/>
        <v>186.41666666666666</v>
      </c>
      <c r="F121" s="15">
        <f t="shared" si="24"/>
        <v>46.416666666666664</v>
      </c>
      <c r="G121" s="15">
        <f t="shared" si="24"/>
        <v>22.083333333333332</v>
      </c>
      <c r="H121" s="15">
        <f t="shared" si="24"/>
        <v>40.666666666666664</v>
      </c>
      <c r="I121" s="15">
        <f t="shared" si="24"/>
        <v>39.666666666666664</v>
      </c>
    </row>
    <row r="122" spans="1:10" x14ac:dyDescent="0.2">
      <c r="A122" s="50" t="s">
        <v>58</v>
      </c>
      <c r="B122" s="15">
        <f t="shared" ref="B122:B126" si="25">(B10+B19+B28+B37+B46+B55+B64+B73+B82+B91+B100+B109)/12</f>
        <v>9.9166666666666661</v>
      </c>
      <c r="C122" s="15">
        <f t="shared" ref="C122:I125" si="26">(C10+C19+C28+C37+C46+C55+C64+C73+C82+C91+C100+C109)/12</f>
        <v>85.25</v>
      </c>
      <c r="D122" s="15">
        <f t="shared" si="26"/>
        <v>149.91666666666666</v>
      </c>
      <c r="E122" s="15">
        <f t="shared" si="26"/>
        <v>133.25</v>
      </c>
      <c r="F122" s="15">
        <f t="shared" si="26"/>
        <v>17.916666666666668</v>
      </c>
      <c r="G122" s="15">
        <f t="shared" si="26"/>
        <v>16.75</v>
      </c>
      <c r="H122" s="15">
        <f t="shared" si="26"/>
        <v>20.75</v>
      </c>
      <c r="I122" s="15">
        <f t="shared" si="26"/>
        <v>13.166666666666666</v>
      </c>
    </row>
    <row r="123" spans="1:10" x14ac:dyDescent="0.2">
      <c r="A123" s="50" t="s">
        <v>59</v>
      </c>
      <c r="B123" s="15">
        <f t="shared" si="25"/>
        <v>8.6666666666666661</v>
      </c>
      <c r="C123" s="15">
        <f t="shared" si="26"/>
        <v>91.833333333333329</v>
      </c>
      <c r="D123" s="15">
        <f t="shared" si="26"/>
        <v>81.833333333333329</v>
      </c>
      <c r="E123" s="15">
        <f t="shared" si="26"/>
        <v>33.833333333333336</v>
      </c>
      <c r="F123" s="15">
        <f t="shared" si="26"/>
        <v>10.833333333333334</v>
      </c>
      <c r="G123" s="15">
        <f t="shared" si="26"/>
        <v>8.1666666666666661</v>
      </c>
      <c r="H123" s="15">
        <f t="shared" si="26"/>
        <v>15.75</v>
      </c>
      <c r="I123" s="15">
        <f t="shared" si="26"/>
        <v>6.25</v>
      </c>
    </row>
    <row r="124" spans="1:10" x14ac:dyDescent="0.2">
      <c r="A124" s="50" t="s">
        <v>60</v>
      </c>
      <c r="B124" s="15">
        <f t="shared" si="25"/>
        <v>3.4166666666666665</v>
      </c>
      <c r="C124" s="15">
        <f t="shared" si="26"/>
        <v>85.333333333333329</v>
      </c>
      <c r="D124" s="15">
        <f t="shared" si="26"/>
        <v>83.083333333333329</v>
      </c>
      <c r="E124" s="15">
        <f t="shared" si="26"/>
        <v>28.916666666666668</v>
      </c>
      <c r="F124" s="15">
        <f t="shared" si="26"/>
        <v>12.083333333333334</v>
      </c>
      <c r="G124" s="15">
        <f t="shared" si="26"/>
        <v>17</v>
      </c>
      <c r="H124" s="15">
        <f t="shared" si="26"/>
        <v>33.166666666666664</v>
      </c>
      <c r="I124" s="15">
        <f t="shared" si="26"/>
        <v>16.083333333333332</v>
      </c>
    </row>
    <row r="125" spans="1:10" x14ac:dyDescent="0.2">
      <c r="A125" s="50" t="s">
        <v>120</v>
      </c>
      <c r="B125" s="15">
        <f t="shared" si="25"/>
        <v>0.16666666666666666</v>
      </c>
      <c r="C125" s="15">
        <f t="shared" si="26"/>
        <v>16.833333333333332</v>
      </c>
      <c r="D125" s="15">
        <f t="shared" si="26"/>
        <v>4.083333333333333</v>
      </c>
      <c r="E125" s="15">
        <f t="shared" si="26"/>
        <v>1.3333333333333333</v>
      </c>
      <c r="F125" s="15">
        <f t="shared" si="26"/>
        <v>0.58333333333333337</v>
      </c>
      <c r="G125" s="15">
        <f t="shared" si="26"/>
        <v>0.33333333333333331</v>
      </c>
      <c r="H125" s="15">
        <f t="shared" si="26"/>
        <v>2.25</v>
      </c>
      <c r="I125" s="15">
        <f t="shared" si="26"/>
        <v>4.916666666666667</v>
      </c>
    </row>
    <row r="126" spans="1:10" ht="25.5" x14ac:dyDescent="0.2">
      <c r="A126" s="50" t="s">
        <v>121</v>
      </c>
      <c r="B126" s="15">
        <f t="shared" si="25"/>
        <v>157</v>
      </c>
      <c r="C126" s="15">
        <f t="shared" ref="C126:I126" si="27">(C14+C23+C32+C41+C50+C59+C68+C77+C86+C95+C104+C113)/12</f>
        <v>657.33333333333337</v>
      </c>
      <c r="D126" s="15">
        <f t="shared" si="27"/>
        <v>936.5</v>
      </c>
      <c r="E126" s="15">
        <f t="shared" si="27"/>
        <v>218.08333333333334</v>
      </c>
      <c r="F126" s="15">
        <f t="shared" si="27"/>
        <v>55.416666666666664</v>
      </c>
      <c r="G126" s="15">
        <f t="shared" si="27"/>
        <v>49.5</v>
      </c>
      <c r="H126" s="15">
        <f t="shared" si="27"/>
        <v>118.91666666666667</v>
      </c>
      <c r="I126" s="15">
        <f t="shared" si="27"/>
        <v>84.166666666666671</v>
      </c>
      <c r="J126" s="15"/>
    </row>
    <row r="129" spans="1:13" ht="25.5" x14ac:dyDescent="0.2">
      <c r="A129" s="26" t="s">
        <v>108</v>
      </c>
      <c r="B129" s="13" t="s">
        <v>141</v>
      </c>
      <c r="C129" s="13" t="s">
        <v>142</v>
      </c>
      <c r="D129" s="13" t="s">
        <v>159</v>
      </c>
      <c r="E129" s="18" t="s">
        <v>144</v>
      </c>
      <c r="F129" s="18" t="s">
        <v>145</v>
      </c>
      <c r="G129" s="18" t="s">
        <v>146</v>
      </c>
      <c r="H129" s="18" t="s">
        <v>147</v>
      </c>
      <c r="I129" s="18" t="s">
        <v>148</v>
      </c>
      <c r="J129" s="18" t="s">
        <v>149</v>
      </c>
      <c r="K129" s="18" t="s">
        <v>150</v>
      </c>
      <c r="L129" s="18" t="s">
        <v>151</v>
      </c>
      <c r="M129" s="18" t="s">
        <v>152</v>
      </c>
    </row>
    <row r="130" spans="1:13" x14ac:dyDescent="0.2">
      <c r="A130" s="50" t="s">
        <v>57</v>
      </c>
      <c r="B130" s="7">
        <f t="shared" ref="B130:B135" si="28">J9</f>
        <v>1343</v>
      </c>
      <c r="C130" s="7">
        <f>J18</f>
        <v>1249</v>
      </c>
      <c r="D130" s="7">
        <f t="shared" ref="D130:D135" si="29">J27</f>
        <v>1457</v>
      </c>
      <c r="E130" s="7">
        <f t="shared" ref="E130:E135" si="30">J36</f>
        <v>2065</v>
      </c>
      <c r="F130" s="7">
        <f t="shared" ref="F130:F135" si="31">J45</f>
        <v>2155</v>
      </c>
      <c r="G130" s="7">
        <f t="shared" ref="G130:G135" si="32">J54</f>
        <v>2594</v>
      </c>
      <c r="H130" s="7">
        <f t="shared" ref="H130:H135" si="33">J63</f>
        <v>2399</v>
      </c>
      <c r="I130" s="7">
        <f t="shared" ref="I130:I135" si="34">J72</f>
        <v>2528</v>
      </c>
      <c r="J130" s="42">
        <f t="shared" ref="J130:J135" si="35">J81</f>
        <v>2745</v>
      </c>
      <c r="K130" s="42">
        <f t="shared" ref="K130:K135" si="36">J90</f>
        <v>2355</v>
      </c>
      <c r="L130" s="42">
        <f t="shared" ref="L130:L135" si="37">J99</f>
        <v>2602</v>
      </c>
      <c r="M130" s="42">
        <f t="shared" ref="M130:M135" si="38">J108</f>
        <v>2137</v>
      </c>
    </row>
    <row r="131" spans="1:13" x14ac:dyDescent="0.2">
      <c r="A131" s="50" t="s">
        <v>58</v>
      </c>
      <c r="B131" s="7">
        <f t="shared" si="28"/>
        <v>347</v>
      </c>
      <c r="C131" s="7">
        <f t="shared" ref="C131:C135" si="39">J19</f>
        <v>244</v>
      </c>
      <c r="D131" s="7">
        <f t="shared" si="29"/>
        <v>462</v>
      </c>
      <c r="E131" s="7">
        <f t="shared" si="30"/>
        <v>213</v>
      </c>
      <c r="F131" s="7">
        <f t="shared" si="31"/>
        <v>402</v>
      </c>
      <c r="G131" s="7">
        <f t="shared" si="32"/>
        <v>338</v>
      </c>
      <c r="H131" s="7">
        <f t="shared" si="33"/>
        <v>680</v>
      </c>
      <c r="I131" s="7">
        <f t="shared" si="34"/>
        <v>538</v>
      </c>
      <c r="J131" s="42">
        <f t="shared" si="35"/>
        <v>300</v>
      </c>
      <c r="K131" s="42">
        <f t="shared" si="36"/>
        <v>544</v>
      </c>
      <c r="L131" s="42">
        <f t="shared" si="37"/>
        <v>544</v>
      </c>
      <c r="M131" s="42">
        <f t="shared" si="38"/>
        <v>751</v>
      </c>
    </row>
    <row r="132" spans="1:13" x14ac:dyDescent="0.2">
      <c r="A132" s="50" t="s">
        <v>59</v>
      </c>
      <c r="B132" s="7">
        <f t="shared" si="28"/>
        <v>81</v>
      </c>
      <c r="C132" s="7">
        <f t="shared" si="39"/>
        <v>75</v>
      </c>
      <c r="D132" s="7">
        <f t="shared" si="29"/>
        <v>237</v>
      </c>
      <c r="E132" s="7">
        <f t="shared" si="30"/>
        <v>242</v>
      </c>
      <c r="F132" s="7">
        <f t="shared" si="31"/>
        <v>257</v>
      </c>
      <c r="G132" s="7">
        <f t="shared" si="32"/>
        <v>488</v>
      </c>
      <c r="H132" s="7">
        <f t="shared" si="33"/>
        <v>348</v>
      </c>
      <c r="I132" s="7">
        <f t="shared" si="34"/>
        <v>198</v>
      </c>
      <c r="J132" s="42">
        <f t="shared" si="35"/>
        <v>370</v>
      </c>
      <c r="K132" s="42">
        <f t="shared" si="36"/>
        <v>409</v>
      </c>
      <c r="L132" s="42">
        <f t="shared" si="37"/>
        <v>290</v>
      </c>
      <c r="M132" s="42">
        <f t="shared" si="38"/>
        <v>91</v>
      </c>
    </row>
    <row r="133" spans="1:13" x14ac:dyDescent="0.2">
      <c r="A133" s="50" t="s">
        <v>60</v>
      </c>
      <c r="B133" s="7">
        <f t="shared" si="28"/>
        <v>329</v>
      </c>
      <c r="C133" s="7">
        <f t="shared" si="39"/>
        <v>174</v>
      </c>
      <c r="D133" s="7">
        <f t="shared" si="29"/>
        <v>241</v>
      </c>
      <c r="E133" s="7">
        <f t="shared" si="30"/>
        <v>189</v>
      </c>
      <c r="F133" s="7">
        <f t="shared" si="31"/>
        <v>249</v>
      </c>
      <c r="G133" s="7">
        <f t="shared" si="32"/>
        <v>364</v>
      </c>
      <c r="H133" s="7">
        <f t="shared" si="33"/>
        <v>441</v>
      </c>
      <c r="I133" s="7">
        <f t="shared" si="34"/>
        <v>164</v>
      </c>
      <c r="J133" s="42">
        <f t="shared" si="35"/>
        <v>422</v>
      </c>
      <c r="K133" s="42">
        <f t="shared" si="36"/>
        <v>256</v>
      </c>
      <c r="L133" s="42">
        <f t="shared" si="37"/>
        <v>291</v>
      </c>
      <c r="M133" s="42">
        <f t="shared" si="38"/>
        <v>229</v>
      </c>
    </row>
    <row r="134" spans="1:13" x14ac:dyDescent="0.2">
      <c r="A134" s="50" t="s">
        <v>120</v>
      </c>
      <c r="B134" s="7">
        <f t="shared" si="28"/>
        <v>16</v>
      </c>
      <c r="C134" s="7">
        <f t="shared" si="39"/>
        <v>18</v>
      </c>
      <c r="D134" s="7">
        <f t="shared" si="29"/>
        <v>26</v>
      </c>
      <c r="E134" s="7">
        <f t="shared" si="30"/>
        <v>21</v>
      </c>
      <c r="F134" s="7">
        <f t="shared" si="31"/>
        <v>32</v>
      </c>
      <c r="G134" s="7">
        <f t="shared" si="32"/>
        <v>31</v>
      </c>
      <c r="H134" s="7">
        <f t="shared" si="33"/>
        <v>67</v>
      </c>
      <c r="I134" s="7">
        <f t="shared" si="34"/>
        <v>13</v>
      </c>
      <c r="J134" s="42">
        <f t="shared" si="35"/>
        <v>28</v>
      </c>
      <c r="K134" s="42">
        <f t="shared" si="36"/>
        <v>31</v>
      </c>
      <c r="L134" s="42">
        <f t="shared" si="37"/>
        <v>44</v>
      </c>
      <c r="M134" s="42">
        <f t="shared" si="38"/>
        <v>39</v>
      </c>
    </row>
    <row r="135" spans="1:13" ht="25.5" x14ac:dyDescent="0.2">
      <c r="A135" s="50" t="s">
        <v>121</v>
      </c>
      <c r="B135" s="7">
        <f t="shared" si="28"/>
        <v>1972</v>
      </c>
      <c r="C135" s="7">
        <f t="shared" si="39"/>
        <v>1627</v>
      </c>
      <c r="D135" s="7">
        <f t="shared" si="29"/>
        <v>1992</v>
      </c>
      <c r="E135" s="7">
        <f t="shared" si="30"/>
        <v>2215</v>
      </c>
      <c r="F135" s="7">
        <f t="shared" si="31"/>
        <v>2300</v>
      </c>
      <c r="G135" s="7">
        <f t="shared" si="32"/>
        <v>2660</v>
      </c>
      <c r="H135" s="7">
        <f t="shared" si="33"/>
        <v>2647</v>
      </c>
      <c r="I135" s="7">
        <f t="shared" si="34"/>
        <v>2096</v>
      </c>
      <c r="J135" s="42">
        <f t="shared" si="35"/>
        <v>2714</v>
      </c>
      <c r="K135" s="42">
        <f t="shared" si="36"/>
        <v>2453</v>
      </c>
      <c r="L135" s="42">
        <f t="shared" si="37"/>
        <v>2867</v>
      </c>
      <c r="M135" s="42">
        <f t="shared" si="38"/>
        <v>1780</v>
      </c>
    </row>
    <row r="136" spans="1:13" x14ac:dyDescent="0.2">
      <c r="A136" s="51"/>
    </row>
    <row r="155" spans="2:7" x14ac:dyDescent="0.2">
      <c r="B155" s="184" t="s">
        <v>217</v>
      </c>
      <c r="C155" s="184"/>
      <c r="D155" s="184"/>
      <c r="E155" s="184"/>
      <c r="F155" s="184"/>
      <c r="G155" s="184"/>
    </row>
    <row r="156" spans="2:7" x14ac:dyDescent="0.2">
      <c r="B156" s="184"/>
      <c r="C156" s="184"/>
      <c r="D156" s="184"/>
      <c r="E156" s="184"/>
      <c r="F156" s="184"/>
      <c r="G156" s="184"/>
    </row>
    <row r="157" spans="2:7" x14ac:dyDescent="0.2">
      <c r="B157" s="184"/>
      <c r="C157" s="184"/>
      <c r="D157" s="184"/>
      <c r="E157" s="184"/>
      <c r="F157" s="184"/>
      <c r="G157" s="184"/>
    </row>
  </sheetData>
  <mergeCells count="14">
    <mergeCell ref="A119:I119"/>
    <mergeCell ref="B88:J88"/>
    <mergeCell ref="B97:J97"/>
    <mergeCell ref="B106:J106"/>
    <mergeCell ref="B155:G157"/>
    <mergeCell ref="B61:J61"/>
    <mergeCell ref="B70:J70"/>
    <mergeCell ref="B79:J79"/>
    <mergeCell ref="B7:J7"/>
    <mergeCell ref="B16:J16"/>
    <mergeCell ref="B25:J25"/>
    <mergeCell ref="B34:J34"/>
    <mergeCell ref="B43:J43"/>
    <mergeCell ref="B52:J52"/>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W100"/>
  <sheetViews>
    <sheetView zoomScaleNormal="100" workbookViewId="0">
      <selection activeCell="M94" sqref="M94"/>
    </sheetView>
  </sheetViews>
  <sheetFormatPr baseColWidth="10" defaultRowHeight="12.75" x14ac:dyDescent="0.2"/>
  <cols>
    <col min="1" max="1" width="18.5703125" style="1" customWidth="1"/>
    <col min="2" max="2" width="12.85546875" style="1" bestFit="1" customWidth="1"/>
    <col min="3" max="3" width="18.7109375" style="1" customWidth="1"/>
    <col min="4" max="4" width="16.28515625" style="1" customWidth="1"/>
    <col min="5" max="5" width="20.85546875" style="1" bestFit="1" customWidth="1"/>
    <col min="6" max="6" width="18.42578125" style="1" customWidth="1"/>
    <col min="7" max="7" width="11.85546875" style="1" bestFit="1" customWidth="1"/>
    <col min="8" max="8" width="11.5703125" style="1" bestFit="1" customWidth="1"/>
    <col min="9" max="9" width="12.85546875" style="1" bestFit="1" customWidth="1"/>
    <col min="10" max="10" width="11.42578125" style="1"/>
    <col min="11" max="11" width="13" style="1" bestFit="1" customWidth="1"/>
    <col min="12" max="12" width="11.42578125" style="1"/>
    <col min="13" max="13" width="20.5703125" style="1" bestFit="1" customWidth="1"/>
    <col min="14" max="14" width="11.42578125" style="1"/>
    <col min="15" max="15" width="13" style="1" bestFit="1" customWidth="1"/>
    <col min="16" max="18" width="11.42578125" style="1"/>
    <col min="19" max="19" width="13" style="1" bestFit="1" customWidth="1"/>
    <col min="20" max="20" width="11.42578125" style="1"/>
    <col min="21" max="21" width="13.5703125" style="1" customWidth="1"/>
    <col min="22" max="24" width="11.42578125" style="1"/>
    <col min="25" max="25" width="13" style="1" bestFit="1" customWidth="1"/>
    <col min="26" max="16384" width="11.42578125" style="1"/>
  </cols>
  <sheetData>
    <row r="1" spans="1:28" ht="15.75" x14ac:dyDescent="0.25">
      <c r="A1" s="10" t="s">
        <v>110</v>
      </c>
    </row>
    <row r="4" spans="1:28" ht="15" x14ac:dyDescent="0.25">
      <c r="A4" s="25" t="s">
        <v>210</v>
      </c>
    </row>
    <row r="6" spans="1:28" x14ac:dyDescent="0.2">
      <c r="A6" s="27"/>
    </row>
    <row r="7" spans="1:28" x14ac:dyDescent="0.2">
      <c r="A7" s="205" t="s">
        <v>109</v>
      </c>
      <c r="B7" s="187" t="s">
        <v>15</v>
      </c>
      <c r="C7" s="187"/>
      <c r="D7" s="187" t="s">
        <v>16</v>
      </c>
      <c r="E7" s="187"/>
      <c r="F7" s="187" t="s">
        <v>17</v>
      </c>
      <c r="G7" s="187"/>
      <c r="H7" s="187" t="s">
        <v>18</v>
      </c>
      <c r="I7" s="187"/>
      <c r="J7" s="187" t="s">
        <v>56</v>
      </c>
      <c r="K7" s="187"/>
      <c r="L7" s="187" t="s">
        <v>20</v>
      </c>
      <c r="M7" s="187"/>
      <c r="N7" s="187" t="s">
        <v>21</v>
      </c>
      <c r="O7" s="187"/>
      <c r="P7" s="187" t="s">
        <v>69</v>
      </c>
      <c r="Q7" s="187"/>
      <c r="R7" s="187" t="s">
        <v>23</v>
      </c>
      <c r="S7" s="187"/>
      <c r="T7" s="187" t="s">
        <v>24</v>
      </c>
      <c r="U7" s="187"/>
      <c r="V7" s="187" t="s">
        <v>25</v>
      </c>
      <c r="W7" s="187"/>
      <c r="X7" s="187" t="s">
        <v>26</v>
      </c>
      <c r="Y7" s="187"/>
    </row>
    <row r="8" spans="1:28" x14ac:dyDescent="0.2">
      <c r="A8" s="205"/>
      <c r="B8" s="2" t="s">
        <v>67</v>
      </c>
      <c r="C8" s="2" t="s">
        <v>68</v>
      </c>
      <c r="D8" s="2" t="s">
        <v>67</v>
      </c>
      <c r="E8" s="2" t="s">
        <v>68</v>
      </c>
      <c r="F8" s="2" t="s">
        <v>67</v>
      </c>
      <c r="G8" s="2" t="s">
        <v>68</v>
      </c>
      <c r="H8" s="2" t="s">
        <v>67</v>
      </c>
      <c r="I8" s="2" t="s">
        <v>68</v>
      </c>
      <c r="J8" s="2" t="s">
        <v>67</v>
      </c>
      <c r="K8" s="2" t="s">
        <v>68</v>
      </c>
      <c r="L8" s="2" t="s">
        <v>67</v>
      </c>
      <c r="M8" s="2" t="s">
        <v>68</v>
      </c>
      <c r="N8" s="2" t="s">
        <v>67</v>
      </c>
      <c r="O8" s="2" t="s">
        <v>68</v>
      </c>
      <c r="P8" s="2" t="s">
        <v>67</v>
      </c>
      <c r="Q8" s="2" t="s">
        <v>68</v>
      </c>
      <c r="R8" s="2" t="s">
        <v>67</v>
      </c>
      <c r="S8" s="2" t="s">
        <v>68</v>
      </c>
      <c r="T8" s="2" t="s">
        <v>67</v>
      </c>
      <c r="U8" s="14" t="s">
        <v>68</v>
      </c>
      <c r="V8" s="2" t="s">
        <v>67</v>
      </c>
      <c r="W8" s="2" t="s">
        <v>68</v>
      </c>
      <c r="X8" s="2" t="s">
        <v>67</v>
      </c>
      <c r="Y8" s="2" t="s">
        <v>68</v>
      </c>
    </row>
    <row r="9" spans="1:28" x14ac:dyDescent="0.2">
      <c r="A9" s="53" t="s">
        <v>218</v>
      </c>
      <c r="B9" s="49">
        <v>22</v>
      </c>
      <c r="C9" s="54">
        <v>134010</v>
      </c>
      <c r="D9" s="49">
        <v>26</v>
      </c>
      <c r="E9" s="54">
        <v>6137282</v>
      </c>
      <c r="F9" s="49">
        <v>20</v>
      </c>
      <c r="G9" s="54">
        <v>211291</v>
      </c>
      <c r="H9" s="49">
        <v>30</v>
      </c>
      <c r="I9" s="54">
        <v>164165</v>
      </c>
      <c r="J9" s="49">
        <v>22</v>
      </c>
      <c r="K9" s="54">
        <v>1883189</v>
      </c>
      <c r="L9" s="49">
        <v>25</v>
      </c>
      <c r="M9" s="54">
        <v>1073577</v>
      </c>
      <c r="N9" s="49">
        <v>16</v>
      </c>
      <c r="O9" s="54">
        <v>554917</v>
      </c>
      <c r="P9" s="49">
        <v>20</v>
      </c>
      <c r="Q9" s="54">
        <v>472500</v>
      </c>
      <c r="R9" s="49">
        <v>13</v>
      </c>
      <c r="S9" s="54">
        <v>52518</v>
      </c>
      <c r="T9" s="49">
        <v>18</v>
      </c>
      <c r="U9" s="54">
        <v>89350</v>
      </c>
      <c r="V9" s="49">
        <v>19</v>
      </c>
      <c r="W9" s="54">
        <v>93208</v>
      </c>
      <c r="X9" s="49">
        <v>24</v>
      </c>
      <c r="Y9" s="54">
        <v>1422532</v>
      </c>
    </row>
    <row r="10" spans="1:28" ht="25.5" x14ac:dyDescent="0.2">
      <c r="A10" s="53" t="s">
        <v>221</v>
      </c>
      <c r="B10" s="49">
        <v>0</v>
      </c>
      <c r="C10" s="54"/>
      <c r="D10" s="49">
        <v>0</v>
      </c>
      <c r="E10" s="54"/>
      <c r="F10" s="49"/>
      <c r="G10" s="54"/>
      <c r="H10" s="49"/>
      <c r="I10" s="54"/>
      <c r="J10" s="49"/>
      <c r="K10" s="54"/>
      <c r="L10" s="49"/>
      <c r="M10" s="54"/>
      <c r="N10" s="49"/>
      <c r="O10" s="54"/>
      <c r="P10" s="49"/>
      <c r="Q10" s="54"/>
      <c r="R10" s="49">
        <v>1</v>
      </c>
      <c r="S10" s="54">
        <v>3006</v>
      </c>
      <c r="T10" s="49"/>
      <c r="U10" s="54"/>
      <c r="V10" s="49"/>
      <c r="W10" s="54"/>
      <c r="X10" s="49"/>
      <c r="Y10" s="54"/>
      <c r="Z10" s="28"/>
      <c r="AA10" s="28"/>
      <c r="AB10" s="28"/>
    </row>
    <row r="11" spans="1:28" ht="25.5" x14ac:dyDescent="0.2">
      <c r="A11" s="53" t="s">
        <v>219</v>
      </c>
      <c r="B11" s="49">
        <v>0</v>
      </c>
      <c r="C11" s="54"/>
      <c r="D11" s="49">
        <v>0</v>
      </c>
      <c r="E11" s="54"/>
      <c r="F11" s="49"/>
      <c r="G11" s="54"/>
      <c r="H11" s="49"/>
      <c r="I11" s="54"/>
      <c r="J11" s="49"/>
      <c r="K11" s="54"/>
      <c r="L11" s="49"/>
      <c r="M11" s="54"/>
      <c r="N11" s="49"/>
      <c r="O11" s="54"/>
      <c r="P11" s="49"/>
      <c r="Q11" s="54"/>
      <c r="R11" s="49"/>
      <c r="S11" s="54"/>
      <c r="T11" s="49"/>
      <c r="U11" s="54"/>
      <c r="V11" s="49"/>
      <c r="W11" s="54"/>
      <c r="X11" s="49"/>
      <c r="Y11" s="54"/>
      <c r="Z11" s="28"/>
      <c r="AA11" s="28"/>
      <c r="AB11" s="28"/>
    </row>
    <row r="12" spans="1:28" x14ac:dyDescent="0.2">
      <c r="A12" s="53" t="s">
        <v>220</v>
      </c>
      <c r="B12" s="49">
        <v>0</v>
      </c>
      <c r="C12" s="54"/>
      <c r="D12" s="13"/>
      <c r="E12" s="44"/>
      <c r="F12" s="49"/>
      <c r="G12" s="54"/>
      <c r="H12" s="49"/>
      <c r="I12" s="54"/>
      <c r="J12" s="49"/>
      <c r="K12" s="54"/>
      <c r="L12" s="49"/>
      <c r="M12" s="54"/>
      <c r="N12" s="49">
        <v>1</v>
      </c>
      <c r="O12" s="54">
        <v>60000</v>
      </c>
      <c r="P12" s="49"/>
      <c r="Q12" s="54"/>
      <c r="R12" s="49"/>
      <c r="S12" s="54"/>
      <c r="T12" s="49">
        <v>1</v>
      </c>
      <c r="U12" s="54">
        <v>60000</v>
      </c>
      <c r="V12" s="49"/>
      <c r="W12" s="54"/>
      <c r="X12" s="49">
        <v>1</v>
      </c>
      <c r="Y12" s="54">
        <v>200000</v>
      </c>
      <c r="Z12" s="28"/>
      <c r="AA12" s="28"/>
      <c r="AB12" s="28"/>
    </row>
    <row r="13" spans="1:28" ht="15" x14ac:dyDescent="0.25">
      <c r="A13" s="56" t="s">
        <v>10</v>
      </c>
      <c r="B13" s="56">
        <f t="shared" ref="B13:Y13" si="0">SUM(B9:B12)</f>
        <v>22</v>
      </c>
      <c r="C13" s="55">
        <f t="shared" si="0"/>
        <v>134010</v>
      </c>
      <c r="D13" s="56">
        <f t="shared" si="0"/>
        <v>26</v>
      </c>
      <c r="E13" s="55">
        <f t="shared" si="0"/>
        <v>6137282</v>
      </c>
      <c r="F13" s="56">
        <f t="shared" si="0"/>
        <v>20</v>
      </c>
      <c r="G13" s="55">
        <f t="shared" si="0"/>
        <v>211291</v>
      </c>
      <c r="H13" s="56">
        <f t="shared" si="0"/>
        <v>30</v>
      </c>
      <c r="I13" s="55">
        <f t="shared" si="0"/>
        <v>164165</v>
      </c>
      <c r="J13" s="56">
        <f t="shared" si="0"/>
        <v>22</v>
      </c>
      <c r="K13" s="55">
        <f t="shared" si="0"/>
        <v>1883189</v>
      </c>
      <c r="L13" s="56">
        <f t="shared" si="0"/>
        <v>25</v>
      </c>
      <c r="M13" s="55">
        <f t="shared" si="0"/>
        <v>1073577</v>
      </c>
      <c r="N13" s="56">
        <f t="shared" si="0"/>
        <v>17</v>
      </c>
      <c r="O13" s="55">
        <f t="shared" si="0"/>
        <v>614917</v>
      </c>
      <c r="P13" s="56">
        <f t="shared" si="0"/>
        <v>20</v>
      </c>
      <c r="Q13" s="55">
        <f t="shared" si="0"/>
        <v>472500</v>
      </c>
      <c r="R13" s="56">
        <f t="shared" si="0"/>
        <v>14</v>
      </c>
      <c r="S13" s="55">
        <f t="shared" si="0"/>
        <v>55524</v>
      </c>
      <c r="T13" s="56">
        <f t="shared" si="0"/>
        <v>19</v>
      </c>
      <c r="U13" s="55">
        <f t="shared" si="0"/>
        <v>149350</v>
      </c>
      <c r="V13" s="56">
        <f t="shared" si="0"/>
        <v>19</v>
      </c>
      <c r="W13" s="55">
        <f t="shared" si="0"/>
        <v>93208</v>
      </c>
      <c r="X13" s="56">
        <f t="shared" si="0"/>
        <v>25</v>
      </c>
      <c r="Y13" s="55">
        <f t="shared" si="0"/>
        <v>1622532</v>
      </c>
    </row>
    <row r="15" spans="1:28" x14ac:dyDescent="0.2">
      <c r="B15" s="41"/>
    </row>
    <row r="17" spans="1:97" ht="15" x14ac:dyDescent="0.25">
      <c r="A17" s="25" t="s">
        <v>140</v>
      </c>
    </row>
    <row r="20" spans="1:97" x14ac:dyDescent="0.2">
      <c r="A20" s="13"/>
      <c r="B20" s="206" t="s">
        <v>15</v>
      </c>
      <c r="C20" s="206"/>
      <c r="D20" s="206"/>
      <c r="E20" s="206"/>
      <c r="F20" s="206"/>
      <c r="G20" s="206"/>
      <c r="H20" s="206"/>
      <c r="I20" s="206"/>
      <c r="J20" s="206" t="s">
        <v>16</v>
      </c>
      <c r="K20" s="206"/>
      <c r="L20" s="206"/>
      <c r="M20" s="206"/>
      <c r="N20" s="206"/>
      <c r="O20" s="206"/>
      <c r="P20" s="206"/>
      <c r="Q20" s="206"/>
      <c r="R20" s="206" t="s">
        <v>17</v>
      </c>
      <c r="S20" s="206"/>
      <c r="T20" s="206"/>
      <c r="U20" s="206"/>
      <c r="V20" s="206"/>
      <c r="W20" s="206"/>
      <c r="X20" s="206"/>
      <c r="Y20" s="206"/>
      <c r="Z20" s="206" t="s">
        <v>18</v>
      </c>
      <c r="AA20" s="206"/>
      <c r="AB20" s="206"/>
      <c r="AC20" s="206"/>
      <c r="AD20" s="206"/>
      <c r="AE20" s="206"/>
      <c r="AF20" s="206"/>
      <c r="AG20" s="206"/>
      <c r="AH20" s="206" t="s">
        <v>19</v>
      </c>
      <c r="AI20" s="206"/>
      <c r="AJ20" s="206"/>
      <c r="AK20" s="206"/>
      <c r="AL20" s="206"/>
      <c r="AM20" s="206"/>
      <c r="AN20" s="206"/>
      <c r="AO20" s="206"/>
      <c r="AP20" s="206" t="s">
        <v>20</v>
      </c>
      <c r="AQ20" s="206"/>
      <c r="AR20" s="206"/>
      <c r="AS20" s="206"/>
      <c r="AT20" s="206"/>
      <c r="AU20" s="206"/>
      <c r="AV20" s="206"/>
      <c r="AW20" s="206"/>
      <c r="AX20" s="206" t="s">
        <v>21</v>
      </c>
      <c r="AY20" s="206"/>
      <c r="AZ20" s="206"/>
      <c r="BA20" s="206"/>
      <c r="BB20" s="206"/>
      <c r="BC20" s="206"/>
      <c r="BD20" s="206"/>
      <c r="BE20" s="206"/>
      <c r="BF20" s="206" t="s">
        <v>22</v>
      </c>
      <c r="BG20" s="206"/>
      <c r="BH20" s="206"/>
      <c r="BI20" s="206"/>
      <c r="BJ20" s="206"/>
      <c r="BK20" s="206"/>
      <c r="BL20" s="206"/>
      <c r="BM20" s="206"/>
      <c r="BN20" s="206" t="s">
        <v>23</v>
      </c>
      <c r="BO20" s="206"/>
      <c r="BP20" s="206"/>
      <c r="BQ20" s="206"/>
      <c r="BR20" s="206"/>
      <c r="BS20" s="206"/>
      <c r="BT20" s="206"/>
      <c r="BU20" s="206"/>
      <c r="BV20" s="206" t="s">
        <v>24</v>
      </c>
      <c r="BW20" s="206"/>
      <c r="BX20" s="206"/>
      <c r="BY20" s="206"/>
      <c r="BZ20" s="206"/>
      <c r="CA20" s="206"/>
      <c r="CB20" s="206"/>
      <c r="CC20" s="206"/>
      <c r="CD20" s="206" t="s">
        <v>25</v>
      </c>
      <c r="CE20" s="206"/>
      <c r="CF20" s="206"/>
      <c r="CG20" s="206"/>
      <c r="CH20" s="206"/>
      <c r="CI20" s="206"/>
      <c r="CJ20" s="206"/>
      <c r="CK20" s="206"/>
      <c r="CL20" s="206" t="s">
        <v>26</v>
      </c>
      <c r="CM20" s="206"/>
      <c r="CN20" s="206"/>
      <c r="CO20" s="206"/>
      <c r="CP20" s="206"/>
      <c r="CQ20" s="206"/>
      <c r="CR20" s="206"/>
      <c r="CS20" s="206"/>
    </row>
    <row r="21" spans="1:97" x14ac:dyDescent="0.2">
      <c r="A21" s="13"/>
      <c r="B21" s="3" t="s">
        <v>51</v>
      </c>
      <c r="C21" s="3" t="s">
        <v>52</v>
      </c>
      <c r="D21" s="3" t="s">
        <v>62</v>
      </c>
      <c r="E21" s="3" t="s">
        <v>63</v>
      </c>
      <c r="F21" s="3" t="s">
        <v>64</v>
      </c>
      <c r="G21" s="3" t="s">
        <v>65</v>
      </c>
      <c r="H21" s="3" t="s">
        <v>66</v>
      </c>
      <c r="I21" s="3" t="s">
        <v>54</v>
      </c>
      <c r="J21" s="3" t="s">
        <v>51</v>
      </c>
      <c r="K21" s="3" t="s">
        <v>52</v>
      </c>
      <c r="L21" s="3" t="s">
        <v>62</v>
      </c>
      <c r="M21" s="3" t="s">
        <v>63</v>
      </c>
      <c r="N21" s="3" t="s">
        <v>64</v>
      </c>
      <c r="O21" s="3" t="s">
        <v>65</v>
      </c>
      <c r="P21" s="3" t="s">
        <v>66</v>
      </c>
      <c r="Q21" s="3" t="s">
        <v>54</v>
      </c>
      <c r="R21" s="3" t="s">
        <v>51</v>
      </c>
      <c r="S21" s="3" t="s">
        <v>52</v>
      </c>
      <c r="T21" s="3" t="s">
        <v>62</v>
      </c>
      <c r="U21" s="3" t="s">
        <v>63</v>
      </c>
      <c r="V21" s="3" t="s">
        <v>64</v>
      </c>
      <c r="W21" s="3" t="s">
        <v>65</v>
      </c>
      <c r="X21" s="3" t="s">
        <v>66</v>
      </c>
      <c r="Y21" s="3" t="s">
        <v>54</v>
      </c>
      <c r="Z21" s="3" t="s">
        <v>51</v>
      </c>
      <c r="AA21" s="3" t="s">
        <v>52</v>
      </c>
      <c r="AB21" s="3" t="s">
        <v>62</v>
      </c>
      <c r="AC21" s="3" t="s">
        <v>63</v>
      </c>
      <c r="AD21" s="3" t="s">
        <v>64</v>
      </c>
      <c r="AE21" s="3" t="s">
        <v>65</v>
      </c>
      <c r="AF21" s="3" t="s">
        <v>66</v>
      </c>
      <c r="AG21" s="3" t="s">
        <v>54</v>
      </c>
      <c r="AH21" s="3" t="s">
        <v>51</v>
      </c>
      <c r="AI21" s="3" t="s">
        <v>52</v>
      </c>
      <c r="AJ21" s="3" t="s">
        <v>62</v>
      </c>
      <c r="AK21" s="3" t="s">
        <v>63</v>
      </c>
      <c r="AL21" s="3" t="s">
        <v>64</v>
      </c>
      <c r="AM21" s="3" t="s">
        <v>65</v>
      </c>
      <c r="AN21" s="3" t="s">
        <v>66</v>
      </c>
      <c r="AO21" s="3" t="s">
        <v>54</v>
      </c>
      <c r="AP21" s="3" t="s">
        <v>51</v>
      </c>
      <c r="AQ21" s="3" t="s">
        <v>52</v>
      </c>
      <c r="AR21" s="3" t="s">
        <v>62</v>
      </c>
      <c r="AS21" s="3" t="s">
        <v>63</v>
      </c>
      <c r="AT21" s="3" t="s">
        <v>64</v>
      </c>
      <c r="AU21" s="3" t="s">
        <v>65</v>
      </c>
      <c r="AV21" s="3" t="s">
        <v>66</v>
      </c>
      <c r="AW21" s="3" t="s">
        <v>54</v>
      </c>
      <c r="AX21" s="3" t="s">
        <v>51</v>
      </c>
      <c r="AY21" s="3" t="s">
        <v>52</v>
      </c>
      <c r="AZ21" s="3" t="s">
        <v>62</v>
      </c>
      <c r="BA21" s="3" t="s">
        <v>63</v>
      </c>
      <c r="BB21" s="3" t="s">
        <v>64</v>
      </c>
      <c r="BC21" s="3" t="s">
        <v>65</v>
      </c>
      <c r="BD21" s="3" t="s">
        <v>66</v>
      </c>
      <c r="BE21" s="3" t="s">
        <v>54</v>
      </c>
      <c r="BF21" s="3" t="s">
        <v>51</v>
      </c>
      <c r="BG21" s="3" t="s">
        <v>52</v>
      </c>
      <c r="BH21" s="3" t="s">
        <v>62</v>
      </c>
      <c r="BI21" s="3" t="s">
        <v>63</v>
      </c>
      <c r="BJ21" s="3" t="s">
        <v>64</v>
      </c>
      <c r="BK21" s="3" t="s">
        <v>65</v>
      </c>
      <c r="BL21" s="3" t="s">
        <v>66</v>
      </c>
      <c r="BM21" s="3" t="s">
        <v>54</v>
      </c>
      <c r="BN21" s="3" t="s">
        <v>51</v>
      </c>
      <c r="BO21" s="3" t="s">
        <v>52</v>
      </c>
      <c r="BP21" s="3" t="s">
        <v>62</v>
      </c>
      <c r="BQ21" s="3" t="s">
        <v>63</v>
      </c>
      <c r="BR21" s="3" t="s">
        <v>64</v>
      </c>
      <c r="BS21" s="3" t="s">
        <v>65</v>
      </c>
      <c r="BT21" s="3" t="s">
        <v>66</v>
      </c>
      <c r="BU21" s="3" t="s">
        <v>54</v>
      </c>
      <c r="BV21" s="3" t="s">
        <v>51</v>
      </c>
      <c r="BW21" s="3" t="s">
        <v>52</v>
      </c>
      <c r="BX21" s="3" t="s">
        <v>62</v>
      </c>
      <c r="BY21" s="3" t="s">
        <v>63</v>
      </c>
      <c r="BZ21" s="3" t="s">
        <v>64</v>
      </c>
      <c r="CA21" s="3" t="s">
        <v>65</v>
      </c>
      <c r="CB21" s="3" t="s">
        <v>66</v>
      </c>
      <c r="CC21" s="3" t="s">
        <v>54</v>
      </c>
      <c r="CD21" s="3" t="s">
        <v>51</v>
      </c>
      <c r="CE21" s="3" t="s">
        <v>52</v>
      </c>
      <c r="CF21" s="3" t="s">
        <v>62</v>
      </c>
      <c r="CG21" s="3" t="s">
        <v>63</v>
      </c>
      <c r="CH21" s="3" t="s">
        <v>64</v>
      </c>
      <c r="CI21" s="3" t="s">
        <v>65</v>
      </c>
      <c r="CJ21" s="3" t="s">
        <v>66</v>
      </c>
      <c r="CK21" s="3" t="s">
        <v>54</v>
      </c>
      <c r="CL21" s="3" t="s">
        <v>51</v>
      </c>
      <c r="CM21" s="3" t="s">
        <v>52</v>
      </c>
      <c r="CN21" s="3" t="s">
        <v>62</v>
      </c>
      <c r="CO21" s="3" t="s">
        <v>63</v>
      </c>
      <c r="CP21" s="3" t="s">
        <v>64</v>
      </c>
      <c r="CQ21" s="3" t="s">
        <v>65</v>
      </c>
      <c r="CR21" s="3" t="s">
        <v>66</v>
      </c>
      <c r="CS21" s="3" t="s">
        <v>54</v>
      </c>
    </row>
    <row r="22" spans="1:97" x14ac:dyDescent="0.2">
      <c r="A22" s="3" t="s">
        <v>67</v>
      </c>
      <c r="B22" s="49">
        <v>2</v>
      </c>
      <c r="C22" s="49">
        <v>0</v>
      </c>
      <c r="D22" s="49">
        <v>0</v>
      </c>
      <c r="E22" s="49">
        <v>5</v>
      </c>
      <c r="F22" s="49">
        <v>9</v>
      </c>
      <c r="G22" s="49">
        <v>1</v>
      </c>
      <c r="H22" s="49">
        <v>0</v>
      </c>
      <c r="I22" s="49">
        <v>5</v>
      </c>
      <c r="J22" s="49">
        <v>2</v>
      </c>
      <c r="K22" s="49">
        <v>0</v>
      </c>
      <c r="L22" s="49">
        <v>2</v>
      </c>
      <c r="M22" s="49">
        <v>5</v>
      </c>
      <c r="N22" s="49">
        <v>7</v>
      </c>
      <c r="O22" s="49">
        <v>2</v>
      </c>
      <c r="P22" s="49">
        <v>0</v>
      </c>
      <c r="Q22" s="49">
        <v>8</v>
      </c>
      <c r="R22" s="49">
        <v>0</v>
      </c>
      <c r="S22" s="49">
        <v>0</v>
      </c>
      <c r="T22" s="49">
        <v>2</v>
      </c>
      <c r="U22" s="49">
        <v>2</v>
      </c>
      <c r="V22" s="49">
        <v>4</v>
      </c>
      <c r="W22" s="49">
        <v>2</v>
      </c>
      <c r="X22" s="49">
        <v>0</v>
      </c>
      <c r="Y22" s="49">
        <v>10</v>
      </c>
      <c r="Z22" s="49"/>
      <c r="AA22" s="49"/>
      <c r="AB22" s="49">
        <v>4</v>
      </c>
      <c r="AC22" s="49">
        <v>5</v>
      </c>
      <c r="AD22" s="49">
        <v>7</v>
      </c>
      <c r="AE22" s="49">
        <v>2</v>
      </c>
      <c r="AF22" s="49">
        <v>1</v>
      </c>
      <c r="AG22" s="49">
        <v>11</v>
      </c>
      <c r="AH22" s="49">
        <v>5</v>
      </c>
      <c r="AI22" s="49">
        <v>0</v>
      </c>
      <c r="AJ22" s="49">
        <v>2</v>
      </c>
      <c r="AK22" s="49">
        <v>4</v>
      </c>
      <c r="AL22" s="49">
        <v>2</v>
      </c>
      <c r="AM22" s="49">
        <v>1</v>
      </c>
      <c r="AN22" s="49">
        <v>0</v>
      </c>
      <c r="AO22" s="49">
        <v>8</v>
      </c>
      <c r="AP22" s="49">
        <v>4</v>
      </c>
      <c r="AQ22" s="49">
        <v>0</v>
      </c>
      <c r="AR22" s="49">
        <v>1</v>
      </c>
      <c r="AS22" s="49">
        <v>2</v>
      </c>
      <c r="AT22" s="49">
        <v>5</v>
      </c>
      <c r="AU22" s="49">
        <v>2</v>
      </c>
      <c r="AV22" s="49">
        <v>1</v>
      </c>
      <c r="AW22" s="49">
        <v>10</v>
      </c>
      <c r="AX22" s="49">
        <v>1</v>
      </c>
      <c r="AY22" s="49">
        <v>0</v>
      </c>
      <c r="AZ22" s="49">
        <v>2</v>
      </c>
      <c r="BA22" s="49">
        <v>4</v>
      </c>
      <c r="BB22" s="49">
        <v>0</v>
      </c>
      <c r="BC22" s="49">
        <v>2</v>
      </c>
      <c r="BD22" s="49">
        <v>0</v>
      </c>
      <c r="BE22" s="49">
        <v>8</v>
      </c>
      <c r="BF22" s="49">
        <v>1</v>
      </c>
      <c r="BG22" s="49">
        <v>0</v>
      </c>
      <c r="BH22" s="49">
        <v>1</v>
      </c>
      <c r="BI22" s="49">
        <v>2</v>
      </c>
      <c r="BJ22" s="49">
        <v>3</v>
      </c>
      <c r="BK22" s="49">
        <v>3</v>
      </c>
      <c r="BL22" s="49">
        <v>1</v>
      </c>
      <c r="BM22" s="49">
        <v>9</v>
      </c>
      <c r="BN22" s="49">
        <v>2</v>
      </c>
      <c r="BO22" s="49"/>
      <c r="BP22" s="49"/>
      <c r="BQ22" s="49"/>
      <c r="BR22" s="49">
        <v>6</v>
      </c>
      <c r="BS22" s="49">
        <v>1</v>
      </c>
      <c r="BT22" s="49"/>
      <c r="BU22" s="49">
        <v>5</v>
      </c>
      <c r="BV22" s="49">
        <v>0</v>
      </c>
      <c r="BW22" s="49">
        <v>0</v>
      </c>
      <c r="BX22" s="49">
        <v>1</v>
      </c>
      <c r="BY22" s="49">
        <v>1</v>
      </c>
      <c r="BZ22" s="49">
        <v>3</v>
      </c>
      <c r="CA22" s="49">
        <v>1</v>
      </c>
      <c r="CB22" s="49">
        <v>1</v>
      </c>
      <c r="CC22" s="49">
        <v>12</v>
      </c>
      <c r="CD22" s="49">
        <v>0</v>
      </c>
      <c r="CE22" s="49">
        <v>0</v>
      </c>
      <c r="CF22" s="49">
        <v>2</v>
      </c>
      <c r="CG22" s="49">
        <v>3</v>
      </c>
      <c r="CH22" s="49">
        <v>2</v>
      </c>
      <c r="CI22" s="49">
        <v>3</v>
      </c>
      <c r="CJ22" s="49">
        <v>1</v>
      </c>
      <c r="CK22" s="49">
        <v>8</v>
      </c>
      <c r="CL22" s="75">
        <v>1</v>
      </c>
      <c r="CM22" s="75">
        <v>0</v>
      </c>
      <c r="CN22" s="75">
        <v>2</v>
      </c>
      <c r="CO22" s="75">
        <v>6</v>
      </c>
      <c r="CP22" s="75">
        <v>6</v>
      </c>
      <c r="CQ22" s="75">
        <v>2</v>
      </c>
      <c r="CR22" s="75">
        <v>0</v>
      </c>
      <c r="CS22" s="75">
        <v>8</v>
      </c>
    </row>
    <row r="23" spans="1:97" x14ac:dyDescent="0.2">
      <c r="A23" s="3" t="s">
        <v>68</v>
      </c>
      <c r="B23" s="54">
        <v>6010</v>
      </c>
      <c r="C23" s="54">
        <v>0</v>
      </c>
      <c r="D23" s="54">
        <v>0</v>
      </c>
      <c r="E23" s="54">
        <v>27000</v>
      </c>
      <c r="F23" s="54">
        <v>73000</v>
      </c>
      <c r="G23" s="54">
        <v>3000</v>
      </c>
      <c r="H23" s="54">
        <v>0</v>
      </c>
      <c r="I23" s="54">
        <v>25000</v>
      </c>
      <c r="J23" s="54">
        <v>2191672</v>
      </c>
      <c r="K23" s="54">
        <v>0</v>
      </c>
      <c r="L23" s="54">
        <v>183000</v>
      </c>
      <c r="M23" s="54">
        <v>3681610</v>
      </c>
      <c r="N23" s="54">
        <v>48000</v>
      </c>
      <c r="O23" s="54">
        <v>6000</v>
      </c>
      <c r="P23" s="54">
        <v>0</v>
      </c>
      <c r="Q23" s="54">
        <v>27000</v>
      </c>
      <c r="R23" s="54">
        <v>0</v>
      </c>
      <c r="S23" s="54">
        <v>0</v>
      </c>
      <c r="T23" s="54">
        <v>6000</v>
      </c>
      <c r="U23" s="54">
        <v>6200</v>
      </c>
      <c r="V23" s="54">
        <v>159306</v>
      </c>
      <c r="W23" s="54">
        <v>6270</v>
      </c>
      <c r="X23" s="54">
        <v>0</v>
      </c>
      <c r="Y23" s="54">
        <v>33515</v>
      </c>
      <c r="Z23" s="54"/>
      <c r="AA23" s="54"/>
      <c r="AB23" s="54">
        <v>29000</v>
      </c>
      <c r="AC23" s="54">
        <v>22110</v>
      </c>
      <c r="AD23" s="54">
        <v>63000</v>
      </c>
      <c r="AE23" s="54">
        <v>13000</v>
      </c>
      <c r="AF23" s="54">
        <v>3035</v>
      </c>
      <c r="AG23" s="54">
        <v>34020</v>
      </c>
      <c r="AH23" s="54">
        <v>1653077</v>
      </c>
      <c r="AI23" s="54">
        <v>0</v>
      </c>
      <c r="AJ23" s="54">
        <v>53006</v>
      </c>
      <c r="AK23" s="54">
        <v>12000</v>
      </c>
      <c r="AL23" s="54">
        <v>9106</v>
      </c>
      <c r="AM23" s="54">
        <v>15000</v>
      </c>
      <c r="AN23" s="54">
        <v>0</v>
      </c>
      <c r="AO23" s="54">
        <v>141000</v>
      </c>
      <c r="AP23" s="54">
        <v>70100</v>
      </c>
      <c r="AQ23" s="54">
        <v>0</v>
      </c>
      <c r="AR23" s="54">
        <v>3000</v>
      </c>
      <c r="AS23" s="54">
        <v>129526</v>
      </c>
      <c r="AT23" s="54">
        <v>42000</v>
      </c>
      <c r="AU23" s="54">
        <v>6000</v>
      </c>
      <c r="AV23" s="54">
        <v>3000</v>
      </c>
      <c r="AW23" s="54">
        <v>819951</v>
      </c>
      <c r="AX23" s="54">
        <v>3000</v>
      </c>
      <c r="AY23" s="54">
        <v>0</v>
      </c>
      <c r="AZ23" s="54">
        <v>6006</v>
      </c>
      <c r="BA23" s="54">
        <v>509500</v>
      </c>
      <c r="BB23" s="54">
        <v>0</v>
      </c>
      <c r="BC23" s="54">
        <v>6000</v>
      </c>
      <c r="BD23" s="54">
        <v>0</v>
      </c>
      <c r="BE23" s="54">
        <v>90411</v>
      </c>
      <c r="BF23" s="54">
        <v>3000</v>
      </c>
      <c r="BG23" s="54">
        <v>0</v>
      </c>
      <c r="BH23" s="54">
        <v>3000</v>
      </c>
      <c r="BI23" s="54">
        <v>60000</v>
      </c>
      <c r="BJ23" s="54">
        <v>16000</v>
      </c>
      <c r="BK23" s="54">
        <v>15400</v>
      </c>
      <c r="BL23" s="54">
        <v>300000</v>
      </c>
      <c r="BM23" s="54">
        <v>75100</v>
      </c>
      <c r="BN23" s="54">
        <v>19500</v>
      </c>
      <c r="BO23" s="54"/>
      <c r="BP23" s="54"/>
      <c r="BQ23" s="54"/>
      <c r="BR23" s="54">
        <v>18008</v>
      </c>
      <c r="BS23" s="54">
        <v>3000</v>
      </c>
      <c r="BT23" s="54"/>
      <c r="BU23" s="54">
        <v>15016</v>
      </c>
      <c r="BV23" s="54">
        <v>0</v>
      </c>
      <c r="BW23" s="54">
        <v>0</v>
      </c>
      <c r="BX23" s="54">
        <v>3000</v>
      </c>
      <c r="BY23" s="54">
        <v>3000</v>
      </c>
      <c r="BZ23" s="54">
        <v>43000</v>
      </c>
      <c r="CA23" s="54">
        <v>3000</v>
      </c>
      <c r="CB23" s="54">
        <v>3000</v>
      </c>
      <c r="CC23" s="54">
        <v>94350</v>
      </c>
      <c r="CD23" s="54">
        <v>0</v>
      </c>
      <c r="CE23" s="54">
        <v>0</v>
      </c>
      <c r="CF23" s="54">
        <v>6000</v>
      </c>
      <c r="CG23" s="54">
        <v>9006</v>
      </c>
      <c r="CH23" s="54">
        <v>6001</v>
      </c>
      <c r="CI23" s="54">
        <v>21000</v>
      </c>
      <c r="CJ23" s="54">
        <v>3000</v>
      </c>
      <c r="CK23" s="54">
        <v>48201</v>
      </c>
      <c r="CL23" s="179">
        <v>3000</v>
      </c>
      <c r="CM23" s="179">
        <v>0</v>
      </c>
      <c r="CN23" s="179">
        <v>455760</v>
      </c>
      <c r="CO23" s="179">
        <v>1045010</v>
      </c>
      <c r="CP23" s="179">
        <v>19762</v>
      </c>
      <c r="CQ23" s="179">
        <v>6000</v>
      </c>
      <c r="CR23" s="179">
        <v>0</v>
      </c>
      <c r="CS23" s="179">
        <v>93000</v>
      </c>
    </row>
    <row r="25" spans="1:97" x14ac:dyDescent="0.2">
      <c r="F25" s="36"/>
      <c r="G25" s="36"/>
      <c r="H25" s="36"/>
      <c r="I25" s="36"/>
    </row>
    <row r="26" spans="1:97" x14ac:dyDescent="0.2">
      <c r="F26" s="36"/>
      <c r="G26" s="36"/>
      <c r="H26" s="36"/>
      <c r="I26" s="36"/>
    </row>
    <row r="27" spans="1:97" ht="35.25" customHeight="1" x14ac:dyDescent="0.2">
      <c r="A27" s="13"/>
      <c r="B27" s="53" t="str">
        <f>A9</f>
        <v>Soliedad Limitada</v>
      </c>
      <c r="C27" s="53" t="str">
        <f>A10</f>
        <v>Sociedad Limitad Laboral</v>
      </c>
      <c r="D27" s="53" t="str">
        <f>A11</f>
        <v>Sociedad Civil Profesional</v>
      </c>
      <c r="E27" s="53" t="str">
        <f>A12</f>
        <v>Sociedad Anónima</v>
      </c>
      <c r="F27" s="36"/>
      <c r="G27" s="36"/>
      <c r="H27" s="36"/>
      <c r="I27" s="36"/>
    </row>
    <row r="28" spans="1:97" ht="15" customHeight="1" x14ac:dyDescent="0.2">
      <c r="A28" s="11" t="s">
        <v>141</v>
      </c>
      <c r="B28" s="49">
        <f>B9</f>
        <v>22</v>
      </c>
      <c r="C28" s="13"/>
      <c r="D28" s="13"/>
      <c r="E28" s="13">
        <f>B12</f>
        <v>0</v>
      </c>
      <c r="F28" s="36"/>
      <c r="G28" s="36"/>
      <c r="H28" s="36"/>
      <c r="I28" s="36"/>
      <c r="S28" s="78"/>
      <c r="T28" s="78"/>
      <c r="U28" s="78"/>
      <c r="V28" s="78"/>
      <c r="W28" s="78"/>
      <c r="X28" s="78"/>
      <c r="Y28" s="78"/>
      <c r="Z28" s="78"/>
      <c r="AA28" s="78"/>
      <c r="AB28" s="78"/>
      <c r="AC28" s="78"/>
      <c r="AD28" s="78"/>
      <c r="AE28" s="78"/>
      <c r="AF28" s="78"/>
      <c r="AG28" s="78"/>
      <c r="AH28" s="78"/>
      <c r="AI28" s="78"/>
      <c r="AJ28" s="78"/>
      <c r="AK28" s="78"/>
      <c r="AL28" s="78"/>
      <c r="AM28" s="78"/>
      <c r="AN28" s="78"/>
      <c r="AO28" s="78"/>
      <c r="AP28" s="78"/>
      <c r="AQ28" s="78"/>
      <c r="AR28" s="78"/>
      <c r="AS28" s="78"/>
      <c r="AT28" s="78"/>
      <c r="AU28" s="78"/>
      <c r="AV28" s="78"/>
      <c r="AW28" s="78"/>
      <c r="AX28" s="78"/>
      <c r="AY28" s="78"/>
      <c r="AZ28" s="78"/>
      <c r="BA28" s="78"/>
      <c r="BB28" s="78"/>
      <c r="BC28" s="78"/>
    </row>
    <row r="29" spans="1:97" x14ac:dyDescent="0.2">
      <c r="A29" s="11" t="s">
        <v>142</v>
      </c>
      <c r="B29" s="49">
        <f>D9</f>
        <v>26</v>
      </c>
      <c r="C29" s="49"/>
      <c r="D29" s="13"/>
      <c r="E29" s="13">
        <f>D12</f>
        <v>0</v>
      </c>
      <c r="F29" s="36"/>
      <c r="G29" s="36"/>
      <c r="H29" s="36"/>
      <c r="I29" s="36"/>
      <c r="S29" s="78"/>
      <c r="T29" s="78"/>
      <c r="U29" s="78"/>
      <c r="V29" s="78"/>
      <c r="W29" s="78"/>
      <c r="X29" s="78"/>
      <c r="Y29" s="78"/>
      <c r="Z29" s="78"/>
      <c r="AA29" s="78"/>
      <c r="AB29" s="78"/>
      <c r="AC29" s="78"/>
      <c r="AD29" s="78"/>
      <c r="AE29" s="78"/>
      <c r="AF29" s="78"/>
      <c r="AG29" s="78"/>
      <c r="AH29" s="78"/>
      <c r="AI29" s="78"/>
      <c r="AJ29" s="78"/>
      <c r="AK29" s="78"/>
      <c r="AL29" s="78"/>
      <c r="AM29" s="78"/>
      <c r="AN29" s="78"/>
      <c r="AO29" s="78"/>
      <c r="AP29" s="78"/>
      <c r="AQ29" s="78"/>
      <c r="AR29" s="78"/>
      <c r="AS29" s="78"/>
      <c r="AT29" s="78"/>
      <c r="AU29" s="78"/>
      <c r="AV29" s="78"/>
      <c r="AW29" s="78"/>
      <c r="AX29" s="78"/>
      <c r="AY29" s="78"/>
      <c r="AZ29" s="78"/>
      <c r="BA29" s="78"/>
      <c r="BB29" s="78"/>
      <c r="BC29" s="78"/>
    </row>
    <row r="30" spans="1:97" x14ac:dyDescent="0.2">
      <c r="A30" s="11" t="s">
        <v>143</v>
      </c>
      <c r="B30" s="49">
        <f>F9</f>
        <v>20</v>
      </c>
      <c r="C30" s="49">
        <f>F10</f>
        <v>0</v>
      </c>
      <c r="D30" s="13">
        <f>F11</f>
        <v>0</v>
      </c>
      <c r="E30" s="13">
        <f>F12</f>
        <v>0</v>
      </c>
      <c r="F30" s="36"/>
      <c r="G30" s="36"/>
      <c r="H30" s="36"/>
      <c r="I30" s="36"/>
      <c r="S30" s="78"/>
      <c r="T30" s="78"/>
      <c r="U30" s="78"/>
      <c r="V30" s="78"/>
      <c r="W30" s="78"/>
      <c r="X30" s="78"/>
      <c r="Y30" s="78"/>
      <c r="Z30" s="78"/>
      <c r="AA30" s="78"/>
      <c r="AB30" s="78"/>
      <c r="AC30" s="78"/>
      <c r="AD30" s="78"/>
      <c r="AE30" s="78"/>
      <c r="AF30" s="78"/>
      <c r="AG30" s="78"/>
      <c r="AH30" s="78"/>
      <c r="AI30" s="78"/>
      <c r="AJ30" s="78"/>
      <c r="AK30" s="78"/>
      <c r="AL30" s="78"/>
      <c r="AM30" s="78"/>
      <c r="AN30" s="78"/>
      <c r="AO30" s="78"/>
      <c r="AP30" s="78"/>
      <c r="AQ30" s="78"/>
      <c r="AR30" s="78"/>
      <c r="AS30" s="78"/>
      <c r="AT30" s="78"/>
      <c r="AU30" s="78"/>
      <c r="AV30" s="78"/>
      <c r="AW30" s="78"/>
      <c r="AX30" s="78"/>
      <c r="AY30" s="78"/>
      <c r="AZ30" s="78"/>
      <c r="BA30" s="78"/>
      <c r="BB30" s="78"/>
      <c r="BC30" s="78"/>
    </row>
    <row r="31" spans="1:97" x14ac:dyDescent="0.2">
      <c r="A31" s="11" t="s">
        <v>144</v>
      </c>
      <c r="B31" s="49">
        <f>H9</f>
        <v>30</v>
      </c>
      <c r="C31" s="49"/>
      <c r="D31" s="49"/>
      <c r="E31" s="13">
        <f>H12</f>
        <v>0</v>
      </c>
      <c r="F31" s="36"/>
      <c r="G31" s="36"/>
      <c r="H31" s="36"/>
      <c r="I31" s="36"/>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8"/>
      <c r="BC31" s="78"/>
    </row>
    <row r="32" spans="1:97" x14ac:dyDescent="0.2">
      <c r="A32" s="11" t="s">
        <v>145</v>
      </c>
      <c r="B32" s="49">
        <f>J9</f>
        <v>22</v>
      </c>
      <c r="C32" s="49"/>
      <c r="D32" s="49"/>
      <c r="E32" s="49">
        <f>J12</f>
        <v>0</v>
      </c>
      <c r="F32" s="36"/>
      <c r="G32" s="36"/>
      <c r="H32" s="36"/>
      <c r="I32" s="36"/>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8"/>
      <c r="BC32" s="78"/>
    </row>
    <row r="33" spans="1:101" x14ac:dyDescent="0.2">
      <c r="A33" s="19" t="s">
        <v>146</v>
      </c>
      <c r="B33" s="49">
        <f>L9</f>
        <v>25</v>
      </c>
      <c r="C33" s="49"/>
      <c r="D33" s="49"/>
      <c r="E33" s="49">
        <f>L12</f>
        <v>0</v>
      </c>
      <c r="F33" s="36"/>
      <c r="G33" s="36"/>
      <c r="H33" s="36"/>
      <c r="I33" s="36"/>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8"/>
      <c r="BC33" s="78"/>
    </row>
    <row r="34" spans="1:101" x14ac:dyDescent="0.2">
      <c r="A34" s="19" t="s">
        <v>147</v>
      </c>
      <c r="B34" s="49">
        <f>N9</f>
        <v>16</v>
      </c>
      <c r="C34" s="49"/>
      <c r="D34" s="49">
        <f>N11</f>
        <v>0</v>
      </c>
      <c r="E34" s="49">
        <f>N12</f>
        <v>1</v>
      </c>
      <c r="F34" s="36"/>
      <c r="G34" s="36"/>
      <c r="H34" s="36"/>
      <c r="I34" s="36"/>
      <c r="S34" s="78"/>
      <c r="T34" s="78"/>
      <c r="U34" s="78"/>
      <c r="V34" s="78"/>
      <c r="W34" s="78"/>
      <c r="X34" s="78"/>
      <c r="Y34" s="78"/>
      <c r="Z34" s="78"/>
      <c r="AA34" s="78"/>
      <c r="AB34" s="78"/>
      <c r="AC34" s="78"/>
      <c r="AD34" s="78"/>
      <c r="AE34" s="78"/>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row>
    <row r="35" spans="1:101" x14ac:dyDescent="0.2">
      <c r="A35" s="19" t="s">
        <v>148</v>
      </c>
      <c r="B35" s="49">
        <f>P9</f>
        <v>20</v>
      </c>
      <c r="C35" s="49"/>
      <c r="D35" s="49"/>
      <c r="E35" s="49">
        <f>P12</f>
        <v>0</v>
      </c>
      <c r="F35" s="36"/>
      <c r="G35" s="36"/>
      <c r="H35" s="36"/>
      <c r="I35" s="36"/>
      <c r="S35" s="78"/>
      <c r="T35" s="78"/>
      <c r="U35" s="78"/>
      <c r="V35" s="78"/>
      <c r="W35" s="78"/>
      <c r="X35" s="78"/>
      <c r="Y35" s="78"/>
      <c r="Z35" s="78"/>
      <c r="AA35" s="78"/>
      <c r="AB35" s="78"/>
      <c r="AC35" s="78"/>
      <c r="AD35" s="78"/>
      <c r="AE35" s="78"/>
      <c r="AF35" s="78"/>
      <c r="AG35" s="78"/>
      <c r="AH35" s="78"/>
      <c r="AI35" s="78"/>
      <c r="AJ35" s="78"/>
      <c r="AK35" s="78"/>
      <c r="AL35" s="78"/>
      <c r="AM35" s="78"/>
      <c r="AN35" s="78"/>
      <c r="AO35" s="78"/>
      <c r="AP35" s="78"/>
      <c r="AQ35" s="78"/>
      <c r="AR35" s="78"/>
      <c r="AS35" s="78"/>
      <c r="AT35" s="78"/>
      <c r="AU35" s="78"/>
      <c r="AV35" s="78"/>
      <c r="AW35" s="78"/>
      <c r="AX35" s="78"/>
      <c r="AY35" s="78"/>
      <c r="AZ35" s="78"/>
      <c r="BA35" s="78"/>
      <c r="BB35" s="78"/>
      <c r="BC35" s="78"/>
    </row>
    <row r="36" spans="1:101" ht="15" customHeight="1" x14ac:dyDescent="0.2">
      <c r="A36" s="19" t="s">
        <v>149</v>
      </c>
      <c r="B36" s="49">
        <f>R9</f>
        <v>13</v>
      </c>
      <c r="C36" s="49">
        <f>R10</f>
        <v>1</v>
      </c>
      <c r="D36" s="49"/>
      <c r="E36" s="49">
        <f>R12</f>
        <v>0</v>
      </c>
      <c r="F36" s="36"/>
      <c r="G36" s="36"/>
      <c r="H36" s="36"/>
      <c r="I36" s="36"/>
      <c r="S36" s="78"/>
      <c r="T36" s="78"/>
      <c r="U36" s="78"/>
      <c r="V36" s="78"/>
      <c r="W36" s="78"/>
      <c r="X36" s="78"/>
      <c r="Y36" s="78"/>
      <c r="Z36" s="78"/>
      <c r="AA36" s="78"/>
      <c r="AB36" s="78"/>
      <c r="AC36" s="78"/>
      <c r="AD36" s="78"/>
      <c r="AE36" s="78"/>
      <c r="AF36" s="78"/>
      <c r="AG36" s="78"/>
      <c r="AH36" s="78"/>
      <c r="AI36" s="78"/>
      <c r="AJ36" s="78"/>
      <c r="AK36" s="78"/>
      <c r="AL36" s="78"/>
      <c r="AM36" s="78"/>
      <c r="AN36" s="78"/>
      <c r="AO36" s="78"/>
      <c r="AP36" s="78"/>
      <c r="AQ36" s="78"/>
      <c r="AR36" s="78"/>
      <c r="AS36" s="78"/>
      <c r="AT36" s="78"/>
      <c r="AU36" s="78"/>
      <c r="AV36" s="78"/>
      <c r="AW36" s="78"/>
      <c r="AX36" s="78"/>
      <c r="AY36" s="78"/>
      <c r="AZ36" s="78"/>
      <c r="BA36" s="78"/>
      <c r="BB36" s="78"/>
      <c r="BC36" s="78"/>
    </row>
    <row r="37" spans="1:101" x14ac:dyDescent="0.2">
      <c r="A37" s="19" t="s">
        <v>150</v>
      </c>
      <c r="B37" s="49">
        <f>T9</f>
        <v>18</v>
      </c>
      <c r="C37" s="49"/>
      <c r="D37" s="49"/>
      <c r="E37" s="49">
        <f>T12</f>
        <v>1</v>
      </c>
      <c r="F37" s="36"/>
      <c r="G37" s="36"/>
      <c r="H37" s="36"/>
      <c r="I37" s="36"/>
      <c r="S37" s="78"/>
      <c r="T37" s="78"/>
      <c r="U37" s="78"/>
      <c r="V37" s="78"/>
      <c r="W37" s="78"/>
      <c r="X37" s="78"/>
      <c r="Y37" s="78"/>
      <c r="Z37" s="78"/>
      <c r="AA37" s="78"/>
      <c r="AB37" s="78"/>
      <c r="AC37" s="78"/>
      <c r="AD37" s="78"/>
      <c r="AE37" s="78"/>
      <c r="AF37" s="78"/>
      <c r="AG37" s="78"/>
      <c r="AH37" s="78"/>
      <c r="AI37" s="78"/>
      <c r="AJ37" s="78"/>
      <c r="AK37" s="78"/>
      <c r="AL37" s="78"/>
      <c r="AM37" s="78"/>
      <c r="AN37" s="78"/>
      <c r="AO37" s="78"/>
      <c r="AP37" s="78"/>
      <c r="AQ37" s="78"/>
      <c r="AR37" s="78"/>
      <c r="AS37" s="78"/>
      <c r="AT37" s="78"/>
      <c r="AU37" s="78"/>
      <c r="AV37" s="78"/>
      <c r="AW37" s="78"/>
      <c r="AX37" s="78"/>
      <c r="AY37" s="78"/>
      <c r="AZ37" s="78"/>
      <c r="BA37" s="78"/>
      <c r="BB37" s="78"/>
      <c r="BC37" s="78"/>
    </row>
    <row r="38" spans="1:101" x14ac:dyDescent="0.2">
      <c r="A38" s="19" t="s">
        <v>151</v>
      </c>
      <c r="B38" s="49">
        <f>V9</f>
        <v>19</v>
      </c>
      <c r="C38" s="49"/>
      <c r="D38" s="49"/>
      <c r="E38" s="49">
        <f>V12</f>
        <v>0</v>
      </c>
      <c r="F38" s="36"/>
      <c r="G38" s="36"/>
      <c r="H38" s="36"/>
      <c r="I38" s="36"/>
      <c r="S38" s="78"/>
      <c r="T38" s="78"/>
      <c r="U38" s="78"/>
      <c r="V38" s="78"/>
      <c r="W38" s="78"/>
      <c r="X38" s="78"/>
      <c r="Y38" s="78"/>
      <c r="Z38" s="78"/>
      <c r="AA38" s="78"/>
      <c r="AB38" s="78"/>
      <c r="AC38" s="78"/>
      <c r="AD38" s="78"/>
      <c r="AE38" s="78"/>
      <c r="AF38" s="78"/>
      <c r="AG38" s="78"/>
      <c r="AH38" s="78"/>
      <c r="AI38" s="78"/>
      <c r="AJ38" s="78"/>
      <c r="AK38" s="78"/>
      <c r="AL38" s="78"/>
      <c r="AM38" s="78"/>
      <c r="AN38" s="78"/>
      <c r="AO38" s="78"/>
      <c r="AP38" s="78"/>
      <c r="AQ38" s="78"/>
      <c r="AR38" s="78"/>
      <c r="AS38" s="78"/>
      <c r="AT38" s="78"/>
      <c r="AU38" s="78"/>
      <c r="AV38" s="78"/>
      <c r="AW38" s="78"/>
      <c r="AX38" s="78"/>
      <c r="AY38" s="78"/>
      <c r="AZ38" s="78"/>
      <c r="BA38" s="78"/>
      <c r="BB38" s="78"/>
      <c r="BC38" s="78"/>
    </row>
    <row r="39" spans="1:101" x14ac:dyDescent="0.2">
      <c r="A39" s="19" t="s">
        <v>152</v>
      </c>
      <c r="B39" s="49">
        <f>X9</f>
        <v>24</v>
      </c>
      <c r="C39" s="49"/>
      <c r="D39" s="49"/>
      <c r="E39" s="49">
        <f>X12</f>
        <v>1</v>
      </c>
      <c r="F39" s="36"/>
      <c r="G39" s="36"/>
      <c r="H39" s="36"/>
      <c r="I39" s="36"/>
      <c r="S39" s="78"/>
      <c r="T39" s="78"/>
      <c r="U39" s="78"/>
      <c r="V39" s="78"/>
      <c r="W39" s="78"/>
      <c r="X39" s="78"/>
      <c r="Y39" s="78"/>
      <c r="Z39" s="78"/>
      <c r="AA39" s="78"/>
      <c r="AB39" s="78"/>
      <c r="AC39" s="78"/>
      <c r="AD39" s="78"/>
      <c r="AE39" s="78"/>
      <c r="AF39" s="78"/>
      <c r="AG39" s="78"/>
      <c r="AH39" s="78"/>
      <c r="AI39" s="78"/>
      <c r="AJ39" s="78"/>
      <c r="AK39" s="78"/>
      <c r="AL39" s="78"/>
      <c r="AM39" s="78"/>
      <c r="AN39" s="78"/>
      <c r="AO39" s="78"/>
      <c r="AP39" s="78"/>
      <c r="AQ39" s="78"/>
      <c r="AR39" s="78"/>
      <c r="AS39" s="78"/>
      <c r="AT39" s="78"/>
      <c r="AU39" s="78"/>
      <c r="AV39" s="78"/>
      <c r="AW39" s="78"/>
      <c r="AX39" s="78"/>
      <c r="AY39" s="78"/>
      <c r="AZ39" s="78"/>
      <c r="BA39" s="78"/>
      <c r="BB39" s="78"/>
      <c r="BC39" s="78"/>
    </row>
    <row r="40" spans="1:101" ht="25.5" x14ac:dyDescent="0.2">
      <c r="A40" s="38" t="s">
        <v>115</v>
      </c>
      <c r="B40" s="37">
        <f>SUM(B28:B39)</f>
        <v>255</v>
      </c>
      <c r="C40" s="37">
        <f t="shared" ref="C40:E40" si="1">SUM(C28:C39)</f>
        <v>1</v>
      </c>
      <c r="D40" s="37">
        <f t="shared" si="1"/>
        <v>0</v>
      </c>
      <c r="E40" s="37">
        <f t="shared" si="1"/>
        <v>3</v>
      </c>
      <c r="F40" s="36"/>
      <c r="G40" s="36"/>
      <c r="H40" s="36"/>
      <c r="I40" s="36"/>
      <c r="S40" s="78"/>
      <c r="T40" s="78"/>
      <c r="U40" s="78"/>
      <c r="V40" s="78"/>
      <c r="W40" s="78"/>
      <c r="X40" s="78"/>
      <c r="Y40" s="78"/>
      <c r="Z40" s="78"/>
      <c r="AA40" s="78"/>
      <c r="AB40" s="78"/>
      <c r="AC40" s="78"/>
      <c r="AD40" s="78"/>
      <c r="AE40" s="78"/>
      <c r="AF40" s="78"/>
      <c r="AG40" s="78"/>
      <c r="AH40" s="78"/>
      <c r="AI40" s="78"/>
      <c r="AJ40" s="78"/>
      <c r="AK40" s="78"/>
      <c r="AL40" s="78"/>
      <c r="AM40" s="78"/>
      <c r="AN40" s="78"/>
      <c r="AO40" s="78"/>
      <c r="AP40" s="78"/>
      <c r="AQ40" s="78"/>
      <c r="AR40" s="78"/>
      <c r="AS40" s="78"/>
      <c r="AT40" s="78"/>
      <c r="AU40" s="78"/>
      <c r="AV40" s="78"/>
      <c r="AW40" s="78"/>
      <c r="AX40" s="78"/>
      <c r="AY40" s="78"/>
      <c r="AZ40" s="78"/>
      <c r="BA40" s="78"/>
      <c r="BB40" s="78"/>
      <c r="BC40" s="78"/>
    </row>
    <row r="41" spans="1:101" x14ac:dyDescent="0.2">
      <c r="A41" s="3" t="s">
        <v>116</v>
      </c>
      <c r="B41" s="202">
        <f>SUM(B40:H40)</f>
        <v>259</v>
      </c>
      <c r="C41" s="203"/>
      <c r="D41" s="203"/>
      <c r="E41" s="204"/>
      <c r="F41" s="36"/>
      <c r="G41" s="36"/>
      <c r="H41" s="36"/>
      <c r="I41" s="36"/>
    </row>
    <row r="42" spans="1:101" x14ac:dyDescent="0.2">
      <c r="F42" s="36"/>
      <c r="G42" s="36"/>
      <c r="H42" s="36"/>
      <c r="I42" s="36"/>
    </row>
    <row r="43" spans="1:101" x14ac:dyDescent="0.2">
      <c r="C43" s="1">
        <f>B40/B41</f>
        <v>0.98455598455598459</v>
      </c>
    </row>
    <row r="45" spans="1:101" x14ac:dyDescent="0.2">
      <c r="J45" s="184" t="s">
        <v>211</v>
      </c>
      <c r="K45" s="184"/>
      <c r="L45" s="184"/>
      <c r="M45" s="184"/>
      <c r="N45" s="184"/>
      <c r="O45" s="184"/>
      <c r="P45" s="184"/>
      <c r="Q45" s="184"/>
      <c r="BG45" s="36"/>
      <c r="BH45" s="36"/>
      <c r="BI45" s="36"/>
      <c r="BJ45" s="36"/>
      <c r="BK45" s="36"/>
      <c r="BL45" s="36"/>
      <c r="BM45" s="36"/>
      <c r="BN45" s="36"/>
      <c r="BO45" s="36"/>
      <c r="BP45" s="36"/>
      <c r="BQ45" s="36"/>
      <c r="BR45" s="36"/>
      <c r="BS45" s="36"/>
      <c r="BT45" s="36"/>
      <c r="BU45" s="36"/>
      <c r="BV45" s="36"/>
      <c r="BW45" s="36"/>
      <c r="BX45" s="36"/>
      <c r="BY45" s="36"/>
      <c r="BZ45" s="36"/>
      <c r="CA45" s="36"/>
      <c r="CB45" s="36"/>
      <c r="CC45" s="36"/>
      <c r="CD45" s="36"/>
      <c r="CE45" s="36"/>
      <c r="CF45" s="36"/>
      <c r="CG45" s="36"/>
      <c r="CH45" s="36"/>
      <c r="CI45" s="36"/>
      <c r="CJ45" s="36"/>
      <c r="CK45" s="36"/>
      <c r="CL45" s="36"/>
      <c r="CM45" s="36"/>
      <c r="CN45" s="36"/>
      <c r="CO45" s="36"/>
      <c r="CP45" s="36"/>
      <c r="CQ45" s="36"/>
      <c r="CR45" s="36"/>
      <c r="CS45" s="36"/>
      <c r="CT45" s="36"/>
      <c r="CU45" s="36"/>
      <c r="CV45" s="36"/>
      <c r="CW45" s="36"/>
    </row>
    <row r="46" spans="1:101" x14ac:dyDescent="0.2">
      <c r="J46" s="184"/>
      <c r="K46" s="184"/>
      <c r="L46" s="184"/>
      <c r="M46" s="184"/>
      <c r="N46" s="184"/>
      <c r="O46" s="184"/>
      <c r="P46" s="184"/>
      <c r="Q46" s="184"/>
      <c r="BG46" s="36"/>
      <c r="BH46" s="36"/>
      <c r="BI46" s="36"/>
      <c r="BJ46" s="36"/>
      <c r="BK46" s="36"/>
      <c r="BL46" s="36"/>
      <c r="BM46" s="36"/>
      <c r="BN46" s="36"/>
      <c r="BO46" s="36"/>
      <c r="BP46" s="36"/>
      <c r="BQ46" s="36"/>
      <c r="BR46" s="36"/>
      <c r="BS46" s="36"/>
      <c r="BT46" s="36"/>
      <c r="BU46" s="36"/>
      <c r="BV46" s="36"/>
      <c r="BW46" s="36"/>
      <c r="BX46" s="36"/>
      <c r="BY46" s="36"/>
      <c r="BZ46" s="36"/>
      <c r="CA46" s="36"/>
      <c r="CB46" s="36"/>
      <c r="CC46" s="36"/>
      <c r="CD46" s="36"/>
      <c r="CE46" s="36"/>
      <c r="CF46" s="36"/>
      <c r="CG46" s="36"/>
      <c r="CH46" s="36"/>
      <c r="CI46" s="36"/>
      <c r="CJ46" s="36"/>
      <c r="CK46" s="36"/>
      <c r="CL46" s="36"/>
      <c r="CM46" s="36"/>
      <c r="CN46" s="36"/>
      <c r="CO46" s="36"/>
      <c r="CP46" s="36"/>
      <c r="CQ46" s="36"/>
      <c r="CR46" s="36"/>
      <c r="CS46" s="36"/>
      <c r="CT46" s="36"/>
      <c r="CU46" s="36"/>
      <c r="CV46" s="36"/>
      <c r="CW46" s="36"/>
    </row>
    <row r="47" spans="1:101" x14ac:dyDescent="0.2">
      <c r="BG47" s="36"/>
      <c r="BH47" s="36"/>
      <c r="BI47" s="36"/>
      <c r="BJ47" s="36"/>
      <c r="BK47" s="36"/>
      <c r="BL47" s="36"/>
      <c r="BM47" s="36"/>
      <c r="BN47" s="36"/>
      <c r="BO47" s="36"/>
      <c r="BP47" s="36"/>
      <c r="BQ47" s="36"/>
      <c r="BR47" s="36"/>
      <c r="BS47" s="36"/>
      <c r="BT47" s="36"/>
      <c r="BU47" s="36"/>
      <c r="BV47" s="36"/>
      <c r="BW47" s="36"/>
      <c r="BX47" s="36"/>
      <c r="BY47" s="36"/>
      <c r="BZ47" s="36"/>
      <c r="CA47" s="36"/>
      <c r="CB47" s="36"/>
      <c r="CC47" s="36"/>
      <c r="CD47" s="36"/>
      <c r="CE47" s="36"/>
      <c r="CF47" s="36"/>
      <c r="CG47" s="36"/>
      <c r="CH47" s="36"/>
      <c r="CI47" s="36"/>
      <c r="CJ47" s="36"/>
      <c r="CK47" s="36"/>
      <c r="CL47" s="36"/>
      <c r="CM47" s="36"/>
      <c r="CN47" s="36"/>
      <c r="CO47" s="36"/>
      <c r="CP47" s="36"/>
      <c r="CQ47" s="36"/>
      <c r="CR47" s="36"/>
      <c r="CS47" s="36"/>
      <c r="CT47" s="36"/>
      <c r="CU47" s="36"/>
      <c r="CV47" s="36"/>
      <c r="CW47" s="36"/>
    </row>
    <row r="48" spans="1:101" x14ac:dyDescent="0.2">
      <c r="T48" s="36"/>
      <c r="U48" s="36"/>
      <c r="V48" s="36"/>
      <c r="W48" s="36"/>
      <c r="X48" s="36"/>
      <c r="Y48" s="36"/>
      <c r="Z48" s="36"/>
      <c r="AA48" s="36"/>
      <c r="AB48" s="36"/>
      <c r="BG48" s="36"/>
      <c r="BH48" s="36"/>
      <c r="BI48" s="36"/>
      <c r="BJ48" s="36"/>
      <c r="BK48" s="36"/>
      <c r="BL48" s="36"/>
      <c r="BM48" s="36"/>
      <c r="BN48" s="36"/>
      <c r="BO48" s="36"/>
      <c r="BP48" s="36"/>
      <c r="BQ48" s="36"/>
      <c r="BR48" s="36"/>
      <c r="BS48" s="36"/>
      <c r="BT48" s="36"/>
      <c r="BU48" s="36"/>
      <c r="BV48" s="36"/>
      <c r="BW48" s="36"/>
      <c r="BX48" s="36"/>
      <c r="BY48" s="36"/>
      <c r="BZ48" s="36"/>
      <c r="CA48" s="36"/>
      <c r="CB48" s="36"/>
      <c r="CC48" s="36"/>
      <c r="CD48" s="36"/>
      <c r="CE48" s="36"/>
      <c r="CF48" s="36"/>
      <c r="CG48" s="36"/>
      <c r="CH48" s="36"/>
      <c r="CI48" s="36"/>
      <c r="CJ48" s="36"/>
      <c r="CK48" s="36"/>
      <c r="CL48" s="36"/>
      <c r="CM48" s="36"/>
      <c r="CN48" s="36"/>
      <c r="CO48" s="36"/>
      <c r="CP48" s="36"/>
      <c r="CQ48" s="36"/>
      <c r="CR48" s="36"/>
      <c r="CS48" s="36"/>
      <c r="CT48" s="36"/>
      <c r="CU48" s="36"/>
      <c r="CV48" s="36"/>
      <c r="CW48" s="36"/>
    </row>
    <row r="49" spans="1:101" x14ac:dyDescent="0.2">
      <c r="A49" s="200" t="s">
        <v>163</v>
      </c>
      <c r="B49" s="200"/>
      <c r="C49" s="200"/>
      <c r="D49" s="200"/>
      <c r="E49" s="200"/>
      <c r="F49" s="200"/>
      <c r="G49" s="200"/>
      <c r="H49" s="200"/>
      <c r="I49" s="200"/>
      <c r="T49" s="36"/>
      <c r="U49" s="36"/>
      <c r="V49" s="36"/>
      <c r="W49" s="36"/>
      <c r="X49" s="36"/>
      <c r="Y49" s="36"/>
      <c r="Z49" s="36"/>
      <c r="AA49" s="36"/>
      <c r="AB49" s="36"/>
      <c r="BG49" s="36"/>
      <c r="BH49" s="36"/>
      <c r="BI49" s="36"/>
      <c r="BJ49" s="36"/>
      <c r="BK49" s="36"/>
      <c r="BL49" s="36"/>
      <c r="BM49" s="36"/>
      <c r="BN49" s="36"/>
      <c r="BO49" s="36"/>
      <c r="BP49" s="36"/>
      <c r="BQ49" s="36"/>
      <c r="BR49" s="36"/>
      <c r="BS49" s="36"/>
      <c r="BT49" s="36"/>
      <c r="BU49" s="36"/>
      <c r="BV49" s="36"/>
      <c r="BW49" s="36"/>
      <c r="BX49" s="36"/>
      <c r="BY49" s="36"/>
      <c r="BZ49" s="36"/>
      <c r="CA49" s="36"/>
      <c r="CB49" s="36"/>
      <c r="CC49" s="36"/>
      <c r="CD49" s="36"/>
      <c r="CE49" s="36"/>
      <c r="CF49" s="36"/>
      <c r="CG49" s="36"/>
      <c r="CH49" s="36"/>
      <c r="CI49" s="36"/>
      <c r="CJ49" s="36"/>
      <c r="CK49" s="36"/>
      <c r="CL49" s="36"/>
      <c r="CM49" s="36"/>
      <c r="CN49" s="36"/>
      <c r="CO49" s="36"/>
      <c r="CP49" s="36"/>
      <c r="CQ49" s="36"/>
      <c r="CR49" s="36"/>
      <c r="CS49" s="36"/>
      <c r="CT49" s="36"/>
      <c r="CU49" s="36"/>
      <c r="CV49" s="36"/>
      <c r="CW49" s="36"/>
    </row>
    <row r="50" spans="1:101" x14ac:dyDescent="0.2">
      <c r="A50" s="13"/>
      <c r="B50" s="2" t="s">
        <v>51</v>
      </c>
      <c r="C50" s="2" t="s">
        <v>52</v>
      </c>
      <c r="D50" s="2" t="s">
        <v>84</v>
      </c>
      <c r="E50" s="29" t="s">
        <v>63</v>
      </c>
      <c r="F50" s="30" t="s">
        <v>64</v>
      </c>
      <c r="G50" s="30" t="s">
        <v>65</v>
      </c>
      <c r="H50" s="30" t="s">
        <v>66</v>
      </c>
      <c r="I50" s="30" t="s">
        <v>54</v>
      </c>
      <c r="T50" s="36"/>
      <c r="U50" s="36"/>
      <c r="V50" s="36"/>
      <c r="W50" s="36"/>
      <c r="X50" s="36"/>
      <c r="Y50" s="36"/>
      <c r="Z50" s="36"/>
      <c r="AA50" s="36"/>
      <c r="AB50" s="36"/>
    </row>
    <row r="51" spans="1:101" x14ac:dyDescent="0.2">
      <c r="A51" s="11" t="s">
        <v>141</v>
      </c>
      <c r="B51" s="49">
        <f>B22</f>
        <v>2</v>
      </c>
      <c r="C51" s="49">
        <f t="shared" ref="C51:I51" si="2">C22</f>
        <v>0</v>
      </c>
      <c r="D51" s="49">
        <f t="shared" si="2"/>
        <v>0</v>
      </c>
      <c r="E51" s="49">
        <f t="shared" si="2"/>
        <v>5</v>
      </c>
      <c r="F51" s="49">
        <f t="shared" si="2"/>
        <v>9</v>
      </c>
      <c r="G51" s="49">
        <f t="shared" si="2"/>
        <v>1</v>
      </c>
      <c r="H51" s="49">
        <f t="shared" si="2"/>
        <v>0</v>
      </c>
      <c r="I51" s="49">
        <f t="shared" si="2"/>
        <v>5</v>
      </c>
      <c r="T51" s="36"/>
      <c r="U51" s="36"/>
      <c r="V51" s="36"/>
      <c r="W51" s="36"/>
      <c r="X51" s="36"/>
      <c r="Y51" s="36"/>
      <c r="Z51" s="36"/>
      <c r="AA51" s="36"/>
      <c r="AB51" s="36"/>
    </row>
    <row r="52" spans="1:101" x14ac:dyDescent="0.2">
      <c r="A52" s="11" t="s">
        <v>142</v>
      </c>
      <c r="B52" s="49">
        <f>J22</f>
        <v>2</v>
      </c>
      <c r="C52" s="49">
        <f t="shared" ref="C52:I52" si="3">K22</f>
        <v>0</v>
      </c>
      <c r="D52" s="49">
        <f t="shared" si="3"/>
        <v>2</v>
      </c>
      <c r="E52" s="49">
        <f t="shared" si="3"/>
        <v>5</v>
      </c>
      <c r="F52" s="49">
        <f t="shared" si="3"/>
        <v>7</v>
      </c>
      <c r="G52" s="49">
        <f t="shared" si="3"/>
        <v>2</v>
      </c>
      <c r="H52" s="49">
        <f t="shared" si="3"/>
        <v>0</v>
      </c>
      <c r="I52" s="49">
        <f t="shared" si="3"/>
        <v>8</v>
      </c>
      <c r="T52" s="36"/>
      <c r="U52" s="36"/>
      <c r="V52" s="36"/>
      <c r="W52" s="36"/>
      <c r="X52" s="36"/>
      <c r="Y52" s="36"/>
      <c r="Z52" s="36"/>
      <c r="AA52" s="36"/>
      <c r="AB52" s="36"/>
      <c r="CV52" s="36"/>
      <c r="CW52" s="36"/>
    </row>
    <row r="53" spans="1:101" x14ac:dyDescent="0.2">
      <c r="A53" s="11" t="s">
        <v>143</v>
      </c>
      <c r="B53" s="49">
        <f>R22</f>
        <v>0</v>
      </c>
      <c r="C53" s="49">
        <f t="shared" ref="C53:I53" si="4">S22</f>
        <v>0</v>
      </c>
      <c r="D53" s="49">
        <f t="shared" si="4"/>
        <v>2</v>
      </c>
      <c r="E53" s="49">
        <f t="shared" si="4"/>
        <v>2</v>
      </c>
      <c r="F53" s="49">
        <f t="shared" si="4"/>
        <v>4</v>
      </c>
      <c r="G53" s="49">
        <f t="shared" si="4"/>
        <v>2</v>
      </c>
      <c r="H53" s="49">
        <f t="shared" si="4"/>
        <v>0</v>
      </c>
      <c r="I53" s="49">
        <f t="shared" si="4"/>
        <v>10</v>
      </c>
      <c r="T53" s="36"/>
      <c r="U53" s="36"/>
      <c r="V53" s="36"/>
      <c r="W53" s="36"/>
      <c r="X53" s="36"/>
      <c r="Y53" s="36"/>
      <c r="Z53" s="36"/>
      <c r="AA53" s="36"/>
      <c r="AB53" s="36"/>
      <c r="CN53" s="36"/>
      <c r="CO53" s="36"/>
      <c r="CP53" s="36"/>
      <c r="CQ53" s="36"/>
      <c r="CR53" s="36"/>
      <c r="CS53" s="36"/>
      <c r="CT53" s="36"/>
      <c r="CU53" s="36"/>
      <c r="CV53" s="36"/>
      <c r="CW53" s="36"/>
    </row>
    <row r="54" spans="1:101" x14ac:dyDescent="0.2">
      <c r="A54" s="11" t="s">
        <v>144</v>
      </c>
      <c r="B54" s="49">
        <f>Z22</f>
        <v>0</v>
      </c>
      <c r="C54" s="49">
        <f t="shared" ref="C54:I54" si="5">AA22</f>
        <v>0</v>
      </c>
      <c r="D54" s="49">
        <f t="shared" si="5"/>
        <v>4</v>
      </c>
      <c r="E54" s="49">
        <f t="shared" si="5"/>
        <v>5</v>
      </c>
      <c r="F54" s="49">
        <f t="shared" si="5"/>
        <v>7</v>
      </c>
      <c r="G54" s="49">
        <f t="shared" si="5"/>
        <v>2</v>
      </c>
      <c r="H54" s="49">
        <f t="shared" si="5"/>
        <v>1</v>
      </c>
      <c r="I54" s="49">
        <f t="shared" si="5"/>
        <v>11</v>
      </c>
      <c r="T54" s="36"/>
      <c r="U54" s="36"/>
      <c r="V54" s="36"/>
      <c r="W54" s="36"/>
      <c r="X54" s="36"/>
      <c r="Y54" s="36"/>
      <c r="Z54" s="36"/>
      <c r="AA54" s="36"/>
      <c r="AB54" s="36"/>
      <c r="CF54" s="36"/>
      <c r="CG54" s="36"/>
      <c r="CH54" s="36"/>
      <c r="CI54" s="36"/>
      <c r="CJ54" s="36"/>
      <c r="CK54" s="36"/>
      <c r="CL54" s="36"/>
      <c r="CM54" s="36"/>
      <c r="CN54" s="36"/>
      <c r="CO54" s="36"/>
      <c r="CP54" s="36"/>
      <c r="CQ54" s="36"/>
      <c r="CR54" s="36"/>
      <c r="CS54" s="36"/>
      <c r="CT54" s="36"/>
      <c r="CU54" s="36"/>
      <c r="CV54" s="36"/>
      <c r="CW54" s="36"/>
    </row>
    <row r="55" spans="1:101" x14ac:dyDescent="0.2">
      <c r="A55" s="11" t="s">
        <v>145</v>
      </c>
      <c r="B55" s="49">
        <f>AH22</f>
        <v>5</v>
      </c>
      <c r="C55" s="49">
        <f t="shared" ref="C55:I55" si="6">AI22</f>
        <v>0</v>
      </c>
      <c r="D55" s="49">
        <f t="shared" si="6"/>
        <v>2</v>
      </c>
      <c r="E55" s="49">
        <f t="shared" si="6"/>
        <v>4</v>
      </c>
      <c r="F55" s="49">
        <f t="shared" si="6"/>
        <v>2</v>
      </c>
      <c r="G55" s="49">
        <f t="shared" si="6"/>
        <v>1</v>
      </c>
      <c r="H55" s="49">
        <f t="shared" si="6"/>
        <v>0</v>
      </c>
      <c r="I55" s="49">
        <f t="shared" si="6"/>
        <v>8</v>
      </c>
      <c r="T55" s="36"/>
      <c r="U55" s="36"/>
      <c r="V55" s="36"/>
      <c r="W55" s="36"/>
      <c r="X55" s="36"/>
      <c r="Y55" s="36"/>
      <c r="Z55" s="36"/>
      <c r="AA55" s="36"/>
      <c r="AB55" s="36"/>
      <c r="BX55" s="36"/>
      <c r="BY55" s="36"/>
      <c r="BZ55" s="36"/>
      <c r="CA55" s="36"/>
      <c r="CB55" s="36"/>
      <c r="CC55" s="36"/>
      <c r="CD55" s="36"/>
      <c r="CE55" s="36"/>
      <c r="CF55" s="36"/>
      <c r="CG55" s="36"/>
      <c r="CH55" s="36"/>
      <c r="CI55" s="36"/>
      <c r="CJ55" s="36"/>
      <c r="CK55" s="36"/>
      <c r="CL55" s="36"/>
      <c r="CM55" s="36"/>
      <c r="CN55" s="36"/>
      <c r="CO55" s="36"/>
      <c r="CP55" s="36"/>
      <c r="CQ55" s="36"/>
      <c r="CR55" s="36"/>
      <c r="CS55" s="36"/>
      <c r="CT55" s="36"/>
      <c r="CU55" s="36"/>
      <c r="CV55" s="36"/>
      <c r="CW55" s="36"/>
    </row>
    <row r="56" spans="1:101" x14ac:dyDescent="0.2">
      <c r="A56" s="19" t="s">
        <v>146</v>
      </c>
      <c r="B56" s="49">
        <f>AP22</f>
        <v>4</v>
      </c>
      <c r="C56" s="49">
        <f t="shared" ref="C56:I56" si="7">AQ22</f>
        <v>0</v>
      </c>
      <c r="D56" s="49">
        <f t="shared" si="7"/>
        <v>1</v>
      </c>
      <c r="E56" s="49">
        <f t="shared" si="7"/>
        <v>2</v>
      </c>
      <c r="F56" s="49">
        <f t="shared" si="7"/>
        <v>5</v>
      </c>
      <c r="G56" s="49">
        <f t="shared" si="7"/>
        <v>2</v>
      </c>
      <c r="H56" s="49">
        <f t="shared" si="7"/>
        <v>1</v>
      </c>
      <c r="I56" s="49">
        <f t="shared" si="7"/>
        <v>10</v>
      </c>
      <c r="T56" s="36"/>
      <c r="U56" s="36"/>
      <c r="V56" s="36"/>
      <c r="W56" s="36"/>
      <c r="X56" s="36"/>
      <c r="Y56" s="36"/>
      <c r="Z56" s="36"/>
      <c r="AA56" s="36"/>
      <c r="AB56" s="36"/>
      <c r="BP56" s="36"/>
      <c r="BQ56" s="36"/>
      <c r="BR56" s="36"/>
      <c r="BS56" s="36"/>
      <c r="BT56" s="36"/>
      <c r="BU56" s="36"/>
      <c r="BV56" s="36"/>
      <c r="BW56" s="36"/>
      <c r="BX56" s="36"/>
      <c r="BY56" s="36"/>
      <c r="BZ56" s="36"/>
      <c r="CA56" s="36"/>
      <c r="CB56" s="36"/>
      <c r="CC56" s="36"/>
      <c r="CD56" s="36"/>
      <c r="CE56" s="36"/>
      <c r="CF56" s="36"/>
      <c r="CG56" s="36"/>
      <c r="CH56" s="36"/>
      <c r="CI56" s="36"/>
      <c r="CJ56" s="36"/>
      <c r="CK56" s="36"/>
      <c r="CL56" s="36"/>
      <c r="CM56" s="36"/>
      <c r="CN56" s="36"/>
      <c r="CO56" s="36"/>
      <c r="CP56" s="36"/>
      <c r="CQ56" s="36"/>
      <c r="CR56" s="36"/>
      <c r="CS56" s="36"/>
      <c r="CT56" s="36"/>
      <c r="CU56" s="36"/>
      <c r="CV56" s="36"/>
      <c r="CW56" s="36"/>
    </row>
    <row r="57" spans="1:101" x14ac:dyDescent="0.2">
      <c r="A57" s="19" t="s">
        <v>147</v>
      </c>
      <c r="B57" s="49">
        <f>AX22</f>
        <v>1</v>
      </c>
      <c r="C57" s="49">
        <f t="shared" ref="C57:I57" si="8">AY22</f>
        <v>0</v>
      </c>
      <c r="D57" s="49">
        <f t="shared" si="8"/>
        <v>2</v>
      </c>
      <c r="E57" s="49">
        <f t="shared" si="8"/>
        <v>4</v>
      </c>
      <c r="F57" s="49">
        <f t="shared" si="8"/>
        <v>0</v>
      </c>
      <c r="G57" s="49">
        <f t="shared" si="8"/>
        <v>2</v>
      </c>
      <c r="H57" s="49">
        <f t="shared" si="8"/>
        <v>0</v>
      </c>
      <c r="I57" s="49">
        <f t="shared" si="8"/>
        <v>8</v>
      </c>
      <c r="T57" s="36"/>
      <c r="U57" s="36"/>
      <c r="V57" s="36"/>
      <c r="W57" s="36"/>
      <c r="X57" s="36"/>
      <c r="Y57" s="36"/>
      <c r="Z57" s="36"/>
      <c r="AA57" s="36"/>
      <c r="AB57" s="36"/>
      <c r="BH57" s="36"/>
      <c r="BI57" s="36"/>
      <c r="BJ57" s="36"/>
      <c r="BK57" s="36"/>
      <c r="BL57" s="36"/>
      <c r="BM57" s="36"/>
      <c r="BN57" s="36"/>
      <c r="BO57" s="36"/>
      <c r="BP57" s="36"/>
      <c r="BQ57" s="36"/>
      <c r="BR57" s="36"/>
      <c r="BS57" s="36"/>
      <c r="BT57" s="36"/>
      <c r="BU57" s="36"/>
      <c r="BV57" s="36"/>
      <c r="BW57" s="36"/>
      <c r="BX57" s="36"/>
      <c r="BY57" s="36"/>
      <c r="BZ57" s="36"/>
      <c r="CA57" s="36"/>
      <c r="CB57" s="36"/>
      <c r="CC57" s="36"/>
      <c r="CD57" s="36"/>
      <c r="CE57" s="36"/>
      <c r="CF57" s="36"/>
      <c r="CG57" s="36"/>
      <c r="CH57" s="36"/>
      <c r="CI57" s="36"/>
      <c r="CJ57" s="36"/>
      <c r="CK57" s="36"/>
      <c r="CL57" s="36"/>
      <c r="CM57" s="36"/>
      <c r="CN57" s="36"/>
      <c r="CO57" s="36"/>
      <c r="CP57" s="36"/>
      <c r="CQ57" s="36"/>
      <c r="CR57" s="36"/>
      <c r="CS57" s="36"/>
      <c r="CT57" s="36"/>
      <c r="CU57" s="36"/>
      <c r="CV57" s="36"/>
      <c r="CW57" s="36"/>
    </row>
    <row r="58" spans="1:101" x14ac:dyDescent="0.2">
      <c r="A58" s="19" t="s">
        <v>148</v>
      </c>
      <c r="B58" s="49">
        <f>BF22</f>
        <v>1</v>
      </c>
      <c r="C58" s="49">
        <f t="shared" ref="C58:I58" si="9">BG22</f>
        <v>0</v>
      </c>
      <c r="D58" s="49">
        <f t="shared" si="9"/>
        <v>1</v>
      </c>
      <c r="E58" s="49">
        <f t="shared" si="9"/>
        <v>2</v>
      </c>
      <c r="F58" s="49">
        <f t="shared" si="9"/>
        <v>3</v>
      </c>
      <c r="G58" s="49">
        <f t="shared" si="9"/>
        <v>3</v>
      </c>
      <c r="H58" s="49">
        <f t="shared" si="9"/>
        <v>1</v>
      </c>
      <c r="I58" s="49">
        <f t="shared" si="9"/>
        <v>9</v>
      </c>
      <c r="T58" s="36"/>
      <c r="U58" s="36"/>
      <c r="V58" s="36"/>
      <c r="W58" s="36"/>
      <c r="X58" s="36"/>
      <c r="Y58" s="36"/>
      <c r="Z58" s="36"/>
      <c r="AA58" s="36"/>
      <c r="AB58" s="36"/>
      <c r="BG58" s="36"/>
      <c r="BH58" s="36"/>
      <c r="BI58" s="36"/>
      <c r="BJ58" s="36"/>
      <c r="BK58" s="36"/>
      <c r="BL58" s="36"/>
      <c r="BM58" s="36"/>
      <c r="BN58" s="36"/>
      <c r="BO58" s="36"/>
      <c r="BP58" s="36"/>
      <c r="BQ58" s="36"/>
      <c r="BR58" s="36"/>
      <c r="BS58" s="36"/>
      <c r="BT58" s="36"/>
      <c r="BU58" s="36"/>
      <c r="BV58" s="36"/>
      <c r="BW58" s="36"/>
      <c r="BX58" s="36"/>
      <c r="BY58" s="36"/>
      <c r="BZ58" s="36"/>
      <c r="CA58" s="36"/>
      <c r="CB58" s="36"/>
      <c r="CC58" s="36"/>
      <c r="CD58" s="36"/>
      <c r="CE58" s="36"/>
      <c r="CF58" s="36"/>
      <c r="CG58" s="36"/>
      <c r="CH58" s="36"/>
      <c r="CI58" s="36"/>
      <c r="CJ58" s="36"/>
      <c r="CK58" s="36"/>
      <c r="CL58" s="36"/>
      <c r="CM58" s="36"/>
      <c r="CN58" s="36"/>
      <c r="CO58" s="36"/>
      <c r="CP58" s="36"/>
      <c r="CQ58" s="36"/>
      <c r="CR58" s="36"/>
      <c r="CS58" s="36"/>
      <c r="CT58" s="36"/>
      <c r="CU58" s="36"/>
      <c r="CV58" s="36"/>
      <c r="CW58" s="36"/>
    </row>
    <row r="59" spans="1:101" x14ac:dyDescent="0.2">
      <c r="A59" s="19" t="s">
        <v>149</v>
      </c>
      <c r="B59" s="49">
        <f>BN22</f>
        <v>2</v>
      </c>
      <c r="C59" s="49">
        <f t="shared" ref="C59:I59" si="10">BO22</f>
        <v>0</v>
      </c>
      <c r="D59" s="49">
        <f t="shared" si="10"/>
        <v>0</v>
      </c>
      <c r="E59" s="49">
        <f t="shared" si="10"/>
        <v>0</v>
      </c>
      <c r="F59" s="49">
        <f t="shared" si="10"/>
        <v>6</v>
      </c>
      <c r="G59" s="49">
        <f t="shared" si="10"/>
        <v>1</v>
      </c>
      <c r="H59" s="49">
        <f t="shared" si="10"/>
        <v>0</v>
      </c>
      <c r="I59" s="49">
        <f t="shared" si="10"/>
        <v>5</v>
      </c>
      <c r="T59" s="36"/>
      <c r="U59" s="36"/>
      <c r="V59" s="36"/>
      <c r="W59" s="36"/>
      <c r="X59" s="36"/>
      <c r="Y59" s="36"/>
      <c r="Z59" s="36"/>
      <c r="AA59" s="36"/>
      <c r="AB59" s="36"/>
      <c r="BG59" s="36"/>
      <c r="BH59" s="36"/>
      <c r="BI59" s="36"/>
      <c r="BJ59" s="36"/>
      <c r="BK59" s="36"/>
      <c r="BL59" s="36"/>
      <c r="BM59" s="36"/>
      <c r="BN59" s="36"/>
      <c r="BO59" s="36"/>
      <c r="BP59" s="36"/>
      <c r="BQ59" s="36"/>
      <c r="BR59" s="36"/>
      <c r="BS59" s="36"/>
      <c r="BT59" s="36"/>
      <c r="BU59" s="36"/>
      <c r="BV59" s="36"/>
      <c r="BW59" s="36"/>
      <c r="BX59" s="36"/>
      <c r="BY59" s="36"/>
      <c r="BZ59" s="36"/>
      <c r="CA59" s="36"/>
      <c r="CB59" s="36"/>
      <c r="CC59" s="36"/>
      <c r="CD59" s="36"/>
      <c r="CE59" s="36"/>
      <c r="CF59" s="36"/>
      <c r="CG59" s="36"/>
      <c r="CH59" s="36"/>
      <c r="CI59" s="36"/>
      <c r="CJ59" s="36"/>
      <c r="CK59" s="36"/>
      <c r="CL59" s="36"/>
      <c r="CM59" s="36"/>
      <c r="CN59" s="36"/>
      <c r="CO59" s="36"/>
      <c r="CP59" s="36"/>
      <c r="CQ59" s="36"/>
      <c r="CR59" s="36"/>
      <c r="CS59" s="36"/>
      <c r="CT59" s="36"/>
      <c r="CU59" s="36"/>
      <c r="CV59" s="36"/>
      <c r="CW59" s="36"/>
    </row>
    <row r="60" spans="1:101" x14ac:dyDescent="0.2">
      <c r="A60" s="19" t="s">
        <v>150</v>
      </c>
      <c r="B60" s="49">
        <f>BV22</f>
        <v>0</v>
      </c>
      <c r="C60" s="49">
        <f t="shared" ref="C60:I60" si="11">BW22</f>
        <v>0</v>
      </c>
      <c r="D60" s="49">
        <f t="shared" si="11"/>
        <v>1</v>
      </c>
      <c r="E60" s="49">
        <f t="shared" si="11"/>
        <v>1</v>
      </c>
      <c r="F60" s="49">
        <f t="shared" si="11"/>
        <v>3</v>
      </c>
      <c r="G60" s="49">
        <f t="shared" si="11"/>
        <v>1</v>
      </c>
      <c r="H60" s="49">
        <f t="shared" si="11"/>
        <v>1</v>
      </c>
      <c r="I60" s="49">
        <f t="shared" si="11"/>
        <v>12</v>
      </c>
      <c r="T60" s="36"/>
      <c r="U60" s="36"/>
      <c r="V60" s="36"/>
      <c r="W60" s="36"/>
      <c r="X60" s="36"/>
      <c r="Y60" s="36"/>
      <c r="Z60" s="36"/>
      <c r="AA60" s="36"/>
      <c r="AB60" s="36"/>
      <c r="BG60" s="36"/>
      <c r="BH60" s="36"/>
      <c r="BI60" s="36"/>
      <c r="BJ60" s="36"/>
      <c r="BK60" s="36"/>
      <c r="BL60" s="36"/>
      <c r="BM60" s="36"/>
      <c r="BN60" s="36"/>
      <c r="BO60" s="36"/>
      <c r="BP60" s="36"/>
      <c r="BQ60" s="36"/>
      <c r="BR60" s="36"/>
      <c r="BS60" s="36"/>
      <c r="BT60" s="36"/>
      <c r="BU60" s="36"/>
      <c r="BV60" s="36"/>
      <c r="BW60" s="36"/>
      <c r="BX60" s="36"/>
      <c r="BY60" s="36"/>
      <c r="BZ60" s="36"/>
      <c r="CA60" s="36"/>
      <c r="CB60" s="36"/>
      <c r="CC60" s="36"/>
      <c r="CD60" s="36"/>
      <c r="CE60" s="36"/>
      <c r="CF60" s="36"/>
      <c r="CG60" s="36"/>
      <c r="CH60" s="36"/>
      <c r="CI60" s="36"/>
      <c r="CJ60" s="36"/>
      <c r="CK60" s="36"/>
      <c r="CL60" s="36"/>
      <c r="CM60" s="36"/>
      <c r="CN60" s="36"/>
      <c r="CO60" s="36"/>
      <c r="CP60" s="36"/>
      <c r="CQ60" s="36"/>
      <c r="CR60" s="36"/>
      <c r="CS60" s="36"/>
      <c r="CT60" s="36"/>
      <c r="CU60" s="36"/>
      <c r="CV60" s="36"/>
      <c r="CW60" s="36"/>
    </row>
    <row r="61" spans="1:101" x14ac:dyDescent="0.2">
      <c r="A61" s="19" t="s">
        <v>151</v>
      </c>
      <c r="B61" s="49">
        <f>CD22</f>
        <v>0</v>
      </c>
      <c r="C61" s="49">
        <f t="shared" ref="C61:I61" si="12">CE22</f>
        <v>0</v>
      </c>
      <c r="D61" s="49">
        <f t="shared" si="12"/>
        <v>2</v>
      </c>
      <c r="E61" s="49">
        <f t="shared" si="12"/>
        <v>3</v>
      </c>
      <c r="F61" s="49">
        <f t="shared" si="12"/>
        <v>2</v>
      </c>
      <c r="G61" s="49">
        <f t="shared" si="12"/>
        <v>3</v>
      </c>
      <c r="H61" s="49">
        <f t="shared" si="12"/>
        <v>1</v>
      </c>
      <c r="I61" s="49">
        <f t="shared" si="12"/>
        <v>8</v>
      </c>
      <c r="T61" s="36"/>
      <c r="U61" s="36"/>
      <c r="V61" s="36"/>
      <c r="W61" s="36"/>
      <c r="X61" s="36"/>
      <c r="Y61" s="36"/>
      <c r="Z61" s="36"/>
      <c r="AA61" s="36"/>
      <c r="AB61" s="36"/>
      <c r="BG61" s="36"/>
      <c r="BH61" s="36"/>
      <c r="BI61" s="36"/>
      <c r="BJ61" s="36"/>
      <c r="BK61" s="36"/>
      <c r="BL61" s="36"/>
      <c r="BM61" s="36"/>
      <c r="BN61" s="36"/>
      <c r="BO61" s="36"/>
      <c r="BP61" s="36"/>
      <c r="BQ61" s="36"/>
      <c r="BR61" s="36"/>
      <c r="BS61" s="36"/>
      <c r="BT61" s="36"/>
      <c r="BU61" s="36"/>
      <c r="BV61" s="36"/>
      <c r="BW61" s="36"/>
      <c r="BX61" s="36"/>
      <c r="BY61" s="36"/>
      <c r="BZ61" s="36"/>
      <c r="CA61" s="36"/>
      <c r="CB61" s="36"/>
      <c r="CC61" s="36"/>
      <c r="CD61" s="36"/>
      <c r="CE61" s="36"/>
      <c r="CF61" s="36"/>
      <c r="CG61" s="36"/>
      <c r="CH61" s="36"/>
      <c r="CI61" s="36"/>
      <c r="CJ61" s="36"/>
      <c r="CK61" s="36"/>
      <c r="CL61" s="36"/>
      <c r="CM61" s="36"/>
      <c r="CN61" s="36"/>
      <c r="CO61" s="36"/>
      <c r="CP61" s="36"/>
      <c r="CQ61" s="36"/>
      <c r="CR61" s="36"/>
      <c r="CS61" s="36"/>
      <c r="CT61" s="36"/>
      <c r="CU61" s="36"/>
      <c r="CV61" s="36"/>
      <c r="CW61" s="36"/>
    </row>
    <row r="62" spans="1:101" x14ac:dyDescent="0.2">
      <c r="A62" s="19" t="s">
        <v>152</v>
      </c>
      <c r="B62" s="49">
        <f>CL22</f>
        <v>1</v>
      </c>
      <c r="C62" s="49">
        <f t="shared" ref="C62:I62" si="13">CM22</f>
        <v>0</v>
      </c>
      <c r="D62" s="49">
        <f t="shared" si="13"/>
        <v>2</v>
      </c>
      <c r="E62" s="49">
        <f t="shared" si="13"/>
        <v>6</v>
      </c>
      <c r="F62" s="49">
        <f t="shared" si="13"/>
        <v>6</v>
      </c>
      <c r="G62" s="49">
        <f t="shared" si="13"/>
        <v>2</v>
      </c>
      <c r="H62" s="49">
        <f t="shared" si="13"/>
        <v>0</v>
      </c>
      <c r="I62" s="49">
        <f t="shared" si="13"/>
        <v>8</v>
      </c>
      <c r="T62" s="36"/>
      <c r="U62" s="36"/>
      <c r="V62" s="36"/>
      <c r="W62" s="36"/>
      <c r="X62" s="36"/>
      <c r="Y62" s="36"/>
      <c r="Z62" s="36"/>
      <c r="AA62" s="36"/>
      <c r="AB62" s="36"/>
      <c r="BG62" s="36"/>
      <c r="BH62" s="36"/>
      <c r="BI62" s="36"/>
      <c r="BJ62" s="36"/>
      <c r="BK62" s="36"/>
      <c r="BL62" s="36"/>
      <c r="BM62" s="36"/>
      <c r="BN62" s="36"/>
      <c r="BO62" s="36"/>
      <c r="BP62" s="36"/>
      <c r="BQ62" s="36"/>
      <c r="BR62" s="36"/>
      <c r="BS62" s="36"/>
      <c r="BT62" s="36"/>
      <c r="BU62" s="36"/>
      <c r="BV62" s="36"/>
      <c r="BW62" s="36"/>
      <c r="BX62" s="36"/>
      <c r="BY62" s="36"/>
      <c r="BZ62" s="36"/>
      <c r="CA62" s="36"/>
      <c r="CB62" s="36"/>
      <c r="CC62" s="36"/>
      <c r="CD62" s="36"/>
      <c r="CE62" s="36"/>
      <c r="CF62" s="36"/>
      <c r="CG62" s="36"/>
      <c r="CH62" s="36"/>
      <c r="CI62" s="36"/>
      <c r="CJ62" s="36"/>
      <c r="CK62" s="36"/>
      <c r="CL62" s="36"/>
      <c r="CM62" s="36"/>
      <c r="CN62" s="36"/>
      <c r="CO62" s="36"/>
      <c r="CP62" s="36"/>
      <c r="CQ62" s="36"/>
      <c r="CR62" s="36"/>
      <c r="CS62" s="36"/>
      <c r="CT62" s="36"/>
      <c r="CU62" s="36"/>
      <c r="CV62" s="36"/>
      <c r="CW62" s="36"/>
    </row>
    <row r="63" spans="1:101" x14ac:dyDescent="0.2">
      <c r="A63" s="172" t="s">
        <v>162</v>
      </c>
      <c r="B63" s="46">
        <f>SUM(B51:B62)</f>
        <v>18</v>
      </c>
      <c r="C63" s="46">
        <f t="shared" ref="C63:I63" si="14">SUM(C51:C62)</f>
        <v>0</v>
      </c>
      <c r="D63" s="46">
        <f t="shared" si="14"/>
        <v>19</v>
      </c>
      <c r="E63" s="46">
        <f t="shared" si="14"/>
        <v>39</v>
      </c>
      <c r="F63" s="46">
        <f t="shared" si="14"/>
        <v>54</v>
      </c>
      <c r="G63" s="46">
        <f t="shared" si="14"/>
        <v>22</v>
      </c>
      <c r="H63" s="46">
        <f t="shared" si="14"/>
        <v>5</v>
      </c>
      <c r="I63" s="46">
        <f t="shared" si="14"/>
        <v>102</v>
      </c>
      <c r="T63" s="36"/>
      <c r="U63" s="36"/>
      <c r="V63" s="36"/>
      <c r="W63" s="36"/>
      <c r="X63" s="36"/>
      <c r="Y63" s="36"/>
      <c r="Z63" s="36"/>
      <c r="AA63" s="36"/>
      <c r="AB63" s="36"/>
      <c r="BG63" s="36"/>
      <c r="BH63" s="36"/>
      <c r="BI63" s="36"/>
      <c r="BJ63" s="36"/>
      <c r="BK63" s="36"/>
      <c r="BL63" s="36"/>
      <c r="BM63" s="36"/>
      <c r="BN63" s="36"/>
      <c r="BO63" s="36"/>
      <c r="BP63" s="36"/>
      <c r="BQ63" s="36"/>
      <c r="BR63" s="36"/>
      <c r="BS63" s="36"/>
      <c r="BT63" s="36"/>
      <c r="BU63" s="36"/>
      <c r="BV63" s="36"/>
      <c r="BW63" s="36"/>
      <c r="BX63" s="36"/>
      <c r="BY63" s="36"/>
      <c r="BZ63" s="36"/>
      <c r="CA63" s="36"/>
      <c r="CB63" s="36"/>
      <c r="CC63" s="36"/>
      <c r="CD63" s="36"/>
      <c r="CE63" s="36"/>
      <c r="CF63" s="36"/>
      <c r="CG63" s="36"/>
      <c r="CH63" s="36"/>
      <c r="CI63" s="36"/>
      <c r="CJ63" s="36"/>
      <c r="CK63" s="36"/>
      <c r="CL63" s="36"/>
      <c r="CM63" s="36"/>
      <c r="CN63" s="36"/>
      <c r="CO63" s="36"/>
      <c r="CP63" s="36"/>
      <c r="CQ63" s="36"/>
      <c r="CR63" s="36"/>
      <c r="CS63" s="36"/>
      <c r="CT63" s="36"/>
      <c r="CU63" s="36"/>
      <c r="CV63" s="36"/>
      <c r="CW63" s="36"/>
    </row>
    <row r="64" spans="1:101" x14ac:dyDescent="0.2">
      <c r="B64" s="172"/>
      <c r="T64" s="36"/>
      <c r="U64" s="36"/>
      <c r="V64" s="36"/>
      <c r="W64" s="36"/>
      <c r="X64" s="36"/>
      <c r="Y64" s="36"/>
      <c r="Z64" s="36"/>
      <c r="AA64" s="36"/>
      <c r="AB64" s="36"/>
      <c r="BG64" s="36"/>
      <c r="BH64" s="36"/>
      <c r="BI64" s="36"/>
      <c r="BJ64" s="36"/>
      <c r="BK64" s="36"/>
      <c r="BL64" s="36"/>
      <c r="BM64" s="36"/>
      <c r="BN64" s="36"/>
      <c r="BO64" s="36"/>
      <c r="BP64" s="36"/>
      <c r="BQ64" s="36"/>
      <c r="BR64" s="36"/>
      <c r="BS64" s="36"/>
      <c r="BT64" s="36"/>
      <c r="BU64" s="36"/>
      <c r="BV64" s="36"/>
      <c r="BW64" s="36"/>
      <c r="BX64" s="36"/>
      <c r="BY64" s="36"/>
      <c r="BZ64" s="36"/>
      <c r="CA64" s="36"/>
      <c r="CB64" s="36"/>
      <c r="CC64" s="36"/>
      <c r="CD64" s="36"/>
      <c r="CE64" s="36"/>
      <c r="CF64" s="36"/>
      <c r="CG64" s="36"/>
      <c r="CH64" s="36"/>
      <c r="CI64" s="36"/>
      <c r="CJ64" s="36"/>
      <c r="CK64" s="36"/>
      <c r="CL64" s="36"/>
      <c r="CM64" s="36"/>
      <c r="CN64" s="36"/>
      <c r="CO64" s="36"/>
      <c r="CP64" s="36"/>
      <c r="CQ64" s="36"/>
      <c r="CR64" s="36"/>
      <c r="CS64" s="36"/>
      <c r="CT64" s="36"/>
      <c r="CU64" s="36"/>
      <c r="CV64" s="36"/>
      <c r="CW64" s="36"/>
    </row>
    <row r="65" spans="1:101" x14ac:dyDescent="0.2">
      <c r="T65" s="36"/>
      <c r="U65" s="36"/>
      <c r="V65" s="36"/>
      <c r="W65" s="36"/>
      <c r="X65" s="36"/>
      <c r="Y65" s="36"/>
      <c r="Z65" s="36"/>
      <c r="AA65" s="36"/>
      <c r="AB65" s="36"/>
      <c r="BG65" s="36"/>
      <c r="BH65" s="36"/>
      <c r="BI65" s="36"/>
      <c r="BJ65" s="36"/>
      <c r="BK65" s="36"/>
      <c r="BL65" s="36"/>
      <c r="BM65" s="36"/>
      <c r="BN65" s="36"/>
      <c r="BO65" s="36"/>
      <c r="BP65" s="36"/>
      <c r="BQ65" s="36"/>
      <c r="BR65" s="36"/>
      <c r="BS65" s="36"/>
      <c r="BT65" s="36"/>
      <c r="BU65" s="36"/>
      <c r="BV65" s="36"/>
      <c r="BW65" s="36"/>
      <c r="BX65" s="36"/>
      <c r="BY65" s="36"/>
      <c r="BZ65" s="36"/>
      <c r="CA65" s="36"/>
      <c r="CB65" s="36"/>
      <c r="CC65" s="36"/>
      <c r="CD65" s="36"/>
      <c r="CE65" s="36"/>
      <c r="CF65" s="36"/>
      <c r="CG65" s="36"/>
      <c r="CH65" s="36"/>
      <c r="CI65" s="36"/>
      <c r="CJ65" s="36"/>
      <c r="CK65" s="36"/>
      <c r="CL65" s="36"/>
      <c r="CM65" s="36"/>
      <c r="CN65" s="36"/>
      <c r="CO65" s="36"/>
      <c r="CP65" s="36"/>
      <c r="CQ65" s="36"/>
      <c r="CR65" s="36"/>
      <c r="CS65" s="36"/>
      <c r="CT65" s="36"/>
      <c r="CU65" s="36"/>
      <c r="CV65" s="36"/>
      <c r="CW65" s="36"/>
    </row>
    <row r="66" spans="1:101" x14ac:dyDescent="0.2">
      <c r="K66" s="184" t="s">
        <v>212</v>
      </c>
      <c r="L66" s="184"/>
      <c r="M66" s="184"/>
      <c r="N66" s="184"/>
      <c r="O66" s="184"/>
      <c r="P66" s="184"/>
      <c r="Q66" s="184"/>
      <c r="R66" s="184"/>
      <c r="T66" s="36"/>
      <c r="U66" s="36"/>
      <c r="V66" s="36"/>
      <c r="W66" s="36"/>
      <c r="X66" s="36"/>
      <c r="Y66" s="36"/>
      <c r="Z66" s="36"/>
      <c r="AA66" s="36"/>
      <c r="AB66" s="36"/>
    </row>
    <row r="67" spans="1:101" x14ac:dyDescent="0.2">
      <c r="K67" s="184"/>
      <c r="L67" s="184"/>
      <c r="M67" s="184"/>
      <c r="N67" s="184"/>
      <c r="O67" s="184"/>
      <c r="P67" s="184"/>
      <c r="Q67" s="184"/>
      <c r="R67" s="184"/>
    </row>
    <row r="68" spans="1:101" x14ac:dyDescent="0.2">
      <c r="A68" s="200" t="s">
        <v>164</v>
      </c>
      <c r="B68" s="200"/>
      <c r="C68" s="200"/>
      <c r="D68" s="200"/>
      <c r="E68" s="200"/>
      <c r="F68" s="200"/>
      <c r="G68" s="200"/>
      <c r="H68" s="200"/>
      <c r="I68" s="200"/>
    </row>
    <row r="69" spans="1:101" x14ac:dyDescent="0.2">
      <c r="A69" s="13"/>
      <c r="B69" s="5" t="s">
        <v>51</v>
      </c>
      <c r="C69" s="5" t="s">
        <v>52</v>
      </c>
      <c r="D69" s="5" t="s">
        <v>84</v>
      </c>
      <c r="E69" s="29" t="s">
        <v>63</v>
      </c>
      <c r="F69" s="29" t="s">
        <v>64</v>
      </c>
      <c r="G69" s="29" t="s">
        <v>65</v>
      </c>
      <c r="H69" s="29" t="s">
        <v>66</v>
      </c>
      <c r="I69" s="29" t="s">
        <v>54</v>
      </c>
    </row>
    <row r="70" spans="1:101" x14ac:dyDescent="0.2">
      <c r="A70" s="11" t="s">
        <v>141</v>
      </c>
      <c r="B70" s="54">
        <f>B23</f>
        <v>6010</v>
      </c>
      <c r="C70" s="54">
        <f t="shared" ref="C70:I70" si="15">C23</f>
        <v>0</v>
      </c>
      <c r="D70" s="54">
        <f t="shared" si="15"/>
        <v>0</v>
      </c>
      <c r="E70" s="54">
        <f t="shared" si="15"/>
        <v>27000</v>
      </c>
      <c r="F70" s="54">
        <f t="shared" si="15"/>
        <v>73000</v>
      </c>
      <c r="G70" s="54">
        <f t="shared" si="15"/>
        <v>3000</v>
      </c>
      <c r="H70" s="54">
        <f t="shared" si="15"/>
        <v>0</v>
      </c>
      <c r="I70" s="54">
        <f t="shared" si="15"/>
        <v>25000</v>
      </c>
      <c r="T70" s="36"/>
      <c r="U70" s="36"/>
      <c r="V70" s="36"/>
      <c r="W70" s="36"/>
      <c r="X70" s="36"/>
      <c r="Y70" s="36"/>
      <c r="Z70" s="36"/>
      <c r="AA70" s="36"/>
      <c r="AB70" s="36"/>
      <c r="AC70" s="36"/>
    </row>
    <row r="71" spans="1:101" x14ac:dyDescent="0.2">
      <c r="A71" s="11" t="s">
        <v>142</v>
      </c>
      <c r="B71" s="54">
        <f>J23</f>
        <v>2191672</v>
      </c>
      <c r="C71" s="54">
        <f t="shared" ref="C71:I71" si="16">K23</f>
        <v>0</v>
      </c>
      <c r="D71" s="54">
        <f t="shared" si="16"/>
        <v>183000</v>
      </c>
      <c r="E71" s="54">
        <f t="shared" si="16"/>
        <v>3681610</v>
      </c>
      <c r="F71" s="54">
        <f t="shared" si="16"/>
        <v>48000</v>
      </c>
      <c r="G71" s="54">
        <f t="shared" si="16"/>
        <v>6000</v>
      </c>
      <c r="H71" s="54">
        <f t="shared" si="16"/>
        <v>0</v>
      </c>
      <c r="I71" s="54">
        <f t="shared" si="16"/>
        <v>27000</v>
      </c>
      <c r="T71" s="36"/>
      <c r="U71" s="36"/>
      <c r="V71" s="36"/>
      <c r="W71" s="36"/>
      <c r="X71" s="36"/>
      <c r="Y71" s="36"/>
      <c r="Z71" s="36"/>
      <c r="AA71" s="36"/>
      <c r="AB71" s="36"/>
      <c r="AC71" s="36"/>
    </row>
    <row r="72" spans="1:101" x14ac:dyDescent="0.2">
      <c r="A72" s="11" t="s">
        <v>143</v>
      </c>
      <c r="B72" s="54">
        <f>R23</f>
        <v>0</v>
      </c>
      <c r="C72" s="54">
        <f t="shared" ref="C72:I72" si="17">S23</f>
        <v>0</v>
      </c>
      <c r="D72" s="54">
        <f t="shared" si="17"/>
        <v>6000</v>
      </c>
      <c r="E72" s="54">
        <f t="shared" si="17"/>
        <v>6200</v>
      </c>
      <c r="F72" s="54">
        <f t="shared" si="17"/>
        <v>159306</v>
      </c>
      <c r="G72" s="54">
        <f t="shared" si="17"/>
        <v>6270</v>
      </c>
      <c r="H72" s="54">
        <f t="shared" si="17"/>
        <v>0</v>
      </c>
      <c r="I72" s="54">
        <f t="shared" si="17"/>
        <v>33515</v>
      </c>
      <c r="T72" s="36"/>
      <c r="U72" s="36"/>
      <c r="V72" s="36"/>
      <c r="W72" s="36"/>
      <c r="X72" s="36"/>
      <c r="Y72" s="36"/>
      <c r="Z72" s="36"/>
      <c r="AA72" s="36"/>
      <c r="AB72" s="36"/>
      <c r="AC72" s="36"/>
    </row>
    <row r="73" spans="1:101" x14ac:dyDescent="0.2">
      <c r="A73" s="11" t="s">
        <v>144</v>
      </c>
      <c r="B73" s="54">
        <f>Z23</f>
        <v>0</v>
      </c>
      <c r="C73" s="54">
        <f t="shared" ref="C73:I73" si="18">AA23</f>
        <v>0</v>
      </c>
      <c r="D73" s="54">
        <f t="shared" si="18"/>
        <v>29000</v>
      </c>
      <c r="E73" s="54">
        <f t="shared" si="18"/>
        <v>22110</v>
      </c>
      <c r="F73" s="54">
        <f t="shared" si="18"/>
        <v>63000</v>
      </c>
      <c r="G73" s="54">
        <f t="shared" si="18"/>
        <v>13000</v>
      </c>
      <c r="H73" s="54">
        <f t="shared" si="18"/>
        <v>3035</v>
      </c>
      <c r="I73" s="54">
        <f t="shared" si="18"/>
        <v>34020</v>
      </c>
      <c r="T73" s="36"/>
      <c r="U73" s="36"/>
      <c r="V73" s="36"/>
      <c r="W73" s="36"/>
      <c r="X73" s="36"/>
      <c r="Y73" s="36"/>
      <c r="Z73" s="36"/>
      <c r="AA73" s="36"/>
      <c r="AB73" s="36"/>
      <c r="AC73" s="36"/>
    </row>
    <row r="74" spans="1:101" x14ac:dyDescent="0.2">
      <c r="A74" s="11" t="s">
        <v>145</v>
      </c>
      <c r="B74" s="54">
        <f>AH23</f>
        <v>1653077</v>
      </c>
      <c r="C74" s="54">
        <f t="shared" ref="C74:I74" si="19">AI23</f>
        <v>0</v>
      </c>
      <c r="D74" s="54">
        <f t="shared" si="19"/>
        <v>53006</v>
      </c>
      <c r="E74" s="54">
        <f t="shared" si="19"/>
        <v>12000</v>
      </c>
      <c r="F74" s="54">
        <f t="shared" si="19"/>
        <v>9106</v>
      </c>
      <c r="G74" s="54">
        <f t="shared" si="19"/>
        <v>15000</v>
      </c>
      <c r="H74" s="54">
        <f t="shared" si="19"/>
        <v>0</v>
      </c>
      <c r="I74" s="54">
        <f t="shared" si="19"/>
        <v>141000</v>
      </c>
      <c r="T74" s="36"/>
      <c r="U74" s="36"/>
      <c r="V74" s="36"/>
      <c r="W74" s="36"/>
      <c r="X74" s="36"/>
      <c r="Y74" s="36"/>
      <c r="Z74" s="36"/>
      <c r="AA74" s="36"/>
      <c r="AB74" s="36"/>
      <c r="AC74" s="36"/>
    </row>
    <row r="75" spans="1:101" x14ac:dyDescent="0.2">
      <c r="A75" s="19" t="s">
        <v>146</v>
      </c>
      <c r="B75" s="54">
        <f>AP23</f>
        <v>70100</v>
      </c>
      <c r="C75" s="54">
        <f t="shared" ref="C75:I75" si="20">AQ23</f>
        <v>0</v>
      </c>
      <c r="D75" s="54">
        <f t="shared" si="20"/>
        <v>3000</v>
      </c>
      <c r="E75" s="54">
        <f t="shared" si="20"/>
        <v>129526</v>
      </c>
      <c r="F75" s="54">
        <f t="shared" si="20"/>
        <v>42000</v>
      </c>
      <c r="G75" s="54">
        <f t="shared" si="20"/>
        <v>6000</v>
      </c>
      <c r="H75" s="54">
        <f t="shared" si="20"/>
        <v>3000</v>
      </c>
      <c r="I75" s="54">
        <f t="shared" si="20"/>
        <v>819951</v>
      </c>
      <c r="T75" s="36"/>
      <c r="U75" s="36"/>
      <c r="V75" s="36"/>
      <c r="W75" s="36"/>
      <c r="X75" s="36"/>
      <c r="Y75" s="36"/>
      <c r="Z75" s="36"/>
      <c r="AA75" s="36"/>
      <c r="AB75" s="36"/>
      <c r="AC75" s="36"/>
    </row>
    <row r="76" spans="1:101" x14ac:dyDescent="0.2">
      <c r="A76" s="19" t="s">
        <v>147</v>
      </c>
      <c r="B76" s="54">
        <f>AX23</f>
        <v>3000</v>
      </c>
      <c r="C76" s="54">
        <f t="shared" ref="C76:I76" si="21">AY23</f>
        <v>0</v>
      </c>
      <c r="D76" s="54">
        <f t="shared" si="21"/>
        <v>6006</v>
      </c>
      <c r="E76" s="54">
        <f t="shared" si="21"/>
        <v>509500</v>
      </c>
      <c r="F76" s="54">
        <f t="shared" si="21"/>
        <v>0</v>
      </c>
      <c r="G76" s="54">
        <f t="shared" si="21"/>
        <v>6000</v>
      </c>
      <c r="H76" s="54">
        <f t="shared" si="21"/>
        <v>0</v>
      </c>
      <c r="I76" s="54">
        <f t="shared" si="21"/>
        <v>90411</v>
      </c>
      <c r="T76" s="36"/>
      <c r="U76" s="36"/>
      <c r="V76" s="36"/>
      <c r="W76" s="36"/>
      <c r="X76" s="36"/>
      <c r="Y76" s="36"/>
      <c r="Z76" s="36"/>
      <c r="AA76" s="36"/>
      <c r="AB76" s="36"/>
      <c r="AC76" s="36"/>
    </row>
    <row r="77" spans="1:101" x14ac:dyDescent="0.2">
      <c r="A77" s="19" t="s">
        <v>148</v>
      </c>
      <c r="B77" s="54">
        <f>BF23</f>
        <v>3000</v>
      </c>
      <c r="C77" s="54">
        <f t="shared" ref="C77:I77" si="22">BG23</f>
        <v>0</v>
      </c>
      <c r="D77" s="54">
        <f t="shared" si="22"/>
        <v>3000</v>
      </c>
      <c r="E77" s="54">
        <f t="shared" si="22"/>
        <v>60000</v>
      </c>
      <c r="F77" s="54">
        <f t="shared" si="22"/>
        <v>16000</v>
      </c>
      <c r="G77" s="54">
        <f t="shared" si="22"/>
        <v>15400</v>
      </c>
      <c r="H77" s="54">
        <f t="shared" si="22"/>
        <v>300000</v>
      </c>
      <c r="I77" s="54">
        <f t="shared" si="22"/>
        <v>75100</v>
      </c>
      <c r="T77" s="36"/>
      <c r="U77" s="36"/>
      <c r="V77" s="36"/>
      <c r="W77" s="36"/>
      <c r="X77" s="36"/>
      <c r="Y77" s="36"/>
      <c r="Z77" s="36"/>
      <c r="AA77" s="36"/>
      <c r="AB77" s="36"/>
      <c r="AC77" s="36"/>
    </row>
    <row r="78" spans="1:101" x14ac:dyDescent="0.2">
      <c r="A78" s="19" t="s">
        <v>149</v>
      </c>
      <c r="B78" s="54">
        <f>BN23</f>
        <v>19500</v>
      </c>
      <c r="C78" s="54">
        <f t="shared" ref="C78:I78" si="23">BO23</f>
        <v>0</v>
      </c>
      <c r="D78" s="54">
        <f t="shared" si="23"/>
        <v>0</v>
      </c>
      <c r="E78" s="54">
        <f t="shared" si="23"/>
        <v>0</v>
      </c>
      <c r="F78" s="54">
        <f t="shared" si="23"/>
        <v>18008</v>
      </c>
      <c r="G78" s="54">
        <f t="shared" si="23"/>
        <v>3000</v>
      </c>
      <c r="H78" s="54">
        <f t="shared" si="23"/>
        <v>0</v>
      </c>
      <c r="I78" s="54">
        <f t="shared" si="23"/>
        <v>15016</v>
      </c>
      <c r="T78" s="36"/>
      <c r="U78" s="36"/>
      <c r="V78" s="36"/>
      <c r="W78" s="36"/>
      <c r="X78" s="36"/>
      <c r="Y78" s="36"/>
      <c r="Z78" s="36"/>
      <c r="AA78" s="36"/>
      <c r="AB78" s="36"/>
      <c r="AC78" s="36"/>
    </row>
    <row r="79" spans="1:101" x14ac:dyDescent="0.2">
      <c r="A79" s="19" t="s">
        <v>150</v>
      </c>
      <c r="B79" s="54">
        <f>BV23</f>
        <v>0</v>
      </c>
      <c r="C79" s="54">
        <f t="shared" ref="C79:I79" si="24">BW23</f>
        <v>0</v>
      </c>
      <c r="D79" s="54">
        <f t="shared" si="24"/>
        <v>3000</v>
      </c>
      <c r="E79" s="54">
        <f t="shared" si="24"/>
        <v>3000</v>
      </c>
      <c r="F79" s="54">
        <f t="shared" si="24"/>
        <v>43000</v>
      </c>
      <c r="G79" s="54">
        <f t="shared" si="24"/>
        <v>3000</v>
      </c>
      <c r="H79" s="54">
        <f t="shared" si="24"/>
        <v>3000</v>
      </c>
      <c r="I79" s="54">
        <f t="shared" si="24"/>
        <v>94350</v>
      </c>
      <c r="T79" s="36"/>
      <c r="U79" s="36"/>
      <c r="V79" s="36"/>
      <c r="W79" s="36"/>
      <c r="X79" s="36"/>
      <c r="Y79" s="36"/>
      <c r="Z79" s="36"/>
      <c r="AA79" s="36"/>
      <c r="AB79" s="36"/>
      <c r="AC79" s="36"/>
    </row>
    <row r="80" spans="1:101" x14ac:dyDescent="0.2">
      <c r="A80" s="19" t="s">
        <v>151</v>
      </c>
      <c r="B80" s="54">
        <f>CD23</f>
        <v>0</v>
      </c>
      <c r="C80" s="54">
        <f t="shared" ref="C80:I80" si="25">CE23</f>
        <v>0</v>
      </c>
      <c r="D80" s="54">
        <f t="shared" si="25"/>
        <v>6000</v>
      </c>
      <c r="E80" s="54">
        <f t="shared" si="25"/>
        <v>9006</v>
      </c>
      <c r="F80" s="54">
        <f t="shared" si="25"/>
        <v>6001</v>
      </c>
      <c r="G80" s="54">
        <f t="shared" si="25"/>
        <v>21000</v>
      </c>
      <c r="H80" s="54">
        <f t="shared" si="25"/>
        <v>3000</v>
      </c>
      <c r="I80" s="54">
        <f t="shared" si="25"/>
        <v>48201</v>
      </c>
      <c r="T80" s="36"/>
      <c r="U80" s="36"/>
      <c r="V80" s="36"/>
      <c r="W80" s="36"/>
      <c r="X80" s="36"/>
      <c r="Y80" s="36"/>
      <c r="Z80" s="36"/>
      <c r="AA80" s="36"/>
      <c r="AB80" s="36"/>
      <c r="AC80" s="36"/>
    </row>
    <row r="81" spans="1:29" x14ac:dyDescent="0.2">
      <c r="A81" s="19" t="s">
        <v>152</v>
      </c>
      <c r="B81" s="54">
        <f>CL23</f>
        <v>3000</v>
      </c>
      <c r="C81" s="54">
        <f t="shared" ref="C81:I81" si="26">CM23</f>
        <v>0</v>
      </c>
      <c r="D81" s="54">
        <f t="shared" si="26"/>
        <v>455760</v>
      </c>
      <c r="E81" s="54">
        <f t="shared" si="26"/>
        <v>1045010</v>
      </c>
      <c r="F81" s="54">
        <f t="shared" si="26"/>
        <v>19762</v>
      </c>
      <c r="G81" s="54">
        <f t="shared" si="26"/>
        <v>6000</v>
      </c>
      <c r="H81" s="54">
        <f t="shared" si="26"/>
        <v>0</v>
      </c>
      <c r="I81" s="54">
        <f t="shared" si="26"/>
        <v>93000</v>
      </c>
      <c r="T81" s="36"/>
      <c r="U81" s="36"/>
      <c r="V81" s="36"/>
      <c r="W81" s="36"/>
      <c r="X81" s="36"/>
      <c r="Y81" s="36"/>
      <c r="Z81" s="36"/>
      <c r="AA81" s="36"/>
      <c r="AB81" s="36"/>
      <c r="AC81" s="36"/>
    </row>
    <row r="82" spans="1:29" x14ac:dyDescent="0.2">
      <c r="A82" s="172" t="s">
        <v>162</v>
      </c>
      <c r="B82" s="180">
        <f>SUM(B70:B81)</f>
        <v>3949359</v>
      </c>
      <c r="C82" s="180">
        <f t="shared" ref="C82" si="27">SUM(C70:C81)</f>
        <v>0</v>
      </c>
      <c r="D82" s="180">
        <f t="shared" ref="D82" si="28">SUM(D70:D81)</f>
        <v>747772</v>
      </c>
      <c r="E82" s="180">
        <f t="shared" ref="E82" si="29">SUM(E70:E81)</f>
        <v>5504962</v>
      </c>
      <c r="F82" s="180">
        <f t="shared" ref="F82" si="30">SUM(F70:F81)</f>
        <v>497183</v>
      </c>
      <c r="G82" s="180">
        <f t="shared" ref="G82" si="31">SUM(G70:G81)</f>
        <v>103670</v>
      </c>
      <c r="H82" s="180">
        <f t="shared" ref="H82" si="32">SUM(H70:H81)</f>
        <v>312035</v>
      </c>
      <c r="I82" s="180">
        <f t="shared" ref="I82" si="33">SUM(I70:I81)</f>
        <v>1496564</v>
      </c>
      <c r="T82" s="36"/>
      <c r="U82" s="36"/>
      <c r="V82" s="36"/>
      <c r="W82" s="36"/>
      <c r="X82" s="36"/>
      <c r="Y82" s="36"/>
      <c r="Z82" s="36"/>
      <c r="AA82" s="36"/>
      <c r="AB82" s="36"/>
      <c r="AC82" s="36"/>
    </row>
    <row r="83" spans="1:29" x14ac:dyDescent="0.2">
      <c r="B83" s="41"/>
      <c r="C83" s="41"/>
      <c r="D83" s="41"/>
      <c r="E83" s="41"/>
      <c r="F83" s="41"/>
      <c r="G83" s="41"/>
      <c r="H83" s="41"/>
      <c r="I83" s="41"/>
      <c r="T83" s="36"/>
      <c r="U83" s="36"/>
      <c r="V83" s="36"/>
      <c r="W83" s="36"/>
      <c r="X83" s="36"/>
      <c r="Y83" s="36"/>
      <c r="Z83" s="36"/>
      <c r="AA83" s="36"/>
      <c r="AB83" s="36"/>
      <c r="AC83" s="36"/>
    </row>
    <row r="85" spans="1:29" x14ac:dyDescent="0.2">
      <c r="B85" s="41"/>
      <c r="C85" s="41"/>
      <c r="D85" s="41"/>
      <c r="E85" s="41"/>
      <c r="F85" s="41"/>
      <c r="G85" s="41"/>
    </row>
    <row r="86" spans="1:29" x14ac:dyDescent="0.2">
      <c r="A86" s="36"/>
      <c r="B86" s="36"/>
      <c r="C86" s="36"/>
      <c r="D86" s="36"/>
      <c r="E86" s="36"/>
      <c r="F86" s="36"/>
      <c r="G86" s="36"/>
      <c r="H86" s="36"/>
      <c r="I86" s="36"/>
      <c r="J86" s="36"/>
    </row>
    <row r="87" spans="1:29" ht="15" customHeight="1" x14ac:dyDescent="0.2">
      <c r="A87" s="36"/>
      <c r="B87" s="36"/>
      <c r="C87" s="36"/>
      <c r="D87" s="36"/>
      <c r="E87" s="36"/>
      <c r="F87" s="36"/>
      <c r="G87" s="36"/>
      <c r="H87" s="36"/>
      <c r="I87" s="36"/>
      <c r="J87" s="36"/>
    </row>
    <row r="88" spans="1:29" ht="12.75" customHeight="1" x14ac:dyDescent="0.2">
      <c r="A88" s="36"/>
      <c r="B88" s="36"/>
      <c r="C88" s="36"/>
      <c r="D88" s="36"/>
      <c r="E88" s="36"/>
      <c r="F88" s="36"/>
      <c r="G88" s="36"/>
      <c r="H88" s="36"/>
      <c r="I88" s="36"/>
      <c r="J88" s="36"/>
      <c r="K88" s="184" t="s">
        <v>213</v>
      </c>
      <c r="L88" s="184"/>
      <c r="M88" s="184"/>
      <c r="N88" s="184"/>
      <c r="O88" s="184"/>
      <c r="P88" s="184"/>
      <c r="Q88" s="184"/>
      <c r="R88" s="184"/>
    </row>
    <row r="89" spans="1:29" x14ac:dyDescent="0.2">
      <c r="A89" s="36"/>
      <c r="B89" s="36"/>
      <c r="C89" s="36"/>
      <c r="D89" s="36"/>
      <c r="E89" s="36"/>
      <c r="F89" s="36"/>
      <c r="G89" s="36"/>
      <c r="H89" s="36"/>
      <c r="I89" s="36"/>
      <c r="J89" s="36"/>
      <c r="K89" s="184"/>
      <c r="L89" s="184"/>
      <c r="M89" s="184"/>
      <c r="N89" s="184"/>
      <c r="O89" s="184"/>
      <c r="P89" s="184"/>
      <c r="Q89" s="184"/>
      <c r="R89" s="184"/>
    </row>
    <row r="90" spans="1:29" x14ac:dyDescent="0.2">
      <c r="A90" s="36"/>
      <c r="B90" s="36"/>
      <c r="C90" s="36"/>
      <c r="D90" s="36"/>
      <c r="E90" s="36"/>
      <c r="F90" s="36"/>
      <c r="G90" s="36"/>
      <c r="H90" s="36"/>
      <c r="I90" s="36"/>
      <c r="J90" s="36"/>
      <c r="K90" s="184"/>
      <c r="L90" s="184"/>
      <c r="M90" s="184"/>
      <c r="N90" s="184"/>
      <c r="O90" s="184"/>
      <c r="P90" s="184"/>
      <c r="Q90" s="184"/>
      <c r="R90" s="184"/>
    </row>
    <row r="91" spans="1:29" x14ac:dyDescent="0.2">
      <c r="A91" s="36"/>
      <c r="B91" s="36"/>
      <c r="C91" s="36"/>
      <c r="D91" s="36"/>
      <c r="E91" s="36"/>
      <c r="F91" s="36"/>
      <c r="G91" s="36"/>
      <c r="H91" s="36"/>
      <c r="I91" s="36"/>
      <c r="J91" s="36"/>
    </row>
    <row r="92" spans="1:29" x14ac:dyDescent="0.2">
      <c r="A92" s="36"/>
      <c r="B92" s="36"/>
      <c r="C92" s="36"/>
      <c r="D92" s="36"/>
      <c r="E92" s="36"/>
      <c r="F92" s="36"/>
      <c r="G92" s="36"/>
      <c r="H92" s="36"/>
      <c r="I92" s="36"/>
      <c r="J92" s="36"/>
    </row>
    <row r="93" spans="1:29" x14ac:dyDescent="0.2">
      <c r="A93" s="36"/>
      <c r="B93" s="36"/>
      <c r="C93" s="36"/>
      <c r="D93" s="36"/>
      <c r="E93" s="36"/>
      <c r="F93" s="36"/>
      <c r="G93" s="36"/>
      <c r="H93" s="36"/>
      <c r="I93" s="36"/>
      <c r="J93" s="36"/>
    </row>
    <row r="94" spans="1:29" x14ac:dyDescent="0.2">
      <c r="A94" s="36"/>
      <c r="B94" s="36"/>
      <c r="C94" s="36"/>
      <c r="D94" s="36"/>
      <c r="E94" s="36"/>
      <c r="F94" s="36"/>
      <c r="G94" s="36"/>
      <c r="H94" s="36"/>
      <c r="I94" s="36"/>
      <c r="J94" s="36"/>
    </row>
    <row r="95" spans="1:29" x14ac:dyDescent="0.2">
      <c r="A95" s="36"/>
      <c r="B95" s="36"/>
      <c r="C95" s="36"/>
      <c r="D95" s="36"/>
      <c r="E95" s="36"/>
      <c r="F95" s="36"/>
      <c r="G95" s="36"/>
      <c r="H95" s="36"/>
      <c r="I95" s="36"/>
      <c r="J95" s="36"/>
    </row>
    <row r="96" spans="1:29" x14ac:dyDescent="0.2">
      <c r="A96" s="36"/>
      <c r="B96" s="36"/>
      <c r="C96" s="36"/>
      <c r="D96" s="36"/>
      <c r="E96" s="36"/>
      <c r="F96" s="36"/>
      <c r="G96" s="36"/>
      <c r="H96" s="36"/>
      <c r="I96" s="36"/>
      <c r="J96" s="36"/>
    </row>
    <row r="97" spans="1:10" x14ac:dyDescent="0.2">
      <c r="A97" s="36"/>
      <c r="B97" s="36"/>
      <c r="C97" s="36"/>
      <c r="D97" s="36"/>
      <c r="E97" s="36"/>
      <c r="F97" s="36"/>
      <c r="G97" s="36"/>
      <c r="H97" s="36"/>
      <c r="I97" s="36"/>
      <c r="J97" s="36"/>
    </row>
    <row r="98" spans="1:10" x14ac:dyDescent="0.2">
      <c r="A98" s="36"/>
      <c r="B98" s="36"/>
      <c r="C98" s="36"/>
      <c r="D98" s="36"/>
      <c r="E98" s="36"/>
      <c r="F98" s="36"/>
      <c r="G98" s="36"/>
      <c r="H98" s="36"/>
      <c r="I98" s="36"/>
      <c r="J98" s="36"/>
    </row>
    <row r="99" spans="1:10" x14ac:dyDescent="0.2">
      <c r="A99" s="36"/>
      <c r="B99" s="36"/>
      <c r="C99" s="36"/>
      <c r="D99" s="36"/>
      <c r="E99" s="36"/>
      <c r="F99" s="36"/>
      <c r="G99" s="36"/>
      <c r="H99" s="36"/>
      <c r="I99" s="36"/>
      <c r="J99" s="36"/>
    </row>
    <row r="100" spans="1:10" x14ac:dyDescent="0.2">
      <c r="A100" s="36"/>
      <c r="B100" s="36"/>
      <c r="C100" s="36"/>
      <c r="D100" s="36"/>
      <c r="E100" s="36"/>
      <c r="F100" s="36"/>
      <c r="G100" s="36"/>
      <c r="H100" s="36"/>
      <c r="I100" s="36"/>
      <c r="J100" s="36"/>
    </row>
  </sheetData>
  <mergeCells count="31">
    <mergeCell ref="X7:Y7"/>
    <mergeCell ref="H7:I7"/>
    <mergeCell ref="J7:K7"/>
    <mergeCell ref="N7:O7"/>
    <mergeCell ref="P7:Q7"/>
    <mergeCell ref="R7:S7"/>
    <mergeCell ref="CL20:CS20"/>
    <mergeCell ref="B20:I20"/>
    <mergeCell ref="J20:Q20"/>
    <mergeCell ref="R20:Y20"/>
    <mergeCell ref="Z20:AG20"/>
    <mergeCell ref="AH20:AO20"/>
    <mergeCell ref="AP20:AW20"/>
    <mergeCell ref="CD20:CK20"/>
    <mergeCell ref="AX20:BE20"/>
    <mergeCell ref="BF20:BM20"/>
    <mergeCell ref="BN20:BU20"/>
    <mergeCell ref="BV20:CC20"/>
    <mergeCell ref="K66:R67"/>
    <mergeCell ref="K88:R90"/>
    <mergeCell ref="J45:Q46"/>
    <mergeCell ref="V7:W7"/>
    <mergeCell ref="B7:C7"/>
    <mergeCell ref="D7:E7"/>
    <mergeCell ref="F7:G7"/>
    <mergeCell ref="B41:E41"/>
    <mergeCell ref="T7:U7"/>
    <mergeCell ref="A49:I49"/>
    <mergeCell ref="A68:I68"/>
    <mergeCell ref="A7:A8"/>
    <mergeCell ref="L7:M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41"/>
  <sheetViews>
    <sheetView topLeftCell="A13" workbookViewId="0">
      <selection activeCell="F43" sqref="F43"/>
    </sheetView>
  </sheetViews>
  <sheetFormatPr baseColWidth="10" defaultRowHeight="15" x14ac:dyDescent="0.25"/>
  <cols>
    <col min="1" max="1" width="7.42578125" bestFit="1" customWidth="1"/>
    <col min="2" max="2" width="62.42578125" customWidth="1"/>
    <col min="3" max="3" width="14.42578125" bestFit="1" customWidth="1"/>
    <col min="4" max="4" width="16.5703125" customWidth="1"/>
    <col min="5" max="5" width="13.5703125" bestFit="1" customWidth="1"/>
    <col min="6" max="6" width="16.7109375" customWidth="1"/>
    <col min="8" max="8" width="16" customWidth="1"/>
  </cols>
  <sheetData>
    <row r="1" spans="1:9" ht="15.75" x14ac:dyDescent="0.25">
      <c r="A1" s="10" t="s">
        <v>114</v>
      </c>
    </row>
    <row r="2" spans="1:9" s="24" customFormat="1" ht="15.75" x14ac:dyDescent="0.25">
      <c r="A2" s="10"/>
    </row>
    <row r="3" spans="1:9" s="24" customFormat="1" x14ac:dyDescent="0.25">
      <c r="A3" s="207" t="s">
        <v>160</v>
      </c>
      <c r="B3" s="207"/>
      <c r="C3" s="207"/>
      <c r="D3" s="207"/>
      <c r="E3" s="207"/>
      <c r="F3" s="207"/>
      <c r="G3" s="207"/>
    </row>
    <row r="4" spans="1:9" x14ac:dyDescent="0.25">
      <c r="A4" s="207"/>
      <c r="B4" s="207"/>
      <c r="C4" s="207"/>
      <c r="D4" s="207"/>
      <c r="E4" s="207"/>
      <c r="F4" s="207"/>
      <c r="G4" s="207"/>
    </row>
    <row r="6" spans="1:9" x14ac:dyDescent="0.25">
      <c r="A6" s="208" t="s">
        <v>233</v>
      </c>
      <c r="B6" s="208"/>
      <c r="C6" s="208"/>
      <c r="D6" s="208"/>
      <c r="E6" s="208"/>
      <c r="F6" s="208"/>
      <c r="G6" s="208"/>
      <c r="H6" s="208"/>
    </row>
    <row r="7" spans="1:9" x14ac:dyDescent="0.25">
      <c r="A7" s="20"/>
      <c r="B7" s="21"/>
      <c r="C7" s="208" t="s">
        <v>85</v>
      </c>
      <c r="D7" s="208"/>
      <c r="E7" s="208" t="s">
        <v>86</v>
      </c>
      <c r="F7" s="208"/>
      <c r="G7" s="208" t="s">
        <v>10</v>
      </c>
      <c r="H7" s="208"/>
    </row>
    <row r="8" spans="1:9" ht="25.5" x14ac:dyDescent="0.25">
      <c r="A8" s="22" t="s">
        <v>87</v>
      </c>
      <c r="B8" s="5" t="s">
        <v>88</v>
      </c>
      <c r="C8" s="2" t="s">
        <v>89</v>
      </c>
      <c r="D8" s="5" t="s">
        <v>90</v>
      </c>
      <c r="E8" s="2" t="s">
        <v>91</v>
      </c>
      <c r="F8" s="5" t="s">
        <v>92</v>
      </c>
      <c r="G8" s="2" t="s">
        <v>93</v>
      </c>
      <c r="H8" s="5" t="s">
        <v>222</v>
      </c>
      <c r="I8" s="39"/>
    </row>
    <row r="9" spans="1:9" ht="15" customHeight="1" x14ac:dyDescent="0.25">
      <c r="A9" s="23" t="s">
        <v>94</v>
      </c>
      <c r="B9" s="80" t="s">
        <v>223</v>
      </c>
      <c r="C9" s="80">
        <v>9063</v>
      </c>
      <c r="D9" s="79">
        <v>0.68904432448870978</v>
      </c>
      <c r="E9" s="81">
        <v>4090</v>
      </c>
      <c r="F9" s="79">
        <v>0.31095567551129022</v>
      </c>
      <c r="G9" s="81">
        <v>13153</v>
      </c>
      <c r="H9" s="79">
        <f>G9/$G$19</f>
        <v>0.37997977755308393</v>
      </c>
      <c r="I9" s="59"/>
    </row>
    <row r="10" spans="1:9" x14ac:dyDescent="0.25">
      <c r="A10" s="23" t="s">
        <v>95</v>
      </c>
      <c r="B10" s="80" t="s">
        <v>224</v>
      </c>
      <c r="C10" s="80">
        <v>3684</v>
      </c>
      <c r="D10" s="79">
        <v>0.56047466910086718</v>
      </c>
      <c r="E10" s="81">
        <v>2889</v>
      </c>
      <c r="F10" s="79">
        <v>0.43952533089913282</v>
      </c>
      <c r="G10" s="81">
        <v>6573</v>
      </c>
      <c r="H10" s="79">
        <f>G10/$G$19</f>
        <v>0.18988877654196157</v>
      </c>
      <c r="I10" s="59"/>
    </row>
    <row r="11" spans="1:9" x14ac:dyDescent="0.25">
      <c r="A11" s="23" t="s">
        <v>96</v>
      </c>
      <c r="B11" s="80" t="s">
        <v>225</v>
      </c>
      <c r="C11" s="80">
        <v>859</v>
      </c>
      <c r="D11" s="79">
        <v>0.18272707934482024</v>
      </c>
      <c r="E11" s="81">
        <v>3842</v>
      </c>
      <c r="F11" s="79">
        <v>0.81727292065517976</v>
      </c>
      <c r="G11" s="81">
        <v>4701</v>
      </c>
      <c r="H11" s="79">
        <f t="shared" ref="H11:H18" si="0">G11/$G$19</f>
        <v>0.13580817564639608</v>
      </c>
      <c r="I11" s="59"/>
    </row>
    <row r="12" spans="1:9" x14ac:dyDescent="0.25">
      <c r="A12" s="23" t="s">
        <v>97</v>
      </c>
      <c r="B12" s="80" t="s">
        <v>226</v>
      </c>
      <c r="C12" s="80">
        <v>904</v>
      </c>
      <c r="D12" s="79">
        <v>0.30163496830163494</v>
      </c>
      <c r="E12" s="81">
        <v>2093</v>
      </c>
      <c r="F12" s="79">
        <v>0.69836503169836506</v>
      </c>
      <c r="G12" s="81">
        <v>2997</v>
      </c>
      <c r="H12" s="79">
        <f t="shared" si="0"/>
        <v>8.6580962010689003E-2</v>
      </c>
      <c r="I12" s="59"/>
    </row>
    <row r="13" spans="1:9" x14ac:dyDescent="0.25">
      <c r="A13" s="23" t="s">
        <v>98</v>
      </c>
      <c r="B13" s="80" t="s">
        <v>227</v>
      </c>
      <c r="C13" s="80">
        <v>979</v>
      </c>
      <c r="D13" s="79">
        <v>0.5038600102933608</v>
      </c>
      <c r="E13" s="81">
        <v>964</v>
      </c>
      <c r="F13" s="79">
        <v>0.4961399897066392</v>
      </c>
      <c r="G13" s="81">
        <v>1943</v>
      </c>
      <c r="H13" s="79">
        <f t="shared" si="0"/>
        <v>5.6131734797053301E-2</v>
      </c>
      <c r="I13" s="59"/>
    </row>
    <row r="14" spans="1:9" x14ac:dyDescent="0.25">
      <c r="A14" s="23" t="s">
        <v>99</v>
      </c>
      <c r="B14" s="80" t="s">
        <v>228</v>
      </c>
      <c r="C14" s="80">
        <v>1752</v>
      </c>
      <c r="D14" s="79">
        <v>0.90355853532748842</v>
      </c>
      <c r="E14" s="81">
        <v>187</v>
      </c>
      <c r="F14" s="79">
        <v>9.6441464672511606E-2</v>
      </c>
      <c r="G14" s="81">
        <v>1939</v>
      </c>
      <c r="H14" s="79">
        <f t="shared" si="0"/>
        <v>5.6016177957532859E-2</v>
      </c>
      <c r="I14" s="59"/>
    </row>
    <row r="15" spans="1:9" x14ac:dyDescent="0.25">
      <c r="A15" s="23" t="s">
        <v>100</v>
      </c>
      <c r="B15" s="80" t="s">
        <v>229</v>
      </c>
      <c r="C15" s="80">
        <v>407</v>
      </c>
      <c r="D15" s="79">
        <v>0.37236962488563585</v>
      </c>
      <c r="E15" s="81">
        <v>686</v>
      </c>
      <c r="F15" s="79">
        <v>0.62763037511436415</v>
      </c>
      <c r="G15" s="81">
        <v>1093</v>
      </c>
      <c r="H15" s="79">
        <f t="shared" si="0"/>
        <v>3.1575906398959991E-2</v>
      </c>
      <c r="I15" s="59"/>
    </row>
    <row r="16" spans="1:9" x14ac:dyDescent="0.25">
      <c r="A16" s="23" t="s">
        <v>101</v>
      </c>
      <c r="B16" s="80" t="s">
        <v>230</v>
      </c>
      <c r="C16" s="80">
        <v>440</v>
      </c>
      <c r="D16" s="79">
        <v>0.4448938321536906</v>
      </c>
      <c r="E16" s="81">
        <v>549</v>
      </c>
      <c r="F16" s="79">
        <v>0.5551061678463094</v>
      </c>
      <c r="G16" s="81">
        <v>989</v>
      </c>
      <c r="H16" s="79">
        <f t="shared" si="0"/>
        <v>2.8571428571428571E-2</v>
      </c>
      <c r="I16" s="59"/>
    </row>
    <row r="17" spans="1:9" s="39" customFormat="1" x14ac:dyDescent="0.25">
      <c r="A17" s="23" t="s">
        <v>102</v>
      </c>
      <c r="B17" s="80" t="s">
        <v>231</v>
      </c>
      <c r="C17" s="80">
        <v>68</v>
      </c>
      <c r="D17" s="79">
        <v>9.7841726618705036E-2</v>
      </c>
      <c r="E17" s="81">
        <v>627</v>
      </c>
      <c r="F17" s="79">
        <v>0.90215827338129495</v>
      </c>
      <c r="G17" s="81">
        <v>695</v>
      </c>
      <c r="H17" s="79">
        <f t="shared" si="0"/>
        <v>2.0078000866676295E-2</v>
      </c>
      <c r="I17" s="59"/>
    </row>
    <row r="18" spans="1:9" x14ac:dyDescent="0.25">
      <c r="A18" s="23" t="s">
        <v>103</v>
      </c>
      <c r="B18" s="80" t="s">
        <v>232</v>
      </c>
      <c r="C18" s="80">
        <v>161</v>
      </c>
      <c r="D18" s="79">
        <v>0.30263157894736842</v>
      </c>
      <c r="E18" s="81">
        <v>371</v>
      </c>
      <c r="F18" s="79">
        <v>0.69736842105263153</v>
      </c>
      <c r="G18" s="81">
        <v>532</v>
      </c>
      <c r="H18" s="79">
        <f t="shared" si="0"/>
        <v>1.5369059656218402E-2</v>
      </c>
      <c r="I18" s="59"/>
    </row>
    <row r="19" spans="1:9" ht="15.75" x14ac:dyDescent="0.25">
      <c r="A19" s="4"/>
      <c r="B19" s="4" t="s">
        <v>50</v>
      </c>
      <c r="C19" s="8">
        <f>SUM(C9:C18)</f>
        <v>18317</v>
      </c>
      <c r="D19" s="9">
        <f>C19/G19</f>
        <v>0.52916365737397086</v>
      </c>
      <c r="E19" s="8">
        <f>SUM(E9:E18)</f>
        <v>16298</v>
      </c>
      <c r="F19" s="9">
        <f>E19/G19</f>
        <v>0.47083634262602919</v>
      </c>
      <c r="G19" s="8">
        <f>SUM(G9:G18)</f>
        <v>34615</v>
      </c>
      <c r="H19" s="9">
        <f>G19/G19</f>
        <v>1</v>
      </c>
    </row>
    <row r="40" spans="2:5" ht="15" customHeight="1" x14ac:dyDescent="0.25">
      <c r="B40" s="184" t="s">
        <v>214</v>
      </c>
      <c r="C40" s="184"/>
      <c r="D40" s="184"/>
      <c r="E40" s="35"/>
    </row>
    <row r="41" spans="2:5" x14ac:dyDescent="0.25">
      <c r="B41" s="184"/>
      <c r="C41" s="184"/>
      <c r="D41" s="184"/>
      <c r="E41" s="35"/>
    </row>
  </sheetData>
  <mergeCells count="6">
    <mergeCell ref="B40:D41"/>
    <mergeCell ref="A3:G4"/>
    <mergeCell ref="A6:H6"/>
    <mergeCell ref="C7:D7"/>
    <mergeCell ref="E7:F7"/>
    <mergeCell ref="G7:H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63"/>
  <sheetViews>
    <sheetView zoomScaleNormal="100" workbookViewId="0">
      <selection activeCell="A3" sqref="A3"/>
    </sheetView>
  </sheetViews>
  <sheetFormatPr baseColWidth="10" defaultRowHeight="12.75" x14ac:dyDescent="0.2"/>
  <cols>
    <col min="1" max="1" width="57.7109375" style="1" customWidth="1"/>
    <col min="2" max="16384" width="11.42578125" style="1"/>
  </cols>
  <sheetData>
    <row r="1" spans="1:37" ht="15.75" x14ac:dyDescent="0.25">
      <c r="A1" s="10" t="s">
        <v>118</v>
      </c>
    </row>
    <row r="3" spans="1:37" ht="15" x14ac:dyDescent="0.25">
      <c r="A3" s="25" t="s">
        <v>161</v>
      </c>
    </row>
    <row r="6" spans="1:37" x14ac:dyDescent="0.2">
      <c r="A6" s="187" t="s">
        <v>117</v>
      </c>
      <c r="B6" s="187" t="s">
        <v>15</v>
      </c>
      <c r="C6" s="187"/>
      <c r="D6" s="187"/>
      <c r="E6" s="187" t="s">
        <v>16</v>
      </c>
      <c r="F6" s="187"/>
      <c r="G6" s="187"/>
      <c r="H6" s="187" t="s">
        <v>17</v>
      </c>
      <c r="I6" s="187"/>
      <c r="J6" s="187"/>
      <c r="K6" s="187" t="s">
        <v>18</v>
      </c>
      <c r="L6" s="187"/>
      <c r="M6" s="187"/>
      <c r="N6" s="187" t="s">
        <v>19</v>
      </c>
      <c r="O6" s="187"/>
      <c r="P6" s="187"/>
      <c r="Q6" s="187" t="s">
        <v>20</v>
      </c>
      <c r="R6" s="187"/>
      <c r="S6" s="187"/>
      <c r="T6" s="187" t="s">
        <v>21</v>
      </c>
      <c r="U6" s="187"/>
      <c r="V6" s="187"/>
      <c r="W6" s="187" t="s">
        <v>22</v>
      </c>
      <c r="X6" s="187"/>
      <c r="Y6" s="187"/>
      <c r="Z6" s="187" t="s">
        <v>23</v>
      </c>
      <c r="AA6" s="187"/>
      <c r="AB6" s="187"/>
      <c r="AC6" s="187" t="s">
        <v>24</v>
      </c>
      <c r="AD6" s="187"/>
      <c r="AE6" s="187"/>
      <c r="AF6" s="187" t="s">
        <v>25</v>
      </c>
      <c r="AG6" s="187"/>
      <c r="AH6" s="187"/>
      <c r="AI6" s="187" t="s">
        <v>26</v>
      </c>
      <c r="AJ6" s="187"/>
      <c r="AK6" s="187"/>
    </row>
    <row r="7" spans="1:37" x14ac:dyDescent="0.2">
      <c r="A7" s="187"/>
      <c r="B7" s="2" t="s">
        <v>11</v>
      </c>
      <c r="C7" s="2" t="s">
        <v>13</v>
      </c>
      <c r="D7" s="2" t="s">
        <v>50</v>
      </c>
      <c r="E7" s="2" t="s">
        <v>11</v>
      </c>
      <c r="F7" s="2" t="s">
        <v>13</v>
      </c>
      <c r="G7" s="2" t="s">
        <v>50</v>
      </c>
      <c r="H7" s="2" t="s">
        <v>11</v>
      </c>
      <c r="I7" s="2" t="s">
        <v>13</v>
      </c>
      <c r="J7" s="2" t="s">
        <v>50</v>
      </c>
      <c r="K7" s="2" t="s">
        <v>11</v>
      </c>
      <c r="L7" s="2" t="s">
        <v>13</v>
      </c>
      <c r="M7" s="2" t="s">
        <v>50</v>
      </c>
      <c r="N7" s="2" t="s">
        <v>11</v>
      </c>
      <c r="O7" s="2" t="s">
        <v>13</v>
      </c>
      <c r="P7" s="2" t="s">
        <v>50</v>
      </c>
      <c r="Q7" s="2" t="s">
        <v>11</v>
      </c>
      <c r="R7" s="2" t="s">
        <v>13</v>
      </c>
      <c r="S7" s="2" t="s">
        <v>50</v>
      </c>
      <c r="T7" s="2" t="s">
        <v>11</v>
      </c>
      <c r="U7" s="2" t="s">
        <v>13</v>
      </c>
      <c r="V7" s="2" t="s">
        <v>50</v>
      </c>
      <c r="W7" s="2" t="s">
        <v>11</v>
      </c>
      <c r="X7" s="2" t="s">
        <v>13</v>
      </c>
      <c r="Y7" s="2" t="s">
        <v>50</v>
      </c>
      <c r="Z7" s="2" t="s">
        <v>11</v>
      </c>
      <c r="AA7" s="2" t="s">
        <v>13</v>
      </c>
      <c r="AB7" s="2" t="s">
        <v>50</v>
      </c>
      <c r="AC7" s="2" t="s">
        <v>11</v>
      </c>
      <c r="AD7" s="2" t="s">
        <v>13</v>
      </c>
      <c r="AE7" s="2" t="s">
        <v>50</v>
      </c>
      <c r="AF7" s="2" t="s">
        <v>11</v>
      </c>
      <c r="AG7" s="2" t="s">
        <v>13</v>
      </c>
      <c r="AH7" s="2" t="s">
        <v>50</v>
      </c>
      <c r="AI7" s="2" t="s">
        <v>11</v>
      </c>
      <c r="AJ7" s="2" t="s">
        <v>13</v>
      </c>
      <c r="AK7" s="2" t="s">
        <v>50</v>
      </c>
    </row>
    <row r="8" spans="1:37" ht="25.5" x14ac:dyDescent="0.2">
      <c r="A8" s="82" t="str">
        <f>'Ocupaciones más contratadas'!B9</f>
        <v>Peones agrícolas (excepto en huertas, invernaderos, viveros y jardines)</v>
      </c>
      <c r="B8" s="83">
        <v>558</v>
      </c>
      <c r="C8" s="83">
        <v>184</v>
      </c>
      <c r="D8" s="83">
        <v>742</v>
      </c>
      <c r="E8" s="91">
        <v>518</v>
      </c>
      <c r="F8" s="91">
        <v>203</v>
      </c>
      <c r="G8" s="91">
        <v>721</v>
      </c>
      <c r="H8" s="99">
        <v>559</v>
      </c>
      <c r="I8" s="99">
        <v>196</v>
      </c>
      <c r="J8" s="99">
        <v>755</v>
      </c>
      <c r="K8" s="107">
        <v>927</v>
      </c>
      <c r="L8" s="107">
        <v>464</v>
      </c>
      <c r="M8" s="107">
        <v>1391</v>
      </c>
      <c r="N8" s="113">
        <v>742</v>
      </c>
      <c r="O8" s="113">
        <v>385</v>
      </c>
      <c r="P8" s="113">
        <v>1127</v>
      </c>
      <c r="Q8" s="121">
        <v>952</v>
      </c>
      <c r="R8" s="121">
        <v>548</v>
      </c>
      <c r="S8" s="121">
        <v>1500</v>
      </c>
      <c r="T8" s="128">
        <v>993</v>
      </c>
      <c r="U8" s="128">
        <v>513</v>
      </c>
      <c r="V8" s="128">
        <v>1506</v>
      </c>
      <c r="W8" s="134">
        <v>811</v>
      </c>
      <c r="X8" s="134">
        <v>544</v>
      </c>
      <c r="Y8" s="134">
        <v>1355</v>
      </c>
      <c r="Z8" s="141">
        <v>915</v>
      </c>
      <c r="AA8" s="141">
        <v>413</v>
      </c>
      <c r="AB8" s="141">
        <v>1328</v>
      </c>
      <c r="AC8" s="149">
        <v>718</v>
      </c>
      <c r="AD8" s="149">
        <v>224</v>
      </c>
      <c r="AE8" s="149">
        <v>942</v>
      </c>
      <c r="AF8" s="157">
        <v>756</v>
      </c>
      <c r="AG8" s="157">
        <v>228</v>
      </c>
      <c r="AH8" s="157">
        <v>984</v>
      </c>
      <c r="AI8" s="163">
        <v>614</v>
      </c>
      <c r="AJ8" s="163">
        <v>188</v>
      </c>
      <c r="AK8" s="163">
        <v>802</v>
      </c>
    </row>
    <row r="9" spans="1:37" x14ac:dyDescent="0.2">
      <c r="A9" s="82" t="str">
        <f>'Ocupaciones más contratadas'!B10</f>
        <v>Camareros asalariados</v>
      </c>
      <c r="B9" s="83">
        <v>72</v>
      </c>
      <c r="C9" s="83">
        <v>73</v>
      </c>
      <c r="D9" s="83">
        <v>145</v>
      </c>
      <c r="E9" s="91">
        <v>115</v>
      </c>
      <c r="F9" s="91">
        <v>79</v>
      </c>
      <c r="G9" s="91">
        <v>194</v>
      </c>
      <c r="H9" s="100">
        <v>245</v>
      </c>
      <c r="I9" s="100">
        <v>234</v>
      </c>
      <c r="J9" s="100">
        <v>479</v>
      </c>
      <c r="K9" s="107">
        <v>233</v>
      </c>
      <c r="L9" s="107">
        <v>164</v>
      </c>
      <c r="M9" s="107">
        <v>397</v>
      </c>
      <c r="N9" s="113">
        <v>372</v>
      </c>
      <c r="O9" s="113">
        <v>229</v>
      </c>
      <c r="P9" s="113">
        <v>601</v>
      </c>
      <c r="Q9" s="121">
        <v>421</v>
      </c>
      <c r="R9" s="121">
        <v>368</v>
      </c>
      <c r="S9" s="121">
        <v>789</v>
      </c>
      <c r="T9" s="128">
        <v>351</v>
      </c>
      <c r="U9" s="128">
        <v>282</v>
      </c>
      <c r="V9" s="128">
        <v>633</v>
      </c>
      <c r="W9" s="134">
        <v>300</v>
      </c>
      <c r="X9" s="134">
        <v>221</v>
      </c>
      <c r="Y9" s="134">
        <v>521</v>
      </c>
      <c r="Z9" s="140">
        <v>382</v>
      </c>
      <c r="AA9" s="140">
        <v>319</v>
      </c>
      <c r="AB9" s="140">
        <v>701</v>
      </c>
      <c r="AC9" s="150">
        <v>418</v>
      </c>
      <c r="AD9" s="150">
        <v>323</v>
      </c>
      <c r="AE9" s="150">
        <v>741</v>
      </c>
      <c r="AF9" s="157">
        <v>430</v>
      </c>
      <c r="AG9" s="157">
        <v>322</v>
      </c>
      <c r="AH9" s="157">
        <v>752</v>
      </c>
      <c r="AI9" s="164">
        <v>345</v>
      </c>
      <c r="AJ9" s="164">
        <v>275</v>
      </c>
      <c r="AK9" s="164">
        <v>620</v>
      </c>
    </row>
    <row r="10" spans="1:37" ht="25.5" x14ac:dyDescent="0.2">
      <c r="A10" s="82" t="str">
        <f>'Ocupaciones más contratadas'!B11</f>
        <v>Personal de limpieza de oficinas, hoteles y otros establecimientos similares</v>
      </c>
      <c r="B10" s="84">
        <v>61</v>
      </c>
      <c r="C10" s="84">
        <v>211</v>
      </c>
      <c r="D10" s="84">
        <v>272</v>
      </c>
      <c r="E10" s="92">
        <v>58</v>
      </c>
      <c r="F10" s="92">
        <v>122</v>
      </c>
      <c r="G10" s="92">
        <v>180</v>
      </c>
      <c r="H10" s="101">
        <v>51</v>
      </c>
      <c r="I10" s="101">
        <v>182</v>
      </c>
      <c r="J10" s="101">
        <v>233</v>
      </c>
      <c r="K10" s="108">
        <v>60</v>
      </c>
      <c r="L10" s="108">
        <v>214</v>
      </c>
      <c r="M10" s="108">
        <v>274</v>
      </c>
      <c r="N10" s="114">
        <v>67</v>
      </c>
      <c r="O10" s="114">
        <v>331</v>
      </c>
      <c r="P10" s="114">
        <v>398</v>
      </c>
      <c r="Q10" s="122">
        <v>34</v>
      </c>
      <c r="R10" s="122">
        <v>231</v>
      </c>
      <c r="S10" s="122">
        <v>265</v>
      </c>
      <c r="T10" s="129">
        <v>54</v>
      </c>
      <c r="U10" s="129">
        <v>292</v>
      </c>
      <c r="V10" s="129">
        <v>346</v>
      </c>
      <c r="W10" s="136">
        <v>67</v>
      </c>
      <c r="X10" s="136">
        <v>371</v>
      </c>
      <c r="Y10" s="136">
        <v>438</v>
      </c>
      <c r="Z10" s="142">
        <v>98</v>
      </c>
      <c r="AA10" s="142">
        <v>555</v>
      </c>
      <c r="AB10" s="142">
        <v>653</v>
      </c>
      <c r="AC10" s="151">
        <v>94</v>
      </c>
      <c r="AD10" s="151">
        <v>467</v>
      </c>
      <c r="AE10" s="151">
        <v>561</v>
      </c>
      <c r="AF10" s="157">
        <v>143</v>
      </c>
      <c r="AG10" s="157">
        <v>505</v>
      </c>
      <c r="AH10" s="157">
        <v>648</v>
      </c>
      <c r="AI10" s="165">
        <v>72</v>
      </c>
      <c r="AJ10" s="165">
        <v>361</v>
      </c>
      <c r="AK10" s="165">
        <v>433</v>
      </c>
    </row>
    <row r="11" spans="1:37" x14ac:dyDescent="0.2">
      <c r="A11" s="82" t="str">
        <f>'Ocupaciones más contratadas'!B12</f>
        <v>Vendedores en tiendas y almacenes</v>
      </c>
      <c r="B11" s="85">
        <v>73</v>
      </c>
      <c r="C11" s="85">
        <v>140</v>
      </c>
      <c r="D11" s="85">
        <v>213</v>
      </c>
      <c r="E11" s="93">
        <v>67</v>
      </c>
      <c r="F11" s="93">
        <v>114</v>
      </c>
      <c r="G11" s="93">
        <v>181</v>
      </c>
      <c r="H11" s="102">
        <v>64</v>
      </c>
      <c r="I11" s="102">
        <v>122</v>
      </c>
      <c r="J11" s="102">
        <v>186</v>
      </c>
      <c r="K11" s="108">
        <v>66</v>
      </c>
      <c r="L11" s="108">
        <v>122</v>
      </c>
      <c r="M11" s="108">
        <v>188</v>
      </c>
      <c r="N11" s="115">
        <v>67</v>
      </c>
      <c r="O11" s="115">
        <v>190</v>
      </c>
      <c r="P11" s="115">
        <v>257</v>
      </c>
      <c r="Q11" s="123">
        <v>89</v>
      </c>
      <c r="R11" s="123">
        <v>209</v>
      </c>
      <c r="S11" s="123">
        <v>298</v>
      </c>
      <c r="T11" s="130">
        <v>80</v>
      </c>
      <c r="U11" s="130">
        <v>170</v>
      </c>
      <c r="V11" s="130">
        <v>250</v>
      </c>
      <c r="W11" s="135">
        <v>59</v>
      </c>
      <c r="X11" s="135">
        <v>128</v>
      </c>
      <c r="Y11" s="135">
        <v>187</v>
      </c>
      <c r="Z11" s="143">
        <v>74</v>
      </c>
      <c r="AA11" s="143">
        <v>191</v>
      </c>
      <c r="AB11" s="143">
        <v>265</v>
      </c>
      <c r="AC11" s="152">
        <v>61</v>
      </c>
      <c r="AD11" s="152">
        <v>178</v>
      </c>
      <c r="AE11" s="152">
        <v>239</v>
      </c>
      <c r="AF11" s="158">
        <v>125</v>
      </c>
      <c r="AG11" s="158">
        <v>272</v>
      </c>
      <c r="AH11" s="158">
        <v>397</v>
      </c>
      <c r="AI11" s="166">
        <v>79</v>
      </c>
      <c r="AJ11" s="166">
        <v>257</v>
      </c>
      <c r="AK11" s="166">
        <v>336</v>
      </c>
    </row>
    <row r="12" spans="1:37" ht="25.5" x14ac:dyDescent="0.2">
      <c r="A12" s="82" t="str">
        <f>'Ocupaciones más contratadas'!B13</f>
        <v>Empleados de servicios de correos (excepto empleados de mostrador)</v>
      </c>
      <c r="B12" s="86">
        <v>84</v>
      </c>
      <c r="C12" s="86">
        <v>85</v>
      </c>
      <c r="D12" s="86">
        <v>169</v>
      </c>
      <c r="E12" s="94">
        <v>48</v>
      </c>
      <c r="F12" s="94">
        <v>40</v>
      </c>
      <c r="G12" s="94">
        <v>88</v>
      </c>
      <c r="H12" s="103">
        <v>101</v>
      </c>
      <c r="I12" s="103">
        <v>102</v>
      </c>
      <c r="J12" s="103">
        <v>203</v>
      </c>
      <c r="K12" s="109">
        <v>39</v>
      </c>
      <c r="L12" s="109">
        <v>31</v>
      </c>
      <c r="M12" s="109">
        <v>70</v>
      </c>
      <c r="N12" s="116">
        <v>94</v>
      </c>
      <c r="O12" s="116">
        <v>79</v>
      </c>
      <c r="P12" s="116">
        <v>173</v>
      </c>
      <c r="Q12" s="124"/>
      <c r="R12" s="124"/>
      <c r="S12" s="124"/>
      <c r="T12" s="130">
        <v>117</v>
      </c>
      <c r="U12" s="130">
        <v>119</v>
      </c>
      <c r="V12" s="130">
        <v>236</v>
      </c>
      <c r="W12" s="137">
        <v>76</v>
      </c>
      <c r="X12" s="137">
        <v>83</v>
      </c>
      <c r="Y12" s="137">
        <v>159</v>
      </c>
      <c r="Z12" s="144">
        <v>86</v>
      </c>
      <c r="AA12" s="144">
        <v>79</v>
      </c>
      <c r="AB12" s="144">
        <v>165</v>
      </c>
      <c r="AC12" s="153">
        <v>112</v>
      </c>
      <c r="AD12" s="153">
        <v>122</v>
      </c>
      <c r="AE12" s="153">
        <v>234</v>
      </c>
      <c r="AF12" s="159">
        <v>110</v>
      </c>
      <c r="AG12" s="159">
        <v>109</v>
      </c>
      <c r="AH12" s="159">
        <v>219</v>
      </c>
      <c r="AI12" s="167">
        <v>112</v>
      </c>
      <c r="AJ12" s="167">
        <v>115</v>
      </c>
      <c r="AK12" s="167">
        <v>227</v>
      </c>
    </row>
    <row r="13" spans="1:37" x14ac:dyDescent="0.2">
      <c r="A13" s="82" t="str">
        <f>'Ocupaciones más contratadas'!B14</f>
        <v>Albañiles</v>
      </c>
      <c r="B13" s="87">
        <v>133</v>
      </c>
      <c r="C13" s="87">
        <v>22</v>
      </c>
      <c r="D13" s="87">
        <v>155</v>
      </c>
      <c r="E13" s="95">
        <v>119</v>
      </c>
      <c r="F13" s="95">
        <v>7</v>
      </c>
      <c r="G13" s="95">
        <v>126</v>
      </c>
      <c r="H13" s="104">
        <v>148</v>
      </c>
      <c r="I13" s="104">
        <v>8</v>
      </c>
      <c r="J13" s="104">
        <v>156</v>
      </c>
      <c r="K13" s="110">
        <v>150</v>
      </c>
      <c r="L13" s="110">
        <v>18</v>
      </c>
      <c r="M13" s="110">
        <v>168</v>
      </c>
      <c r="N13" s="117">
        <v>155</v>
      </c>
      <c r="O13" s="117">
        <v>16</v>
      </c>
      <c r="P13" s="117">
        <v>171</v>
      </c>
      <c r="Q13" s="125">
        <v>164</v>
      </c>
      <c r="R13" s="125">
        <v>27</v>
      </c>
      <c r="S13" s="125">
        <v>191</v>
      </c>
      <c r="T13" s="131">
        <v>147</v>
      </c>
      <c r="U13" s="131">
        <v>27</v>
      </c>
      <c r="V13" s="131">
        <v>174</v>
      </c>
      <c r="W13" s="138">
        <v>155</v>
      </c>
      <c r="X13" s="138">
        <v>15</v>
      </c>
      <c r="Y13" s="138">
        <v>170</v>
      </c>
      <c r="Z13" s="145">
        <v>156</v>
      </c>
      <c r="AA13" s="145">
        <v>9</v>
      </c>
      <c r="AB13" s="145">
        <v>165</v>
      </c>
      <c r="AC13" s="154">
        <v>132</v>
      </c>
      <c r="AD13" s="154">
        <v>7</v>
      </c>
      <c r="AE13" s="154">
        <v>139</v>
      </c>
      <c r="AF13" s="160">
        <v>197</v>
      </c>
      <c r="AG13" s="160">
        <v>21</v>
      </c>
      <c r="AH13" s="37">
        <v>218</v>
      </c>
      <c r="AI13" s="168">
        <v>96</v>
      </c>
      <c r="AJ13" s="168">
        <v>10</v>
      </c>
      <c r="AK13" s="168">
        <v>106</v>
      </c>
    </row>
    <row r="14" spans="1:37" x14ac:dyDescent="0.2">
      <c r="A14" s="82" t="str">
        <f>'Ocupaciones más contratadas'!B15</f>
        <v>Teleoperadores</v>
      </c>
      <c r="B14" s="88">
        <v>120</v>
      </c>
      <c r="C14" s="88">
        <v>183</v>
      </c>
      <c r="D14" s="88">
        <v>303</v>
      </c>
      <c r="E14" s="96">
        <v>39</v>
      </c>
      <c r="F14" s="96">
        <v>91</v>
      </c>
      <c r="G14" s="96">
        <v>130</v>
      </c>
      <c r="H14" s="105">
        <v>45</v>
      </c>
      <c r="I14" s="105">
        <v>66</v>
      </c>
      <c r="J14" s="105">
        <v>111</v>
      </c>
      <c r="K14" s="110">
        <v>37</v>
      </c>
      <c r="L14" s="110">
        <v>91</v>
      </c>
      <c r="M14" s="110">
        <v>128</v>
      </c>
      <c r="N14" s="118"/>
      <c r="O14" s="118"/>
      <c r="P14" s="118"/>
      <c r="Q14" s="37">
        <v>57</v>
      </c>
      <c r="R14" s="37">
        <v>103</v>
      </c>
      <c r="S14" s="37">
        <v>160</v>
      </c>
      <c r="T14" s="49">
        <v>64</v>
      </c>
      <c r="U14" s="49">
        <v>68</v>
      </c>
      <c r="V14" s="37">
        <v>132</v>
      </c>
      <c r="W14" s="139"/>
      <c r="X14" s="139"/>
      <c r="Y14" s="139"/>
      <c r="Z14" s="146">
        <v>45</v>
      </c>
      <c r="AA14" s="146">
        <v>84</v>
      </c>
      <c r="AB14" s="146">
        <v>129</v>
      </c>
      <c r="AC14" s="49"/>
      <c r="AD14" s="49"/>
      <c r="AE14" s="37"/>
      <c r="AF14" s="161"/>
      <c r="AG14" s="161"/>
      <c r="AH14" s="161"/>
      <c r="AI14" s="169"/>
      <c r="AJ14" s="169"/>
      <c r="AK14" s="169"/>
    </row>
    <row r="15" spans="1:37" x14ac:dyDescent="0.2">
      <c r="A15" s="82" t="str">
        <f>'Ocupaciones más contratadas'!B16</f>
        <v>Cocineros asalariados</v>
      </c>
      <c r="B15" s="49"/>
      <c r="C15" s="49"/>
      <c r="D15" s="37"/>
      <c r="E15" s="49"/>
      <c r="F15" s="49"/>
      <c r="G15" s="37"/>
      <c r="H15" s="75">
        <v>41</v>
      </c>
      <c r="I15" s="75">
        <v>37</v>
      </c>
      <c r="J15" s="37">
        <v>78</v>
      </c>
      <c r="K15" s="49">
        <v>37</v>
      </c>
      <c r="L15" s="49">
        <v>48</v>
      </c>
      <c r="M15" s="37">
        <v>85</v>
      </c>
      <c r="N15" s="119">
        <v>53</v>
      </c>
      <c r="O15" s="119">
        <v>61</v>
      </c>
      <c r="P15" s="119">
        <v>114</v>
      </c>
      <c r="Q15" s="49">
        <v>73</v>
      </c>
      <c r="R15" s="49">
        <v>73</v>
      </c>
      <c r="S15" s="37">
        <v>146</v>
      </c>
      <c r="T15" s="132">
        <v>57</v>
      </c>
      <c r="U15" s="132">
        <v>66</v>
      </c>
      <c r="V15" s="132">
        <v>123</v>
      </c>
      <c r="W15" s="49"/>
      <c r="X15" s="49"/>
      <c r="Y15" s="37"/>
      <c r="Z15" s="147">
        <v>55</v>
      </c>
      <c r="AA15" s="147">
        <v>66</v>
      </c>
      <c r="AB15" s="147">
        <v>121</v>
      </c>
      <c r="AC15" s="155">
        <v>39</v>
      </c>
      <c r="AD15" s="155">
        <v>76</v>
      </c>
      <c r="AE15" s="155">
        <v>115</v>
      </c>
      <c r="AF15" s="49">
        <v>50</v>
      </c>
      <c r="AG15" s="49">
        <v>67</v>
      </c>
      <c r="AH15" s="37">
        <v>117</v>
      </c>
      <c r="AI15" s="49">
        <v>35</v>
      </c>
      <c r="AJ15" s="49">
        <v>55</v>
      </c>
      <c r="AK15" s="37">
        <v>90</v>
      </c>
    </row>
    <row r="16" spans="1:37" x14ac:dyDescent="0.2">
      <c r="A16" s="82" t="str">
        <f>'Ocupaciones más contratadas'!B17</f>
        <v>Trabajadores de los cuidados personales a domicilio</v>
      </c>
      <c r="B16" s="90">
        <v>19</v>
      </c>
      <c r="C16" s="90">
        <v>193</v>
      </c>
      <c r="D16" s="90">
        <v>212</v>
      </c>
      <c r="E16" s="97">
        <v>9</v>
      </c>
      <c r="F16" s="97">
        <v>69</v>
      </c>
      <c r="G16" s="97">
        <v>78</v>
      </c>
      <c r="H16" s="75">
        <v>10</v>
      </c>
      <c r="I16" s="75">
        <v>82</v>
      </c>
      <c r="J16" s="37">
        <v>92</v>
      </c>
      <c r="K16" s="111"/>
      <c r="L16" s="111"/>
      <c r="M16" s="111"/>
      <c r="N16" s="120"/>
      <c r="O16" s="120"/>
      <c r="P16" s="120"/>
      <c r="Q16" s="126">
        <v>22</v>
      </c>
      <c r="R16" s="126">
        <v>180</v>
      </c>
      <c r="S16" s="126">
        <v>202</v>
      </c>
      <c r="T16" s="133"/>
      <c r="U16" s="133"/>
      <c r="V16" s="133"/>
      <c r="W16" s="49">
        <v>8</v>
      </c>
      <c r="X16" s="49">
        <v>103</v>
      </c>
      <c r="Y16" s="37">
        <v>111</v>
      </c>
      <c r="Z16" s="49"/>
      <c r="AA16" s="49"/>
      <c r="AB16" s="37"/>
      <c r="AC16" s="49"/>
      <c r="AD16" s="49"/>
      <c r="AE16" s="37"/>
      <c r="AF16" s="49"/>
      <c r="AG16" s="49"/>
      <c r="AH16" s="37"/>
      <c r="AI16" s="170"/>
      <c r="AJ16" s="170"/>
      <c r="AK16" s="170"/>
    </row>
    <row r="17" spans="1:37" ht="25.5" x14ac:dyDescent="0.2">
      <c r="A17" s="82" t="str">
        <f>'Ocupaciones más contratadas'!B18</f>
        <v>Empleados administrativos con tareas de atención al público no clasificados bajo otros epígrafes</v>
      </c>
      <c r="B17" s="89">
        <v>18</v>
      </c>
      <c r="C17" s="89">
        <v>50</v>
      </c>
      <c r="D17" s="89">
        <v>68</v>
      </c>
      <c r="E17" s="98">
        <v>17</v>
      </c>
      <c r="F17" s="98">
        <v>45</v>
      </c>
      <c r="G17" s="98">
        <v>62</v>
      </c>
      <c r="H17" s="106">
        <v>34</v>
      </c>
      <c r="I17" s="106">
        <v>56</v>
      </c>
      <c r="J17" s="106">
        <v>90</v>
      </c>
      <c r="K17" s="112"/>
      <c r="L17" s="112"/>
      <c r="M17" s="112"/>
      <c r="N17" s="37"/>
      <c r="O17" s="37"/>
      <c r="P17" s="37"/>
      <c r="Q17" s="127">
        <v>42</v>
      </c>
      <c r="R17" s="127">
        <v>65</v>
      </c>
      <c r="S17" s="127">
        <v>107</v>
      </c>
      <c r="T17" s="133"/>
      <c r="U17" s="133"/>
      <c r="V17" s="133"/>
      <c r="W17" s="49"/>
      <c r="X17" s="49"/>
      <c r="Y17" s="37"/>
      <c r="Z17" s="148"/>
      <c r="AA17" s="148"/>
      <c r="AB17" s="148"/>
      <c r="AC17" s="156">
        <v>19</v>
      </c>
      <c r="AD17" s="156">
        <v>80</v>
      </c>
      <c r="AE17" s="156">
        <v>99</v>
      </c>
      <c r="AF17" s="162">
        <v>31</v>
      </c>
      <c r="AG17" s="162">
        <v>75</v>
      </c>
      <c r="AH17" s="162">
        <v>106</v>
      </c>
      <c r="AI17" s="171"/>
      <c r="AJ17" s="171"/>
      <c r="AK17" s="171"/>
    </row>
    <row r="23" spans="1:37" ht="15" x14ac:dyDescent="0.25">
      <c r="A23" s="2" t="s">
        <v>117</v>
      </c>
      <c r="B23" s="2" t="s">
        <v>70</v>
      </c>
      <c r="C23" s="2" t="s">
        <v>71</v>
      </c>
      <c r="D23" s="2" t="s">
        <v>72</v>
      </c>
      <c r="E23" s="2" t="s">
        <v>73</v>
      </c>
      <c r="F23" s="2" t="s">
        <v>74</v>
      </c>
      <c r="G23" s="2" t="s">
        <v>75</v>
      </c>
      <c r="H23" s="2" t="s">
        <v>76</v>
      </c>
      <c r="I23" s="2" t="s">
        <v>77</v>
      </c>
      <c r="J23" s="2" t="s">
        <v>78</v>
      </c>
      <c r="K23" s="2" t="s">
        <v>79</v>
      </c>
      <c r="L23" s="2" t="s">
        <v>80</v>
      </c>
      <c r="M23" s="2" t="s">
        <v>81</v>
      </c>
      <c r="N23" s="39"/>
      <c r="O23" s="39"/>
      <c r="P23" s="39"/>
      <c r="Q23" s="39"/>
      <c r="R23" s="39"/>
      <c r="S23" s="39"/>
      <c r="T23" s="39"/>
      <c r="U23" s="39"/>
      <c r="V23" s="39"/>
      <c r="W23" s="39"/>
      <c r="X23" s="39"/>
      <c r="Y23" s="39"/>
      <c r="Z23" s="39"/>
      <c r="AA23" s="39"/>
      <c r="AB23" s="39"/>
      <c r="AC23" s="39"/>
      <c r="AD23" s="39"/>
      <c r="AE23" s="39"/>
      <c r="AF23" s="39"/>
      <c r="AG23" s="39"/>
      <c r="AH23" s="39"/>
      <c r="AI23" s="39"/>
      <c r="AJ23" s="39"/>
      <c r="AK23" s="39"/>
    </row>
    <row r="24" spans="1:37" ht="15" x14ac:dyDescent="0.25">
      <c r="A24" s="181" t="str">
        <f>'Ocupaciones más contratadas'!B9</f>
        <v>Peones agrícolas (excepto en huertas, invernaderos, viveros y jardines)</v>
      </c>
      <c r="B24" s="7">
        <f t="shared" ref="B24:B33" si="0">D8</f>
        <v>742</v>
      </c>
      <c r="C24" s="7">
        <f t="shared" ref="C24:C31" si="1">G8</f>
        <v>721</v>
      </c>
      <c r="D24" s="7">
        <f t="shared" ref="D24:D31" si="2">J8</f>
        <v>755</v>
      </c>
      <c r="E24" s="7">
        <f t="shared" ref="E24:E31" si="3">M8</f>
        <v>1391</v>
      </c>
      <c r="F24" s="7">
        <f t="shared" ref="F24:F31" si="4">P8</f>
        <v>1127</v>
      </c>
      <c r="G24" s="7">
        <f t="shared" ref="G24:G31" si="5">S8</f>
        <v>1500</v>
      </c>
      <c r="H24" s="7">
        <f t="shared" ref="H24:H31" si="6">V8</f>
        <v>1506</v>
      </c>
      <c r="I24" s="7">
        <f t="shared" ref="I24:I31" si="7">Y8</f>
        <v>1355</v>
      </c>
      <c r="J24" s="7">
        <f t="shared" ref="J24:J31" si="8">AB8</f>
        <v>1328</v>
      </c>
      <c r="K24" s="7">
        <f t="shared" ref="K24:K31" si="9">AE8</f>
        <v>942</v>
      </c>
      <c r="L24" s="7">
        <f t="shared" ref="L24:L31" si="10">AH8</f>
        <v>984</v>
      </c>
      <c r="M24" s="7">
        <f t="shared" ref="M24:M31" si="11">AK8</f>
        <v>802</v>
      </c>
      <c r="N24" s="59"/>
      <c r="O24" s="59"/>
      <c r="P24" s="59"/>
      <c r="Q24" s="39"/>
      <c r="R24" s="39"/>
      <c r="S24" s="39"/>
      <c r="T24" s="39"/>
      <c r="U24" s="39"/>
      <c r="V24" s="39"/>
      <c r="W24" s="39"/>
      <c r="X24" s="39"/>
      <c r="Y24" s="39"/>
      <c r="Z24" s="39"/>
      <c r="AA24" s="39"/>
      <c r="AB24" s="39"/>
      <c r="AC24" s="39"/>
      <c r="AD24" s="39"/>
      <c r="AE24" s="39"/>
      <c r="AF24" s="39"/>
      <c r="AG24" s="39"/>
      <c r="AH24" s="39"/>
      <c r="AI24" s="39"/>
      <c r="AJ24" s="39"/>
      <c r="AK24" s="39"/>
    </row>
    <row r="25" spans="1:37" ht="15" x14ac:dyDescent="0.25">
      <c r="A25" s="82" t="str">
        <f>'Ocupaciones más contratadas'!B10</f>
        <v>Camareros asalariados</v>
      </c>
      <c r="B25" s="7">
        <f t="shared" si="0"/>
        <v>145</v>
      </c>
      <c r="C25" s="7">
        <f t="shared" si="1"/>
        <v>194</v>
      </c>
      <c r="D25" s="7">
        <f t="shared" si="2"/>
        <v>479</v>
      </c>
      <c r="E25" s="7">
        <f t="shared" si="3"/>
        <v>397</v>
      </c>
      <c r="F25" s="7">
        <f t="shared" si="4"/>
        <v>601</v>
      </c>
      <c r="G25" s="7">
        <f t="shared" si="5"/>
        <v>789</v>
      </c>
      <c r="H25" s="7">
        <f t="shared" si="6"/>
        <v>633</v>
      </c>
      <c r="I25" s="7">
        <f t="shared" si="7"/>
        <v>521</v>
      </c>
      <c r="J25" s="7">
        <f t="shared" si="8"/>
        <v>701</v>
      </c>
      <c r="K25" s="7">
        <f t="shared" si="9"/>
        <v>741</v>
      </c>
      <c r="L25" s="7">
        <f t="shared" si="10"/>
        <v>752</v>
      </c>
      <c r="M25" s="7">
        <f t="shared" si="11"/>
        <v>620</v>
      </c>
      <c r="N25" s="59"/>
      <c r="O25" s="59"/>
      <c r="P25" s="59"/>
      <c r="Q25" s="39"/>
      <c r="R25" s="39"/>
      <c r="S25" s="39"/>
      <c r="T25" s="39"/>
      <c r="U25" s="39"/>
      <c r="V25" s="39"/>
      <c r="W25" s="39"/>
      <c r="X25" s="39"/>
      <c r="Y25" s="39"/>
      <c r="Z25" s="39"/>
      <c r="AA25" s="39"/>
      <c r="AB25" s="39"/>
      <c r="AC25" s="39"/>
      <c r="AD25" s="39"/>
      <c r="AE25" s="39"/>
      <c r="AF25" s="39"/>
      <c r="AG25" s="39"/>
      <c r="AH25" s="39"/>
      <c r="AI25" s="39"/>
      <c r="AJ25" s="39"/>
      <c r="AK25" s="39"/>
    </row>
    <row r="26" spans="1:37" ht="26.25" x14ac:dyDescent="0.25">
      <c r="A26" s="82" t="str">
        <f>'Ocupaciones más contratadas'!B11</f>
        <v>Personal de limpieza de oficinas, hoteles y otros establecimientos similares</v>
      </c>
      <c r="B26" s="7">
        <f t="shared" si="0"/>
        <v>272</v>
      </c>
      <c r="C26" s="7">
        <f t="shared" si="1"/>
        <v>180</v>
      </c>
      <c r="D26" s="7">
        <f t="shared" si="2"/>
        <v>233</v>
      </c>
      <c r="E26" s="7">
        <f t="shared" si="3"/>
        <v>274</v>
      </c>
      <c r="F26" s="7">
        <f t="shared" si="4"/>
        <v>398</v>
      </c>
      <c r="G26" s="7">
        <f t="shared" si="5"/>
        <v>265</v>
      </c>
      <c r="H26" s="7">
        <f t="shared" si="6"/>
        <v>346</v>
      </c>
      <c r="I26" s="7">
        <f t="shared" si="7"/>
        <v>438</v>
      </c>
      <c r="J26" s="7">
        <f t="shared" si="8"/>
        <v>653</v>
      </c>
      <c r="K26" s="7">
        <f t="shared" si="9"/>
        <v>561</v>
      </c>
      <c r="L26" s="7">
        <f t="shared" si="10"/>
        <v>648</v>
      </c>
      <c r="M26" s="7">
        <f t="shared" si="11"/>
        <v>433</v>
      </c>
      <c r="N26" s="59"/>
      <c r="O26" s="59"/>
      <c r="P26" s="59"/>
      <c r="Q26" s="39"/>
      <c r="R26" s="39"/>
      <c r="S26" s="39"/>
      <c r="T26" s="39"/>
      <c r="U26" s="39"/>
      <c r="V26" s="39"/>
      <c r="W26" s="39"/>
      <c r="X26" s="39"/>
      <c r="Y26" s="39"/>
      <c r="Z26" s="39"/>
      <c r="AA26" s="39"/>
      <c r="AB26" s="39"/>
      <c r="AC26" s="39"/>
      <c r="AD26" s="39"/>
      <c r="AE26" s="39"/>
      <c r="AF26" s="39"/>
      <c r="AG26" s="39"/>
      <c r="AH26" s="39"/>
      <c r="AI26" s="39"/>
      <c r="AJ26" s="39"/>
      <c r="AK26" s="39"/>
    </row>
    <row r="27" spans="1:37" ht="15" x14ac:dyDescent="0.25">
      <c r="A27" s="82" t="str">
        <f>'Ocupaciones más contratadas'!B12</f>
        <v>Vendedores en tiendas y almacenes</v>
      </c>
      <c r="B27" s="7">
        <f t="shared" si="0"/>
        <v>213</v>
      </c>
      <c r="C27" s="7">
        <f t="shared" si="1"/>
        <v>181</v>
      </c>
      <c r="D27" s="7">
        <f t="shared" si="2"/>
        <v>186</v>
      </c>
      <c r="E27" s="7">
        <f t="shared" si="3"/>
        <v>188</v>
      </c>
      <c r="F27" s="7">
        <f t="shared" si="4"/>
        <v>257</v>
      </c>
      <c r="G27" s="7">
        <f t="shared" si="5"/>
        <v>298</v>
      </c>
      <c r="H27" s="7">
        <f t="shared" si="6"/>
        <v>250</v>
      </c>
      <c r="I27" s="7">
        <f t="shared" si="7"/>
        <v>187</v>
      </c>
      <c r="J27" s="7">
        <f t="shared" si="8"/>
        <v>265</v>
      </c>
      <c r="K27" s="7">
        <f t="shared" si="9"/>
        <v>239</v>
      </c>
      <c r="L27" s="7">
        <f t="shared" si="10"/>
        <v>397</v>
      </c>
      <c r="M27" s="7">
        <f t="shared" si="11"/>
        <v>336</v>
      </c>
      <c r="N27" s="59"/>
      <c r="O27" s="59"/>
      <c r="P27" s="59"/>
      <c r="Q27" s="39"/>
      <c r="R27" s="39"/>
      <c r="S27" s="39"/>
      <c r="T27" s="39"/>
      <c r="U27" s="39"/>
      <c r="V27" s="39"/>
      <c r="W27" s="39"/>
      <c r="X27" s="39"/>
      <c r="Y27" s="39"/>
      <c r="Z27" s="39"/>
      <c r="AA27" s="39"/>
      <c r="AB27" s="39"/>
      <c r="AC27" s="39"/>
      <c r="AD27" s="39"/>
      <c r="AE27" s="39"/>
      <c r="AF27" s="39"/>
      <c r="AG27" s="39"/>
      <c r="AH27" s="39"/>
      <c r="AI27" s="39"/>
      <c r="AJ27" s="39"/>
      <c r="AK27" s="39"/>
    </row>
    <row r="28" spans="1:37" ht="26.25" x14ac:dyDescent="0.25">
      <c r="A28" s="82" t="str">
        <f>'Ocupaciones más contratadas'!B13</f>
        <v>Empleados de servicios de correos (excepto empleados de mostrador)</v>
      </c>
      <c r="B28" s="7">
        <f t="shared" si="0"/>
        <v>169</v>
      </c>
      <c r="C28" s="7">
        <f t="shared" si="1"/>
        <v>88</v>
      </c>
      <c r="D28" s="7">
        <f t="shared" si="2"/>
        <v>203</v>
      </c>
      <c r="E28" s="7">
        <f t="shared" si="3"/>
        <v>70</v>
      </c>
      <c r="F28" s="7">
        <f t="shared" si="4"/>
        <v>173</v>
      </c>
      <c r="G28" s="7">
        <f t="shared" si="5"/>
        <v>0</v>
      </c>
      <c r="H28" s="7">
        <f t="shared" si="6"/>
        <v>236</v>
      </c>
      <c r="I28" s="7">
        <f t="shared" si="7"/>
        <v>159</v>
      </c>
      <c r="J28" s="7">
        <f t="shared" si="8"/>
        <v>165</v>
      </c>
      <c r="K28" s="7">
        <f t="shared" si="9"/>
        <v>234</v>
      </c>
      <c r="L28" s="7">
        <f t="shared" si="10"/>
        <v>219</v>
      </c>
      <c r="M28" s="7">
        <f t="shared" si="11"/>
        <v>227</v>
      </c>
      <c r="N28" s="59"/>
      <c r="O28" s="59"/>
      <c r="P28" s="59"/>
      <c r="Q28" s="39"/>
      <c r="R28" s="39"/>
      <c r="S28" s="39"/>
      <c r="T28" s="39"/>
      <c r="U28" s="39"/>
      <c r="V28" s="39"/>
      <c r="W28" s="39"/>
      <c r="X28" s="39"/>
      <c r="Y28" s="39"/>
      <c r="Z28" s="39"/>
      <c r="AA28" s="39"/>
      <c r="AB28" s="39"/>
      <c r="AC28" s="39"/>
      <c r="AD28" s="39"/>
      <c r="AE28" s="39"/>
      <c r="AF28" s="39"/>
      <c r="AG28" s="39"/>
      <c r="AH28" s="39"/>
      <c r="AI28" s="39"/>
      <c r="AJ28" s="39"/>
      <c r="AK28" s="39"/>
    </row>
    <row r="29" spans="1:37" ht="15" x14ac:dyDescent="0.25">
      <c r="A29" s="82" t="str">
        <f>'Ocupaciones más contratadas'!B14</f>
        <v>Albañiles</v>
      </c>
      <c r="B29" s="7">
        <f t="shared" si="0"/>
        <v>155</v>
      </c>
      <c r="C29" s="7">
        <f t="shared" si="1"/>
        <v>126</v>
      </c>
      <c r="D29" s="7">
        <f t="shared" si="2"/>
        <v>156</v>
      </c>
      <c r="E29" s="7">
        <f t="shared" si="3"/>
        <v>168</v>
      </c>
      <c r="F29" s="7">
        <f t="shared" si="4"/>
        <v>171</v>
      </c>
      <c r="G29" s="7">
        <f t="shared" si="5"/>
        <v>191</v>
      </c>
      <c r="H29" s="7">
        <f t="shared" si="6"/>
        <v>174</v>
      </c>
      <c r="I29" s="7">
        <f t="shared" si="7"/>
        <v>170</v>
      </c>
      <c r="J29" s="7">
        <f t="shared" si="8"/>
        <v>165</v>
      </c>
      <c r="K29" s="7">
        <f t="shared" si="9"/>
        <v>139</v>
      </c>
      <c r="L29" s="7">
        <f t="shared" si="10"/>
        <v>218</v>
      </c>
      <c r="M29" s="7">
        <f t="shared" si="11"/>
        <v>106</v>
      </c>
      <c r="N29" s="59"/>
      <c r="O29" s="59"/>
      <c r="P29" s="59"/>
      <c r="Q29" s="39"/>
      <c r="R29" s="39"/>
      <c r="S29" s="39"/>
      <c r="T29" s="39"/>
      <c r="U29" s="39"/>
      <c r="V29" s="39"/>
      <c r="W29" s="39"/>
      <c r="X29" s="39"/>
      <c r="Y29" s="39"/>
      <c r="Z29" s="39"/>
      <c r="AA29" s="39"/>
      <c r="AB29" s="39"/>
      <c r="AC29" s="39"/>
      <c r="AD29" s="39"/>
      <c r="AE29" s="39"/>
      <c r="AF29" s="39"/>
      <c r="AG29" s="39"/>
      <c r="AH29" s="39"/>
      <c r="AI29" s="39"/>
      <c r="AJ29" s="39"/>
      <c r="AK29" s="39"/>
    </row>
    <row r="30" spans="1:37" ht="15" x14ac:dyDescent="0.25">
      <c r="A30" s="82" t="str">
        <f>'Ocupaciones más contratadas'!B15</f>
        <v>Teleoperadores</v>
      </c>
      <c r="B30" s="7">
        <f t="shared" si="0"/>
        <v>303</v>
      </c>
      <c r="C30" s="7">
        <f t="shared" si="1"/>
        <v>130</v>
      </c>
      <c r="D30" s="7">
        <f t="shared" si="2"/>
        <v>111</v>
      </c>
      <c r="E30" s="7">
        <f t="shared" si="3"/>
        <v>128</v>
      </c>
      <c r="F30" s="7">
        <f t="shared" si="4"/>
        <v>0</v>
      </c>
      <c r="G30" s="7">
        <f t="shared" si="5"/>
        <v>160</v>
      </c>
      <c r="H30" s="7">
        <f t="shared" si="6"/>
        <v>132</v>
      </c>
      <c r="I30" s="7">
        <f t="shared" si="7"/>
        <v>0</v>
      </c>
      <c r="J30" s="7">
        <f t="shared" si="8"/>
        <v>129</v>
      </c>
      <c r="K30" s="7">
        <f t="shared" si="9"/>
        <v>0</v>
      </c>
      <c r="L30" s="7">
        <f t="shared" si="10"/>
        <v>0</v>
      </c>
      <c r="M30" s="7">
        <f t="shared" si="11"/>
        <v>0</v>
      </c>
      <c r="N30" s="59"/>
      <c r="O30" s="59"/>
      <c r="P30" s="59"/>
      <c r="Q30" s="39"/>
      <c r="R30" s="39"/>
      <c r="S30" s="39"/>
      <c r="T30" s="39"/>
      <c r="U30" s="39"/>
      <c r="V30" s="39"/>
      <c r="W30" s="39"/>
      <c r="X30" s="39"/>
      <c r="Y30" s="39"/>
      <c r="Z30" s="39"/>
      <c r="AA30" s="39"/>
      <c r="AB30" s="39"/>
      <c r="AC30" s="39"/>
      <c r="AD30" s="39"/>
      <c r="AE30" s="39"/>
      <c r="AF30" s="39"/>
      <c r="AG30" s="39"/>
      <c r="AH30" s="39"/>
      <c r="AI30" s="39"/>
      <c r="AJ30" s="39"/>
      <c r="AK30" s="39"/>
    </row>
    <row r="31" spans="1:37" ht="15" x14ac:dyDescent="0.25">
      <c r="A31" s="82" t="str">
        <f>'Ocupaciones más contratadas'!B16</f>
        <v>Cocineros asalariados</v>
      </c>
      <c r="B31" s="7">
        <f t="shared" si="0"/>
        <v>0</v>
      </c>
      <c r="C31" s="7">
        <f t="shared" si="1"/>
        <v>0</v>
      </c>
      <c r="D31" s="7">
        <f t="shared" si="2"/>
        <v>78</v>
      </c>
      <c r="E31" s="7">
        <f t="shared" si="3"/>
        <v>85</v>
      </c>
      <c r="F31" s="7">
        <f t="shared" si="4"/>
        <v>114</v>
      </c>
      <c r="G31" s="7">
        <f t="shared" si="5"/>
        <v>146</v>
      </c>
      <c r="H31" s="7">
        <f t="shared" si="6"/>
        <v>123</v>
      </c>
      <c r="I31" s="7">
        <f t="shared" si="7"/>
        <v>0</v>
      </c>
      <c r="J31" s="7">
        <f t="shared" si="8"/>
        <v>121</v>
      </c>
      <c r="K31" s="7">
        <f t="shared" si="9"/>
        <v>115</v>
      </c>
      <c r="L31" s="7">
        <f t="shared" si="10"/>
        <v>117</v>
      </c>
      <c r="M31" s="7">
        <f t="shared" si="11"/>
        <v>90</v>
      </c>
      <c r="N31" s="59"/>
      <c r="O31" s="59"/>
      <c r="P31" s="59"/>
      <c r="Q31" s="39"/>
      <c r="R31" s="39"/>
      <c r="S31" s="39"/>
      <c r="T31" s="39"/>
      <c r="U31" s="39"/>
      <c r="V31" s="39"/>
      <c r="W31" s="39"/>
      <c r="X31" s="39"/>
      <c r="Y31" s="39"/>
      <c r="Z31" s="39"/>
      <c r="AA31" s="39"/>
      <c r="AB31" s="39"/>
      <c r="AC31" s="39"/>
      <c r="AD31" s="39"/>
      <c r="AE31" s="39"/>
      <c r="AF31" s="39"/>
      <c r="AG31" s="39"/>
      <c r="AH31" s="39"/>
      <c r="AI31" s="39"/>
      <c r="AJ31" s="39"/>
      <c r="AK31" s="39"/>
    </row>
    <row r="32" spans="1:37" ht="15" x14ac:dyDescent="0.25">
      <c r="A32" s="82" t="str">
        <f>'Ocupaciones más contratadas'!B17</f>
        <v>Trabajadores de los cuidados personales a domicilio</v>
      </c>
      <c r="B32" s="80">
        <f t="shared" si="0"/>
        <v>212</v>
      </c>
      <c r="C32" s="80">
        <f t="shared" ref="C32:C33" si="12">G16</f>
        <v>78</v>
      </c>
      <c r="D32" s="80">
        <f t="shared" ref="D32:D33" si="13">J16</f>
        <v>92</v>
      </c>
      <c r="E32" s="80">
        <f t="shared" ref="E32:E33" si="14">M16</f>
        <v>0</v>
      </c>
      <c r="F32" s="80">
        <f t="shared" ref="F32:F33" si="15">P16</f>
        <v>0</v>
      </c>
      <c r="G32" s="80">
        <f t="shared" ref="G32:G33" si="16">S16</f>
        <v>202</v>
      </c>
      <c r="H32" s="80">
        <f t="shared" ref="H32:H33" si="17">V16</f>
        <v>0</v>
      </c>
      <c r="I32" s="80">
        <f t="shared" ref="I32:I33" si="18">Y16</f>
        <v>111</v>
      </c>
      <c r="J32" s="80">
        <f t="shared" ref="J32:J33" si="19">AB16</f>
        <v>0</v>
      </c>
      <c r="K32" s="80">
        <f t="shared" ref="K32:K33" si="20">AE16</f>
        <v>0</v>
      </c>
      <c r="L32" s="80">
        <f t="shared" ref="L32:L33" si="21">AH16</f>
        <v>0</v>
      </c>
      <c r="M32" s="80">
        <f t="shared" ref="M32:M33" si="22">AK16</f>
        <v>0</v>
      </c>
      <c r="N32" s="59"/>
      <c r="O32" s="59"/>
      <c r="P32" s="59"/>
    </row>
    <row r="33" spans="1:16" ht="26.25" x14ac:dyDescent="0.25">
      <c r="A33" s="82" t="str">
        <f>'Ocupaciones más contratadas'!B18</f>
        <v>Empleados administrativos con tareas de atención al público no clasificados bajo otros epígrafes</v>
      </c>
      <c r="B33" s="80">
        <f t="shared" si="0"/>
        <v>68</v>
      </c>
      <c r="C33" s="80">
        <f t="shared" si="12"/>
        <v>62</v>
      </c>
      <c r="D33" s="80">
        <f t="shared" si="13"/>
        <v>90</v>
      </c>
      <c r="E33" s="80">
        <f t="shared" si="14"/>
        <v>0</v>
      </c>
      <c r="F33" s="80">
        <f t="shared" si="15"/>
        <v>0</v>
      </c>
      <c r="G33" s="80">
        <f t="shared" si="16"/>
        <v>107</v>
      </c>
      <c r="H33" s="80">
        <f t="shared" si="17"/>
        <v>0</v>
      </c>
      <c r="I33" s="80">
        <f t="shared" si="18"/>
        <v>0</v>
      </c>
      <c r="J33" s="80">
        <f t="shared" si="19"/>
        <v>0</v>
      </c>
      <c r="K33" s="80">
        <f t="shared" si="20"/>
        <v>99</v>
      </c>
      <c r="L33" s="80">
        <f t="shared" si="21"/>
        <v>106</v>
      </c>
      <c r="M33" s="80">
        <f t="shared" si="22"/>
        <v>0</v>
      </c>
      <c r="N33" s="59"/>
      <c r="O33" s="59"/>
      <c r="P33" s="59"/>
    </row>
    <row r="34" spans="1:16" x14ac:dyDescent="0.2">
      <c r="A34" s="57"/>
      <c r="B34" s="58"/>
      <c r="C34" s="58"/>
      <c r="D34" s="58"/>
      <c r="E34" s="58"/>
      <c r="F34" s="58"/>
      <c r="G34" s="58"/>
      <c r="H34" s="58"/>
      <c r="I34" s="58"/>
      <c r="J34" s="58"/>
      <c r="K34" s="58"/>
      <c r="L34" s="58"/>
      <c r="M34" s="58"/>
    </row>
    <row r="35" spans="1:16" x14ac:dyDescent="0.2">
      <c r="A35" s="57"/>
      <c r="B35" s="58"/>
      <c r="C35" s="58"/>
      <c r="D35" s="58"/>
      <c r="E35" s="58"/>
      <c r="F35" s="58"/>
      <c r="G35" s="58"/>
      <c r="H35" s="58"/>
      <c r="I35" s="58"/>
      <c r="J35" s="58"/>
      <c r="K35" s="58"/>
      <c r="L35" s="58"/>
      <c r="M35" s="58"/>
    </row>
    <row r="36" spans="1:16" x14ac:dyDescent="0.2">
      <c r="A36" s="57"/>
      <c r="B36" s="58"/>
      <c r="C36" s="58"/>
      <c r="D36" s="58"/>
      <c r="E36" s="58"/>
      <c r="F36" s="58"/>
      <c r="G36" s="58"/>
      <c r="H36" s="58"/>
      <c r="I36" s="58"/>
      <c r="J36" s="58"/>
      <c r="K36" s="58"/>
      <c r="L36" s="58"/>
      <c r="M36" s="58"/>
    </row>
    <row r="37" spans="1:16" x14ac:dyDescent="0.2">
      <c r="A37" s="57"/>
      <c r="B37" s="58"/>
      <c r="C37" s="58"/>
      <c r="D37" s="58"/>
      <c r="E37" s="58"/>
      <c r="F37" s="58"/>
      <c r="G37" s="58"/>
      <c r="H37" s="58"/>
      <c r="I37" s="58"/>
      <c r="J37" s="58"/>
      <c r="K37" s="58"/>
      <c r="L37" s="58"/>
      <c r="M37" s="58"/>
    </row>
    <row r="38" spans="1:16" ht="15" x14ac:dyDescent="0.25">
      <c r="A38" s="39"/>
      <c r="B38" s="39"/>
      <c r="C38" s="39"/>
      <c r="D38" s="40"/>
      <c r="E38" s="39"/>
      <c r="F38" s="39"/>
      <c r="G38" s="40"/>
      <c r="H38" s="40"/>
      <c r="I38" s="40"/>
      <c r="J38" s="40"/>
      <c r="K38" s="40"/>
      <c r="L38" s="40"/>
      <c r="M38" s="39"/>
    </row>
    <row r="39" spans="1:16" ht="15" x14ac:dyDescent="0.25">
      <c r="A39" s="39"/>
      <c r="B39" s="39"/>
      <c r="C39" s="39"/>
      <c r="D39" s="40"/>
      <c r="E39" s="39"/>
      <c r="F39" s="39"/>
      <c r="G39" s="40"/>
      <c r="H39" s="40"/>
      <c r="I39" s="40"/>
      <c r="J39" s="39"/>
      <c r="K39" s="40"/>
      <c r="L39" s="40"/>
      <c r="M39" s="39"/>
    </row>
    <row r="40" spans="1:16" ht="15" x14ac:dyDescent="0.25">
      <c r="A40" s="39"/>
      <c r="B40" s="39"/>
      <c r="C40" s="39"/>
      <c r="D40" s="40"/>
      <c r="E40" s="39"/>
      <c r="F40" s="39"/>
      <c r="G40" s="39"/>
      <c r="H40" s="40"/>
      <c r="I40" s="40"/>
      <c r="J40" s="39"/>
      <c r="K40" s="39"/>
      <c r="L40" s="40"/>
      <c r="M40" s="39"/>
    </row>
    <row r="41" spans="1:16" ht="15" x14ac:dyDescent="0.25">
      <c r="A41" s="39"/>
      <c r="B41" s="39"/>
      <c r="C41" s="39"/>
      <c r="D41" s="39"/>
      <c r="E41" s="39"/>
      <c r="F41" s="39"/>
      <c r="G41" s="39"/>
      <c r="H41" s="39"/>
      <c r="I41" s="40"/>
      <c r="J41" s="39"/>
      <c r="K41" s="39"/>
      <c r="L41" s="40"/>
      <c r="M41" s="39"/>
    </row>
    <row r="42" spans="1:16" ht="15" x14ac:dyDescent="0.25">
      <c r="A42" s="39"/>
      <c r="B42" s="39"/>
      <c r="C42" s="39"/>
      <c r="D42" s="39"/>
      <c r="E42" s="39"/>
      <c r="F42" s="39"/>
      <c r="G42" s="39"/>
      <c r="H42" s="39"/>
      <c r="I42" s="40"/>
      <c r="J42" s="39"/>
      <c r="K42" s="39"/>
      <c r="L42" s="39"/>
      <c r="M42" s="39"/>
    </row>
    <row r="43" spans="1:16" ht="15" x14ac:dyDescent="0.25">
      <c r="A43" s="39"/>
      <c r="B43" s="39"/>
      <c r="C43" s="39"/>
      <c r="D43" s="39"/>
      <c r="E43" s="39"/>
      <c r="F43" s="39"/>
      <c r="G43" s="39"/>
      <c r="H43" s="39"/>
      <c r="I43" s="40"/>
      <c r="J43" s="39"/>
      <c r="K43" s="39"/>
      <c r="L43" s="39"/>
      <c r="M43" s="39"/>
    </row>
    <row r="62" spans="1:8" x14ac:dyDescent="0.2">
      <c r="A62" s="209" t="s">
        <v>215</v>
      </c>
      <c r="B62" s="209"/>
      <c r="C62" s="209"/>
      <c r="D62" s="209"/>
      <c r="E62" s="209"/>
      <c r="F62" s="209"/>
      <c r="G62" s="209"/>
      <c r="H62" s="209"/>
    </row>
    <row r="63" spans="1:8" x14ac:dyDescent="0.2">
      <c r="A63" s="36"/>
      <c r="B63" s="36"/>
      <c r="C63" s="36"/>
      <c r="D63" s="36"/>
      <c r="E63" s="36"/>
      <c r="F63" s="36"/>
      <c r="G63" s="36"/>
      <c r="H63" s="36"/>
    </row>
  </sheetData>
  <mergeCells count="14">
    <mergeCell ref="A62:H62"/>
    <mergeCell ref="AF6:AH6"/>
    <mergeCell ref="AI6:AK6"/>
    <mergeCell ref="A6:A7"/>
    <mergeCell ref="Q6:S6"/>
    <mergeCell ref="T6:V6"/>
    <mergeCell ref="W6:Y6"/>
    <mergeCell ref="Z6:AB6"/>
    <mergeCell ref="AC6:AE6"/>
    <mergeCell ref="B6:D6"/>
    <mergeCell ref="E6:G6"/>
    <mergeCell ref="H6:J6"/>
    <mergeCell ref="K6:M6"/>
    <mergeCell ref="N6:P6"/>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10</vt:i4>
      </vt:variant>
    </vt:vector>
  </HeadingPairs>
  <TitlesOfParts>
    <vt:vector size="10" baseType="lpstr">
      <vt:lpstr>Info</vt:lpstr>
      <vt:lpstr>Personas Contratadas-Sexo-Edad</vt:lpstr>
      <vt:lpstr>Pers.Contratadas Estudio-Sexo</vt:lpstr>
      <vt:lpstr>Contratos Estudios-Edad</vt:lpstr>
      <vt:lpstr>Contratos por Sectores</vt:lpstr>
      <vt:lpstr>Duración Contratos-Estudios</vt:lpstr>
      <vt:lpstr>BORME</vt:lpstr>
      <vt:lpstr>Ocupaciones más contratadas</vt:lpstr>
      <vt:lpstr>Evolución Ocupacns + contratdas</vt:lpstr>
      <vt:lpstr>Seguridad Social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Mjose</dc:creator>
  <cp:lastModifiedBy>Ingrid</cp:lastModifiedBy>
  <dcterms:created xsi:type="dcterms:W3CDTF">2012-01-20T11:14:49Z</dcterms:created>
  <dcterms:modified xsi:type="dcterms:W3CDTF">2022-05-30T13:03:32Z</dcterms:modified>
</cp:coreProperties>
</file>