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Evolucion 2017\"/>
    </mc:Choice>
  </mc:AlternateContent>
  <bookViews>
    <workbookView xWindow="0" yWindow="0" windowWidth="14430" windowHeight="15630"/>
  </bookViews>
  <sheets>
    <sheet name="Info" sheetId="8" r:id="rId1"/>
    <sheet name="Personas Contratadas-Sexo-Edad" sheetId="1" r:id="rId2"/>
    <sheet name="Pers.Contratadas Estudio-Sexo" sheetId="2" r:id="rId3"/>
    <sheet name="Contratos Estudios-Edad" sheetId="3" r:id="rId4"/>
    <sheet name="Contratos por Sectores" sheetId="4" r:id="rId5"/>
    <sheet name="Duración Contratos-Estudios" sheetId="5" r:id="rId6"/>
    <sheet name="BORME" sheetId="6" r:id="rId7"/>
    <sheet name="Ocupaciones más contratadas" sheetId="7" r:id="rId8"/>
    <sheet name="Evolución Ocupacns + contratdas" sheetId="9" r:id="rId9"/>
    <sheet name="Seguridad Social" sheetId="12" r:id="rId10"/>
  </sheets>
  <definedNames>
    <definedName name="_xlnm._FilterDatabase" localSheetId="8" hidden="1">'Evolución Ocupacns + contratdas'!#REF!</definedName>
    <definedName name="_xlnm._FilterDatabase" localSheetId="7" hidden="1">'Ocupaciones más contratadas'!$A$6:$H$19</definedName>
  </definedNames>
  <calcPr calcId="152511"/>
</workbook>
</file>

<file path=xl/calcChain.xml><?xml version="1.0" encoding="utf-8"?>
<calcChain xmlns="http://schemas.openxmlformats.org/spreadsheetml/2006/main">
  <c r="F38" i="2" l="1"/>
  <c r="G38" i="2"/>
  <c r="H38" i="2"/>
  <c r="I38" i="2"/>
  <c r="E38" i="2"/>
  <c r="C32" i="9" l="1"/>
  <c r="D32" i="9"/>
  <c r="E32" i="9"/>
  <c r="F32" i="9"/>
  <c r="G32" i="9"/>
  <c r="H32" i="9"/>
  <c r="I32" i="9"/>
  <c r="J32" i="9"/>
  <c r="K32" i="9"/>
  <c r="L32" i="9"/>
  <c r="M32" i="9"/>
  <c r="C33" i="9"/>
  <c r="D33" i="9"/>
  <c r="E33" i="9"/>
  <c r="F33" i="9"/>
  <c r="G33" i="9"/>
  <c r="H33" i="9"/>
  <c r="I33" i="9"/>
  <c r="J33" i="9"/>
  <c r="K33" i="9"/>
  <c r="L33" i="9"/>
  <c r="M33" i="9"/>
  <c r="B33" i="9"/>
  <c r="B32" i="9"/>
  <c r="B24" i="9"/>
  <c r="C19" i="7" l="1"/>
  <c r="E19" i="7"/>
  <c r="B121" i="5" l="1"/>
  <c r="B39" i="6"/>
  <c r="B38" i="6"/>
  <c r="B37" i="6"/>
  <c r="B36" i="6"/>
  <c r="B35" i="6"/>
  <c r="D34" i="6"/>
  <c r="B34" i="6"/>
  <c r="B33" i="6"/>
  <c r="B32" i="6"/>
  <c r="E30" i="6"/>
  <c r="D30" i="6"/>
  <c r="C30" i="6"/>
  <c r="B31" i="6"/>
  <c r="B30" i="6"/>
  <c r="B29" i="6"/>
  <c r="B28" i="6"/>
  <c r="J113" i="5" l="1"/>
  <c r="J112" i="5"/>
  <c r="J111" i="5"/>
  <c r="J110" i="5"/>
  <c r="J109" i="5"/>
  <c r="J108" i="5"/>
  <c r="X175" i="3"/>
  <c r="W175" i="3"/>
  <c r="U175" i="3"/>
  <c r="T175" i="3"/>
  <c r="R175" i="3"/>
  <c r="Q175" i="3"/>
  <c r="O175" i="3"/>
  <c r="N175" i="3"/>
  <c r="L175" i="3"/>
  <c r="K175" i="3"/>
  <c r="I175" i="3"/>
  <c r="H175" i="3"/>
  <c r="F175" i="3"/>
  <c r="E175" i="3"/>
  <c r="C175" i="3"/>
  <c r="B175" i="3"/>
  <c r="AB174" i="3"/>
  <c r="AA174" i="3"/>
  <c r="Z174" i="3"/>
  <c r="Y174" i="3"/>
  <c r="V174" i="3"/>
  <c r="S174" i="3"/>
  <c r="P174" i="3"/>
  <c r="M174" i="3"/>
  <c r="J174" i="3"/>
  <c r="G174" i="3"/>
  <c r="D174" i="3"/>
  <c r="AA173" i="3"/>
  <c r="AB173" i="3" s="1"/>
  <c r="Z173" i="3"/>
  <c r="Y173" i="3"/>
  <c r="V173" i="3"/>
  <c r="S173" i="3"/>
  <c r="P173" i="3"/>
  <c r="M173" i="3"/>
  <c r="J173" i="3"/>
  <c r="G173" i="3"/>
  <c r="D173" i="3"/>
  <c r="AA172" i="3"/>
  <c r="Z172" i="3"/>
  <c r="AB172" i="3" s="1"/>
  <c r="Y172" i="3"/>
  <c r="V172" i="3"/>
  <c r="S172" i="3"/>
  <c r="P172" i="3"/>
  <c r="M172" i="3"/>
  <c r="J172" i="3"/>
  <c r="G172" i="3"/>
  <c r="D172" i="3"/>
  <c r="AA171" i="3"/>
  <c r="Z171" i="3"/>
  <c r="AB171" i="3" s="1"/>
  <c r="Y171" i="3"/>
  <c r="V171" i="3"/>
  <c r="S171" i="3"/>
  <c r="P171" i="3"/>
  <c r="M171" i="3"/>
  <c r="J171" i="3"/>
  <c r="G171" i="3"/>
  <c r="D171" i="3"/>
  <c r="AB170" i="3"/>
  <c r="AA170" i="3"/>
  <c r="Z170" i="3"/>
  <c r="Y170" i="3"/>
  <c r="V170" i="3"/>
  <c r="S170" i="3"/>
  <c r="P170" i="3"/>
  <c r="M170" i="3"/>
  <c r="J170" i="3"/>
  <c r="G170" i="3"/>
  <c r="D170" i="3"/>
  <c r="AA169" i="3"/>
  <c r="AB169" i="3" s="1"/>
  <c r="Z169" i="3"/>
  <c r="Y169" i="3"/>
  <c r="V169" i="3"/>
  <c r="S169" i="3"/>
  <c r="P169" i="3"/>
  <c r="M169" i="3"/>
  <c r="J169" i="3"/>
  <c r="G169" i="3"/>
  <c r="D169" i="3"/>
  <c r="AA168" i="3"/>
  <c r="Z168" i="3"/>
  <c r="AB168" i="3" s="1"/>
  <c r="Y168" i="3"/>
  <c r="V168" i="3"/>
  <c r="S168" i="3"/>
  <c r="P168" i="3"/>
  <c r="M168" i="3"/>
  <c r="J168" i="3"/>
  <c r="G168" i="3"/>
  <c r="D168" i="3"/>
  <c r="AA167" i="3"/>
  <c r="Z167" i="3"/>
  <c r="AB167" i="3" s="1"/>
  <c r="Y167" i="3"/>
  <c r="Y175" i="3" s="1"/>
  <c r="V167" i="3"/>
  <c r="S167" i="3"/>
  <c r="P167" i="3"/>
  <c r="M167" i="3"/>
  <c r="M175" i="3" s="1"/>
  <c r="J167" i="3"/>
  <c r="G167" i="3"/>
  <c r="D167" i="3"/>
  <c r="AB166" i="3"/>
  <c r="AA166" i="3"/>
  <c r="Z166" i="3"/>
  <c r="Y166" i="3"/>
  <c r="V166" i="3"/>
  <c r="S166" i="3"/>
  <c r="P166" i="3"/>
  <c r="M166" i="3"/>
  <c r="J166" i="3"/>
  <c r="G166" i="3"/>
  <c r="D166" i="3"/>
  <c r="AA165" i="3"/>
  <c r="AB165" i="3" s="1"/>
  <c r="Z165" i="3"/>
  <c r="Y165" i="3"/>
  <c r="V165" i="3"/>
  <c r="V175" i="3" s="1"/>
  <c r="S165" i="3"/>
  <c r="S175" i="3" s="1"/>
  <c r="P165" i="3"/>
  <c r="P175" i="3" s="1"/>
  <c r="M165" i="3"/>
  <c r="J165" i="3"/>
  <c r="J175" i="3" s="1"/>
  <c r="G165" i="3"/>
  <c r="G175" i="3" s="1"/>
  <c r="D165" i="3"/>
  <c r="D175" i="3" s="1"/>
  <c r="AB175" i="3" l="1"/>
  <c r="AA175" i="3"/>
  <c r="Z175" i="3"/>
  <c r="I105" i="5" l="1"/>
  <c r="H105" i="5"/>
  <c r="G105" i="5"/>
  <c r="F105" i="5"/>
  <c r="E105" i="5"/>
  <c r="D105" i="5"/>
  <c r="C105" i="5"/>
  <c r="B105" i="5"/>
  <c r="J104" i="5"/>
  <c r="J103" i="5"/>
  <c r="J102" i="5"/>
  <c r="J101" i="5"/>
  <c r="J100" i="5"/>
  <c r="J99" i="5"/>
  <c r="J105" i="5" s="1"/>
  <c r="X161" i="3"/>
  <c r="W161" i="3"/>
  <c r="U161" i="3"/>
  <c r="T161" i="3"/>
  <c r="R161" i="3"/>
  <c r="Q161" i="3"/>
  <c r="O161" i="3"/>
  <c r="N161" i="3"/>
  <c r="L161" i="3"/>
  <c r="K161" i="3"/>
  <c r="I161" i="3"/>
  <c r="H161" i="3"/>
  <c r="F161" i="3"/>
  <c r="E161" i="3"/>
  <c r="C161" i="3"/>
  <c r="B161" i="3"/>
  <c r="AB160" i="3"/>
  <c r="AA160" i="3"/>
  <c r="Z160" i="3"/>
  <c r="Y160" i="3"/>
  <c r="V160" i="3"/>
  <c r="S160" i="3"/>
  <c r="P160" i="3"/>
  <c r="M160" i="3"/>
  <c r="J160" i="3"/>
  <c r="G160" i="3"/>
  <c r="D160" i="3"/>
  <c r="AA159" i="3"/>
  <c r="AB159" i="3" s="1"/>
  <c r="Z159" i="3"/>
  <c r="Y159" i="3"/>
  <c r="V159" i="3"/>
  <c r="S159" i="3"/>
  <c r="P159" i="3"/>
  <c r="M159" i="3"/>
  <c r="J159" i="3"/>
  <c r="G159" i="3"/>
  <c r="D159" i="3"/>
  <c r="AA158" i="3"/>
  <c r="Z158" i="3"/>
  <c r="AB158" i="3" s="1"/>
  <c r="Y158" i="3"/>
  <c r="V158" i="3"/>
  <c r="S158" i="3"/>
  <c r="P158" i="3"/>
  <c r="M158" i="3"/>
  <c r="J158" i="3"/>
  <c r="G158" i="3"/>
  <c r="D158" i="3"/>
  <c r="AA157" i="3"/>
  <c r="Z157" i="3"/>
  <c r="AB157" i="3" s="1"/>
  <c r="Y157" i="3"/>
  <c r="V157" i="3"/>
  <c r="S157" i="3"/>
  <c r="P157" i="3"/>
  <c r="M157" i="3"/>
  <c r="J157" i="3"/>
  <c r="G157" i="3"/>
  <c r="D157" i="3"/>
  <c r="AB156" i="3"/>
  <c r="AA156" i="3"/>
  <c r="Z156" i="3"/>
  <c r="Y156" i="3"/>
  <c r="V156" i="3"/>
  <c r="S156" i="3"/>
  <c r="P156" i="3"/>
  <c r="M156" i="3"/>
  <c r="J156" i="3"/>
  <c r="G156" i="3"/>
  <c r="D156" i="3"/>
  <c r="AA155" i="3"/>
  <c r="AB155" i="3" s="1"/>
  <c r="Z155" i="3"/>
  <c r="Y155" i="3"/>
  <c r="V155" i="3"/>
  <c r="S155" i="3"/>
  <c r="P155" i="3"/>
  <c r="M155" i="3"/>
  <c r="J155" i="3"/>
  <c r="G155" i="3"/>
  <c r="D155" i="3"/>
  <c r="AA154" i="3"/>
  <c r="Z154" i="3"/>
  <c r="AB154" i="3" s="1"/>
  <c r="Y154" i="3"/>
  <c r="V154" i="3"/>
  <c r="S154" i="3"/>
  <c r="P154" i="3"/>
  <c r="M154" i="3"/>
  <c r="J154" i="3"/>
  <c r="G154" i="3"/>
  <c r="D154" i="3"/>
  <c r="AA153" i="3"/>
  <c r="Z153" i="3"/>
  <c r="AB153" i="3" s="1"/>
  <c r="Y153" i="3"/>
  <c r="Y161" i="3" s="1"/>
  <c r="V153" i="3"/>
  <c r="S153" i="3"/>
  <c r="P153" i="3"/>
  <c r="M153" i="3"/>
  <c r="M161" i="3" s="1"/>
  <c r="J153" i="3"/>
  <c r="G153" i="3"/>
  <c r="D153" i="3"/>
  <c r="AB152" i="3"/>
  <c r="AA152" i="3"/>
  <c r="Z152" i="3"/>
  <c r="Y152" i="3"/>
  <c r="V152" i="3"/>
  <c r="S152" i="3"/>
  <c r="P152" i="3"/>
  <c r="M152" i="3"/>
  <c r="J152" i="3"/>
  <c r="G152" i="3"/>
  <c r="D152" i="3"/>
  <c r="AA151" i="3"/>
  <c r="AA161" i="3" s="1"/>
  <c r="Z151" i="3"/>
  <c r="Y151" i="3"/>
  <c r="V151" i="3"/>
  <c r="V161" i="3" s="1"/>
  <c r="S151" i="3"/>
  <c r="S161" i="3" s="1"/>
  <c r="P151" i="3"/>
  <c r="P161" i="3" s="1"/>
  <c r="M151" i="3"/>
  <c r="J151" i="3"/>
  <c r="J161" i="3" s="1"/>
  <c r="G151" i="3"/>
  <c r="G161" i="3" s="1"/>
  <c r="D151" i="3"/>
  <c r="D161" i="3" s="1"/>
  <c r="AB151" i="3" l="1"/>
  <c r="AB161" i="3" s="1"/>
  <c r="Z161" i="3"/>
  <c r="J95" i="5" l="1"/>
  <c r="J94" i="5"/>
  <c r="J93" i="5"/>
  <c r="J92" i="5"/>
  <c r="J91" i="5"/>
  <c r="J90" i="5"/>
  <c r="X147" i="3"/>
  <c r="W147" i="3"/>
  <c r="U147" i="3"/>
  <c r="T147" i="3"/>
  <c r="R147" i="3"/>
  <c r="Q147" i="3"/>
  <c r="O147" i="3"/>
  <c r="N147" i="3"/>
  <c r="L147" i="3"/>
  <c r="K147" i="3"/>
  <c r="I147" i="3"/>
  <c r="H147" i="3"/>
  <c r="F147" i="3"/>
  <c r="E147" i="3"/>
  <c r="C147" i="3"/>
  <c r="B147" i="3"/>
  <c r="AB146" i="3"/>
  <c r="AA146" i="3"/>
  <c r="Z146" i="3"/>
  <c r="Y146" i="3"/>
  <c r="V146" i="3"/>
  <c r="S146" i="3"/>
  <c r="P146" i="3"/>
  <c r="M146" i="3"/>
  <c r="J146" i="3"/>
  <c r="G146" i="3"/>
  <c r="D146" i="3"/>
  <c r="AA145" i="3"/>
  <c r="AB145" i="3" s="1"/>
  <c r="Z145" i="3"/>
  <c r="Y145" i="3"/>
  <c r="V145" i="3"/>
  <c r="S145" i="3"/>
  <c r="P145" i="3"/>
  <c r="M145" i="3"/>
  <c r="J145" i="3"/>
  <c r="G145" i="3"/>
  <c r="D145" i="3"/>
  <c r="AA144" i="3"/>
  <c r="Z144" i="3"/>
  <c r="AB144" i="3" s="1"/>
  <c r="Y144" i="3"/>
  <c r="V144" i="3"/>
  <c r="S144" i="3"/>
  <c r="P144" i="3"/>
  <c r="M144" i="3"/>
  <c r="J144" i="3"/>
  <c r="G144" i="3"/>
  <c r="D144" i="3"/>
  <c r="AA143" i="3"/>
  <c r="Z143" i="3"/>
  <c r="AB143" i="3" s="1"/>
  <c r="Y143" i="3"/>
  <c r="V143" i="3"/>
  <c r="S143" i="3"/>
  <c r="P143" i="3"/>
  <c r="M143" i="3"/>
  <c r="J143" i="3"/>
  <c r="G143" i="3"/>
  <c r="D143" i="3"/>
  <c r="AB142" i="3"/>
  <c r="AA142" i="3"/>
  <c r="Z142" i="3"/>
  <c r="Y142" i="3"/>
  <c r="V142" i="3"/>
  <c r="S142" i="3"/>
  <c r="P142" i="3"/>
  <c r="M142" i="3"/>
  <c r="J142" i="3"/>
  <c r="G142" i="3"/>
  <c r="D142" i="3"/>
  <c r="AA141" i="3"/>
  <c r="AB141" i="3" s="1"/>
  <c r="Z141" i="3"/>
  <c r="Y141" i="3"/>
  <c r="V141" i="3"/>
  <c r="S141" i="3"/>
  <c r="P141" i="3"/>
  <c r="M141" i="3"/>
  <c r="J141" i="3"/>
  <c r="G141" i="3"/>
  <c r="D141" i="3"/>
  <c r="AA140" i="3"/>
  <c r="Z140" i="3"/>
  <c r="AB140" i="3" s="1"/>
  <c r="Y140" i="3"/>
  <c r="V140" i="3"/>
  <c r="S140" i="3"/>
  <c r="P140" i="3"/>
  <c r="M140" i="3"/>
  <c r="J140" i="3"/>
  <c r="G140" i="3"/>
  <c r="D140" i="3"/>
  <c r="AA139" i="3"/>
  <c r="Z139" i="3"/>
  <c r="AB139" i="3" s="1"/>
  <c r="Y139" i="3"/>
  <c r="Y147" i="3" s="1"/>
  <c r="V139" i="3"/>
  <c r="S139" i="3"/>
  <c r="P139" i="3"/>
  <c r="M139" i="3"/>
  <c r="M147" i="3" s="1"/>
  <c r="J139" i="3"/>
  <c r="G139" i="3"/>
  <c r="D139" i="3"/>
  <c r="AB138" i="3"/>
  <c r="AA138" i="3"/>
  <c r="Z138" i="3"/>
  <c r="Y138" i="3"/>
  <c r="V138" i="3"/>
  <c r="S138" i="3"/>
  <c r="P138" i="3"/>
  <c r="M138" i="3"/>
  <c r="J138" i="3"/>
  <c r="G138" i="3"/>
  <c r="D138" i="3"/>
  <c r="AA137" i="3"/>
  <c r="AA147" i="3" s="1"/>
  <c r="Z137" i="3"/>
  <c r="Z147" i="3" s="1"/>
  <c r="Y137" i="3"/>
  <c r="V137" i="3"/>
  <c r="V147" i="3" s="1"/>
  <c r="S137" i="3"/>
  <c r="S147" i="3" s="1"/>
  <c r="P137" i="3"/>
  <c r="P147" i="3" s="1"/>
  <c r="M137" i="3"/>
  <c r="J137" i="3"/>
  <c r="J147" i="3" s="1"/>
  <c r="G137" i="3"/>
  <c r="G147" i="3" s="1"/>
  <c r="D137" i="3"/>
  <c r="D147" i="3" s="1"/>
  <c r="AB137" i="3" l="1"/>
  <c r="AB147" i="3" s="1"/>
  <c r="J86" i="5" l="1"/>
  <c r="J85" i="5"/>
  <c r="J84" i="5"/>
  <c r="J83" i="5"/>
  <c r="J82" i="5"/>
  <c r="J81" i="5"/>
  <c r="X133" i="3"/>
  <c r="W133" i="3"/>
  <c r="U133" i="3"/>
  <c r="T133" i="3"/>
  <c r="R133" i="3"/>
  <c r="Q133" i="3"/>
  <c r="O133" i="3"/>
  <c r="N133" i="3"/>
  <c r="L133" i="3"/>
  <c r="K133" i="3"/>
  <c r="I133" i="3"/>
  <c r="H133" i="3"/>
  <c r="F133" i="3"/>
  <c r="E133" i="3"/>
  <c r="C133" i="3"/>
  <c r="B133" i="3"/>
  <c r="AB132" i="3"/>
  <c r="AA132" i="3"/>
  <c r="Z132" i="3"/>
  <c r="Y132" i="3"/>
  <c r="V132" i="3"/>
  <c r="S132" i="3"/>
  <c r="P132" i="3"/>
  <c r="M132" i="3"/>
  <c r="J132" i="3"/>
  <c r="G132" i="3"/>
  <c r="D132" i="3"/>
  <c r="AA131" i="3"/>
  <c r="Z131" i="3"/>
  <c r="AB131" i="3" s="1"/>
  <c r="Y131" i="3"/>
  <c r="V131" i="3"/>
  <c r="S131" i="3"/>
  <c r="P131" i="3"/>
  <c r="M131" i="3"/>
  <c r="J131" i="3"/>
  <c r="G131" i="3"/>
  <c r="D131" i="3"/>
  <c r="AA130" i="3"/>
  <c r="Z130" i="3"/>
  <c r="AB130" i="3" s="1"/>
  <c r="Y130" i="3"/>
  <c r="V130" i="3"/>
  <c r="S130" i="3"/>
  <c r="P130" i="3"/>
  <c r="M130" i="3"/>
  <c r="J130" i="3"/>
  <c r="G130" i="3"/>
  <c r="D130" i="3"/>
  <c r="AA129" i="3"/>
  <c r="Z129" i="3"/>
  <c r="AB129" i="3" s="1"/>
  <c r="Y129" i="3"/>
  <c r="V129" i="3"/>
  <c r="S129" i="3"/>
  <c r="P129" i="3"/>
  <c r="M129" i="3"/>
  <c r="J129" i="3"/>
  <c r="G129" i="3"/>
  <c r="D129" i="3"/>
  <c r="AB128" i="3"/>
  <c r="AA128" i="3"/>
  <c r="Z128" i="3"/>
  <c r="Y128" i="3"/>
  <c r="V128" i="3"/>
  <c r="S128" i="3"/>
  <c r="P128" i="3"/>
  <c r="M128" i="3"/>
  <c r="J128" i="3"/>
  <c r="G128" i="3"/>
  <c r="D128" i="3"/>
  <c r="AA127" i="3"/>
  <c r="Z127" i="3"/>
  <c r="AB127" i="3" s="1"/>
  <c r="Y127" i="3"/>
  <c r="V127" i="3"/>
  <c r="S127" i="3"/>
  <c r="P127" i="3"/>
  <c r="M127" i="3"/>
  <c r="J127" i="3"/>
  <c r="G127" i="3"/>
  <c r="D127" i="3"/>
  <c r="AA126" i="3"/>
  <c r="Z126" i="3"/>
  <c r="AB126" i="3" s="1"/>
  <c r="Y126" i="3"/>
  <c r="V126" i="3"/>
  <c r="S126" i="3"/>
  <c r="P126" i="3"/>
  <c r="M126" i="3"/>
  <c r="J126" i="3"/>
  <c r="G126" i="3"/>
  <c r="D126" i="3"/>
  <c r="AA125" i="3"/>
  <c r="Z125" i="3"/>
  <c r="AB125" i="3" s="1"/>
  <c r="Y125" i="3"/>
  <c r="Y133" i="3" s="1"/>
  <c r="V125" i="3"/>
  <c r="S125" i="3"/>
  <c r="P125" i="3"/>
  <c r="M125" i="3"/>
  <c r="M133" i="3" s="1"/>
  <c r="J125" i="3"/>
  <c r="G125" i="3"/>
  <c r="D125" i="3"/>
  <c r="AB124" i="3"/>
  <c r="AA124" i="3"/>
  <c r="Z124" i="3"/>
  <c r="Y124" i="3"/>
  <c r="V124" i="3"/>
  <c r="S124" i="3"/>
  <c r="P124" i="3"/>
  <c r="M124" i="3"/>
  <c r="J124" i="3"/>
  <c r="G124" i="3"/>
  <c r="D124" i="3"/>
  <c r="AA123" i="3"/>
  <c r="AA133" i="3" s="1"/>
  <c r="Z123" i="3"/>
  <c r="Z133" i="3" s="1"/>
  <c r="Y123" i="3"/>
  <c r="V123" i="3"/>
  <c r="V133" i="3" s="1"/>
  <c r="S123" i="3"/>
  <c r="S133" i="3" s="1"/>
  <c r="P123" i="3"/>
  <c r="P133" i="3" s="1"/>
  <c r="M123" i="3"/>
  <c r="J123" i="3"/>
  <c r="J133" i="3" s="1"/>
  <c r="G123" i="3"/>
  <c r="G133" i="3" s="1"/>
  <c r="D123" i="3"/>
  <c r="D133" i="3" s="1"/>
  <c r="AB123" i="3" l="1"/>
  <c r="AB133" i="3" s="1"/>
  <c r="J77" i="5" l="1"/>
  <c r="J76" i="5"/>
  <c r="J75" i="5"/>
  <c r="J74" i="5"/>
  <c r="J73" i="5"/>
  <c r="J72" i="5"/>
  <c r="X119" i="3"/>
  <c r="W119" i="3"/>
  <c r="U119" i="3"/>
  <c r="T119" i="3"/>
  <c r="R119" i="3"/>
  <c r="Q119" i="3"/>
  <c r="O119" i="3"/>
  <c r="N119" i="3"/>
  <c r="L119" i="3"/>
  <c r="K119" i="3"/>
  <c r="I119" i="3"/>
  <c r="H119" i="3"/>
  <c r="F119" i="3"/>
  <c r="E119" i="3"/>
  <c r="C119" i="3"/>
  <c r="B119" i="3"/>
  <c r="AB118" i="3"/>
  <c r="AA118" i="3"/>
  <c r="Z118" i="3"/>
  <c r="Y118" i="3"/>
  <c r="V118" i="3"/>
  <c r="S118" i="3"/>
  <c r="P118" i="3"/>
  <c r="M118" i="3"/>
  <c r="J118" i="3"/>
  <c r="G118" i="3"/>
  <c r="D118" i="3"/>
  <c r="AA117" i="3"/>
  <c r="AB117" i="3" s="1"/>
  <c r="Z117" i="3"/>
  <c r="Y117" i="3"/>
  <c r="V117" i="3"/>
  <c r="S117" i="3"/>
  <c r="P117" i="3"/>
  <c r="M117" i="3"/>
  <c r="J117" i="3"/>
  <c r="G117" i="3"/>
  <c r="D117" i="3"/>
  <c r="AA116" i="3"/>
  <c r="Z116" i="3"/>
  <c r="AB116" i="3" s="1"/>
  <c r="Y116" i="3"/>
  <c r="V116" i="3"/>
  <c r="S116" i="3"/>
  <c r="P116" i="3"/>
  <c r="M116" i="3"/>
  <c r="J116" i="3"/>
  <c r="G116" i="3"/>
  <c r="D116" i="3"/>
  <c r="AA115" i="3"/>
  <c r="Z115" i="3"/>
  <c r="AB115" i="3" s="1"/>
  <c r="Y115" i="3"/>
  <c r="V115" i="3"/>
  <c r="S115" i="3"/>
  <c r="P115" i="3"/>
  <c r="M115" i="3"/>
  <c r="J115" i="3"/>
  <c r="G115" i="3"/>
  <c r="D115" i="3"/>
  <c r="AB114" i="3"/>
  <c r="AA114" i="3"/>
  <c r="Z114" i="3"/>
  <c r="Y114" i="3"/>
  <c r="V114" i="3"/>
  <c r="S114" i="3"/>
  <c r="P114" i="3"/>
  <c r="M114" i="3"/>
  <c r="J114" i="3"/>
  <c r="G114" i="3"/>
  <c r="D114" i="3"/>
  <c r="AA113" i="3"/>
  <c r="AB113" i="3" s="1"/>
  <c r="Z113" i="3"/>
  <c r="Y113" i="3"/>
  <c r="V113" i="3"/>
  <c r="S113" i="3"/>
  <c r="P113" i="3"/>
  <c r="M113" i="3"/>
  <c r="J113" i="3"/>
  <c r="G113" i="3"/>
  <c r="D113" i="3"/>
  <c r="AA112" i="3"/>
  <c r="Z112" i="3"/>
  <c r="AB112" i="3" s="1"/>
  <c r="Y112" i="3"/>
  <c r="V112" i="3"/>
  <c r="S112" i="3"/>
  <c r="P112" i="3"/>
  <c r="M112" i="3"/>
  <c r="J112" i="3"/>
  <c r="G112" i="3"/>
  <c r="D112" i="3"/>
  <c r="AA111" i="3"/>
  <c r="Z111" i="3"/>
  <c r="AB111" i="3" s="1"/>
  <c r="Y111" i="3"/>
  <c r="Y119" i="3" s="1"/>
  <c r="V111" i="3"/>
  <c r="S111" i="3"/>
  <c r="P111" i="3"/>
  <c r="M111" i="3"/>
  <c r="M119" i="3" s="1"/>
  <c r="J111" i="3"/>
  <c r="G111" i="3"/>
  <c r="D111" i="3"/>
  <c r="AB110" i="3"/>
  <c r="AA110" i="3"/>
  <c r="Z110" i="3"/>
  <c r="Y110" i="3"/>
  <c r="V110" i="3"/>
  <c r="S110" i="3"/>
  <c r="P110" i="3"/>
  <c r="M110" i="3"/>
  <c r="J110" i="3"/>
  <c r="G110" i="3"/>
  <c r="D110" i="3"/>
  <c r="AA109" i="3"/>
  <c r="AA119" i="3" s="1"/>
  <c r="Z109" i="3"/>
  <c r="Y109" i="3"/>
  <c r="V109" i="3"/>
  <c r="V119" i="3" s="1"/>
  <c r="S109" i="3"/>
  <c r="S119" i="3" s="1"/>
  <c r="P109" i="3"/>
  <c r="P119" i="3" s="1"/>
  <c r="M109" i="3"/>
  <c r="J109" i="3"/>
  <c r="J119" i="3" s="1"/>
  <c r="G109" i="3"/>
  <c r="G119" i="3" s="1"/>
  <c r="D109" i="3"/>
  <c r="D119" i="3" s="1"/>
  <c r="AL10" i="2"/>
  <c r="AN10" i="2"/>
  <c r="AO10" i="2"/>
  <c r="AL11" i="2"/>
  <c r="AN11" i="2"/>
  <c r="AO11" i="2"/>
  <c r="AL12" i="2"/>
  <c r="AN12" i="2"/>
  <c r="AO12" i="2"/>
  <c r="AL13" i="2"/>
  <c r="AN13" i="2"/>
  <c r="AO13" i="2"/>
  <c r="AL14" i="2"/>
  <c r="AN14" i="2"/>
  <c r="AO14" i="2"/>
  <c r="AL15" i="2"/>
  <c r="AN15" i="2"/>
  <c r="AO15" i="2"/>
  <c r="AB109" i="3" l="1"/>
  <c r="AB119" i="3" s="1"/>
  <c r="Z119" i="3"/>
  <c r="I69" i="5" l="1"/>
  <c r="H69" i="5"/>
  <c r="G69" i="5"/>
  <c r="F69" i="5"/>
  <c r="E69" i="5"/>
  <c r="D69" i="5"/>
  <c r="C69" i="5"/>
  <c r="B69" i="5"/>
  <c r="J68" i="5"/>
  <c r="J67" i="5"/>
  <c r="J66" i="5"/>
  <c r="J65" i="5"/>
  <c r="J64" i="5"/>
  <c r="J63" i="5"/>
  <c r="J69" i="5" s="1"/>
  <c r="X105" i="3"/>
  <c r="W105" i="3"/>
  <c r="U105" i="3"/>
  <c r="T105" i="3"/>
  <c r="R105" i="3"/>
  <c r="Q105" i="3"/>
  <c r="O105" i="3"/>
  <c r="N105" i="3"/>
  <c r="L105" i="3"/>
  <c r="K105" i="3"/>
  <c r="I105" i="3"/>
  <c r="H105" i="3"/>
  <c r="F105" i="3"/>
  <c r="E105" i="3"/>
  <c r="C105" i="3"/>
  <c r="B105" i="3"/>
  <c r="AB104" i="3"/>
  <c r="AA104" i="3"/>
  <c r="Z104" i="3"/>
  <c r="Y104" i="3"/>
  <c r="V104" i="3"/>
  <c r="S104" i="3"/>
  <c r="P104" i="3"/>
  <c r="M104" i="3"/>
  <c r="J104" i="3"/>
  <c r="G104" i="3"/>
  <c r="D104" i="3"/>
  <c r="AA103" i="3"/>
  <c r="Z103" i="3"/>
  <c r="AB103" i="3" s="1"/>
  <c r="Y103" i="3"/>
  <c r="V103" i="3"/>
  <c r="S103" i="3"/>
  <c r="P103" i="3"/>
  <c r="M103" i="3"/>
  <c r="J103" i="3"/>
  <c r="G103" i="3"/>
  <c r="D103" i="3"/>
  <c r="AA102" i="3"/>
  <c r="Z102" i="3"/>
  <c r="AB102" i="3" s="1"/>
  <c r="Y102" i="3"/>
  <c r="V102" i="3"/>
  <c r="S102" i="3"/>
  <c r="P102" i="3"/>
  <c r="M102" i="3"/>
  <c r="J102" i="3"/>
  <c r="G102" i="3"/>
  <c r="D102" i="3"/>
  <c r="AA101" i="3"/>
  <c r="Z101" i="3"/>
  <c r="AB101" i="3" s="1"/>
  <c r="Y101" i="3"/>
  <c r="V101" i="3"/>
  <c r="S101" i="3"/>
  <c r="P101" i="3"/>
  <c r="M101" i="3"/>
  <c r="J101" i="3"/>
  <c r="G101" i="3"/>
  <c r="D101" i="3"/>
  <c r="AB100" i="3"/>
  <c r="AA100" i="3"/>
  <c r="Z100" i="3"/>
  <c r="Y100" i="3"/>
  <c r="V100" i="3"/>
  <c r="S100" i="3"/>
  <c r="P100" i="3"/>
  <c r="M100" i="3"/>
  <c r="J100" i="3"/>
  <c r="G100" i="3"/>
  <c r="D100" i="3"/>
  <c r="AA99" i="3"/>
  <c r="Z99" i="3"/>
  <c r="AB99" i="3" s="1"/>
  <c r="Y99" i="3"/>
  <c r="V99" i="3"/>
  <c r="S99" i="3"/>
  <c r="P99" i="3"/>
  <c r="M99" i="3"/>
  <c r="J99" i="3"/>
  <c r="G99" i="3"/>
  <c r="D99" i="3"/>
  <c r="AA98" i="3"/>
  <c r="Z98" i="3"/>
  <c r="AB98" i="3" s="1"/>
  <c r="Y98" i="3"/>
  <c r="V98" i="3"/>
  <c r="S98" i="3"/>
  <c r="P98" i="3"/>
  <c r="M98" i="3"/>
  <c r="J98" i="3"/>
  <c r="G98" i="3"/>
  <c r="D98" i="3"/>
  <c r="AA97" i="3"/>
  <c r="Z97" i="3"/>
  <c r="AB97" i="3" s="1"/>
  <c r="Y97" i="3"/>
  <c r="Y105" i="3" s="1"/>
  <c r="V97" i="3"/>
  <c r="S97" i="3"/>
  <c r="P97" i="3"/>
  <c r="M97" i="3"/>
  <c r="M105" i="3" s="1"/>
  <c r="J97" i="3"/>
  <c r="G97" i="3"/>
  <c r="D97" i="3"/>
  <c r="AB96" i="3"/>
  <c r="AA96" i="3"/>
  <c r="Z96" i="3"/>
  <c r="Y96" i="3"/>
  <c r="V96" i="3"/>
  <c r="S96" i="3"/>
  <c r="P96" i="3"/>
  <c r="M96" i="3"/>
  <c r="J96" i="3"/>
  <c r="G96" i="3"/>
  <c r="D96" i="3"/>
  <c r="AA95" i="3"/>
  <c r="AA105" i="3" s="1"/>
  <c r="Z95" i="3"/>
  <c r="Z105" i="3" s="1"/>
  <c r="Y95" i="3"/>
  <c r="V95" i="3"/>
  <c r="V105" i="3" s="1"/>
  <c r="S95" i="3"/>
  <c r="S105" i="3" s="1"/>
  <c r="P95" i="3"/>
  <c r="P105" i="3" s="1"/>
  <c r="M95" i="3"/>
  <c r="J95" i="3"/>
  <c r="J105" i="3" s="1"/>
  <c r="G95" i="3"/>
  <c r="G105" i="3" s="1"/>
  <c r="D95" i="3"/>
  <c r="D105" i="3" s="1"/>
  <c r="AB95" i="3" l="1"/>
  <c r="AB105" i="3" s="1"/>
  <c r="J59" i="5" l="1"/>
  <c r="J58" i="5"/>
  <c r="J57" i="5"/>
  <c r="J56" i="5"/>
  <c r="J55" i="5"/>
  <c r="J54" i="5"/>
  <c r="X91" i="3"/>
  <c r="W91" i="3"/>
  <c r="U91" i="3"/>
  <c r="T91" i="3"/>
  <c r="R91" i="3"/>
  <c r="Q91" i="3"/>
  <c r="O91" i="3"/>
  <c r="N91" i="3"/>
  <c r="L91" i="3"/>
  <c r="K91" i="3"/>
  <c r="I91" i="3"/>
  <c r="H91" i="3"/>
  <c r="F91" i="3"/>
  <c r="E91" i="3"/>
  <c r="C91" i="3"/>
  <c r="B91" i="3"/>
  <c r="AB90" i="3"/>
  <c r="AA90" i="3"/>
  <c r="Z90" i="3"/>
  <c r="Y90" i="3"/>
  <c r="V90" i="3"/>
  <c r="S90" i="3"/>
  <c r="P90" i="3"/>
  <c r="M90" i="3"/>
  <c r="J90" i="3"/>
  <c r="G90" i="3"/>
  <c r="D90" i="3"/>
  <c r="AA89" i="3"/>
  <c r="Z89" i="3"/>
  <c r="AB89" i="3" s="1"/>
  <c r="Y89" i="3"/>
  <c r="V89" i="3"/>
  <c r="S89" i="3"/>
  <c r="P89" i="3"/>
  <c r="M89" i="3"/>
  <c r="J89" i="3"/>
  <c r="G89" i="3"/>
  <c r="D89" i="3"/>
  <c r="AA88" i="3"/>
  <c r="Z88" i="3"/>
  <c r="AB88" i="3" s="1"/>
  <c r="Y88" i="3"/>
  <c r="V88" i="3"/>
  <c r="S88" i="3"/>
  <c r="P88" i="3"/>
  <c r="M88" i="3"/>
  <c r="J88" i="3"/>
  <c r="G88" i="3"/>
  <c r="D88" i="3"/>
  <c r="AA87" i="3"/>
  <c r="Z87" i="3"/>
  <c r="AB87" i="3" s="1"/>
  <c r="Y87" i="3"/>
  <c r="V87" i="3"/>
  <c r="S87" i="3"/>
  <c r="P87" i="3"/>
  <c r="M87" i="3"/>
  <c r="J87" i="3"/>
  <c r="G87" i="3"/>
  <c r="D87" i="3"/>
  <c r="AB86" i="3"/>
  <c r="AA86" i="3"/>
  <c r="Z86" i="3"/>
  <c r="Y86" i="3"/>
  <c r="V86" i="3"/>
  <c r="S86" i="3"/>
  <c r="P86" i="3"/>
  <c r="M86" i="3"/>
  <c r="J86" i="3"/>
  <c r="G86" i="3"/>
  <c r="D86" i="3"/>
  <c r="AA85" i="3"/>
  <c r="Z85" i="3"/>
  <c r="AB85" i="3" s="1"/>
  <c r="Y85" i="3"/>
  <c r="V85" i="3"/>
  <c r="S85" i="3"/>
  <c r="P85" i="3"/>
  <c r="M85" i="3"/>
  <c r="J85" i="3"/>
  <c r="G85" i="3"/>
  <c r="D85" i="3"/>
  <c r="AA84" i="3"/>
  <c r="Z84" i="3"/>
  <c r="AB84" i="3" s="1"/>
  <c r="Y84" i="3"/>
  <c r="V84" i="3"/>
  <c r="S84" i="3"/>
  <c r="P84" i="3"/>
  <c r="M84" i="3"/>
  <c r="J84" i="3"/>
  <c r="G84" i="3"/>
  <c r="D84" i="3"/>
  <c r="AA83" i="3"/>
  <c r="Z83" i="3"/>
  <c r="AB83" i="3" s="1"/>
  <c r="Y83" i="3"/>
  <c r="Y91" i="3" s="1"/>
  <c r="V83" i="3"/>
  <c r="S83" i="3"/>
  <c r="P83" i="3"/>
  <c r="M83" i="3"/>
  <c r="M91" i="3" s="1"/>
  <c r="J83" i="3"/>
  <c r="G83" i="3"/>
  <c r="D83" i="3"/>
  <c r="AB82" i="3"/>
  <c r="AA82" i="3"/>
  <c r="Z82" i="3"/>
  <c r="Y82" i="3"/>
  <c r="V82" i="3"/>
  <c r="S82" i="3"/>
  <c r="P82" i="3"/>
  <c r="M82" i="3"/>
  <c r="J82" i="3"/>
  <c r="G82" i="3"/>
  <c r="D82" i="3"/>
  <c r="AA81" i="3"/>
  <c r="AA91" i="3" s="1"/>
  <c r="Z81" i="3"/>
  <c r="Z91" i="3" s="1"/>
  <c r="Y81" i="3"/>
  <c r="V81" i="3"/>
  <c r="V91" i="3" s="1"/>
  <c r="S81" i="3"/>
  <c r="S91" i="3" s="1"/>
  <c r="P81" i="3"/>
  <c r="P91" i="3" s="1"/>
  <c r="M81" i="3"/>
  <c r="J81" i="3"/>
  <c r="J91" i="3" s="1"/>
  <c r="G81" i="3"/>
  <c r="G91" i="3" s="1"/>
  <c r="D81" i="3"/>
  <c r="D91" i="3" s="1"/>
  <c r="AB81" i="3" l="1"/>
  <c r="AB91" i="3" s="1"/>
  <c r="J50" i="5" l="1"/>
  <c r="J49" i="5"/>
  <c r="J48" i="5"/>
  <c r="J47" i="5"/>
  <c r="J46" i="5"/>
  <c r="J45" i="5"/>
  <c r="J36" i="5"/>
  <c r="X77" i="3"/>
  <c r="W77" i="3"/>
  <c r="U77" i="3"/>
  <c r="T77" i="3"/>
  <c r="R77" i="3"/>
  <c r="Q77" i="3"/>
  <c r="O77" i="3"/>
  <c r="N77" i="3"/>
  <c r="L77" i="3"/>
  <c r="K77" i="3"/>
  <c r="I77" i="3"/>
  <c r="H77" i="3"/>
  <c r="F77" i="3"/>
  <c r="E77" i="3"/>
  <c r="C77" i="3"/>
  <c r="B77" i="3"/>
  <c r="AB76" i="3"/>
  <c r="AA76" i="3"/>
  <c r="Z76" i="3"/>
  <c r="Y76" i="3"/>
  <c r="V76" i="3"/>
  <c r="S76" i="3"/>
  <c r="P76" i="3"/>
  <c r="M76" i="3"/>
  <c r="J76" i="3"/>
  <c r="G76" i="3"/>
  <c r="D76" i="3"/>
  <c r="AA75" i="3"/>
  <c r="Z75" i="3"/>
  <c r="AB75" i="3" s="1"/>
  <c r="Y75" i="3"/>
  <c r="V75" i="3"/>
  <c r="S75" i="3"/>
  <c r="P75" i="3"/>
  <c r="M75" i="3"/>
  <c r="J75" i="3"/>
  <c r="G75" i="3"/>
  <c r="D75" i="3"/>
  <c r="AA74" i="3"/>
  <c r="Z74" i="3"/>
  <c r="AB74" i="3" s="1"/>
  <c r="Y74" i="3"/>
  <c r="V74" i="3"/>
  <c r="S74" i="3"/>
  <c r="P74" i="3"/>
  <c r="M74" i="3"/>
  <c r="J74" i="3"/>
  <c r="G74" i="3"/>
  <c r="D74" i="3"/>
  <c r="AA73" i="3"/>
  <c r="Z73" i="3"/>
  <c r="AB73" i="3" s="1"/>
  <c r="Y73" i="3"/>
  <c r="V73" i="3"/>
  <c r="S73" i="3"/>
  <c r="P73" i="3"/>
  <c r="M73" i="3"/>
  <c r="J73" i="3"/>
  <c r="G73" i="3"/>
  <c r="D73" i="3"/>
  <c r="AB72" i="3"/>
  <c r="AA72" i="3"/>
  <c r="Z72" i="3"/>
  <c r="Y72" i="3"/>
  <c r="V72" i="3"/>
  <c r="S72" i="3"/>
  <c r="P72" i="3"/>
  <c r="M72" i="3"/>
  <c r="J72" i="3"/>
  <c r="G72" i="3"/>
  <c r="D72" i="3"/>
  <c r="AA71" i="3"/>
  <c r="Z71" i="3"/>
  <c r="AB71" i="3" s="1"/>
  <c r="Y71" i="3"/>
  <c r="V71" i="3"/>
  <c r="S71" i="3"/>
  <c r="P71" i="3"/>
  <c r="M71" i="3"/>
  <c r="J71" i="3"/>
  <c r="G71" i="3"/>
  <c r="D71" i="3"/>
  <c r="AA70" i="3"/>
  <c r="Z70" i="3"/>
  <c r="AB70" i="3" s="1"/>
  <c r="Y70" i="3"/>
  <c r="V70" i="3"/>
  <c r="S70" i="3"/>
  <c r="P70" i="3"/>
  <c r="M70" i="3"/>
  <c r="J70" i="3"/>
  <c r="G70" i="3"/>
  <c r="D70" i="3"/>
  <c r="AA69" i="3"/>
  <c r="Z69" i="3"/>
  <c r="AB69" i="3" s="1"/>
  <c r="Y69" i="3"/>
  <c r="Y77" i="3" s="1"/>
  <c r="V69" i="3"/>
  <c r="S69" i="3"/>
  <c r="P69" i="3"/>
  <c r="M69" i="3"/>
  <c r="M77" i="3" s="1"/>
  <c r="J69" i="3"/>
  <c r="G69" i="3"/>
  <c r="D69" i="3"/>
  <c r="AB68" i="3"/>
  <c r="AA68" i="3"/>
  <c r="Z68" i="3"/>
  <c r="Y68" i="3"/>
  <c r="V68" i="3"/>
  <c r="S68" i="3"/>
  <c r="P68" i="3"/>
  <c r="M68" i="3"/>
  <c r="J68" i="3"/>
  <c r="G68" i="3"/>
  <c r="D68" i="3"/>
  <c r="AA67" i="3"/>
  <c r="AA77" i="3" s="1"/>
  <c r="Z67" i="3"/>
  <c r="Z77" i="3" s="1"/>
  <c r="Y67" i="3"/>
  <c r="V67" i="3"/>
  <c r="V77" i="3" s="1"/>
  <c r="S67" i="3"/>
  <c r="S77" i="3" s="1"/>
  <c r="P67" i="3"/>
  <c r="P77" i="3" s="1"/>
  <c r="M67" i="3"/>
  <c r="J67" i="3"/>
  <c r="J77" i="3" s="1"/>
  <c r="G67" i="3"/>
  <c r="G77" i="3" s="1"/>
  <c r="D67" i="3"/>
  <c r="D77" i="3" s="1"/>
  <c r="AB67" i="3" l="1"/>
  <c r="AB77" i="3" s="1"/>
  <c r="J41" i="5" l="1"/>
  <c r="J40" i="5"/>
  <c r="J39" i="5"/>
  <c r="J38" i="5"/>
  <c r="J37" i="5"/>
  <c r="X63" i="3"/>
  <c r="W63" i="3"/>
  <c r="U63" i="3"/>
  <c r="T63" i="3"/>
  <c r="R63" i="3"/>
  <c r="Q63" i="3"/>
  <c r="O63" i="3"/>
  <c r="N63" i="3"/>
  <c r="L63" i="3"/>
  <c r="K63" i="3"/>
  <c r="I63" i="3"/>
  <c r="H63" i="3"/>
  <c r="F63" i="3"/>
  <c r="E63" i="3"/>
  <c r="C63" i="3"/>
  <c r="B63" i="3"/>
  <c r="AB62" i="3"/>
  <c r="AA62" i="3"/>
  <c r="Z62" i="3"/>
  <c r="Y62" i="3"/>
  <c r="V62" i="3"/>
  <c r="S62" i="3"/>
  <c r="P62" i="3"/>
  <c r="M62" i="3"/>
  <c r="J62" i="3"/>
  <c r="G62" i="3"/>
  <c r="D62" i="3"/>
  <c r="AA61" i="3"/>
  <c r="AB61" i="3" s="1"/>
  <c r="Z61" i="3"/>
  <c r="Y61" i="3"/>
  <c r="V61" i="3"/>
  <c r="S61" i="3"/>
  <c r="P61" i="3"/>
  <c r="M61" i="3"/>
  <c r="J61" i="3"/>
  <c r="G61" i="3"/>
  <c r="D61" i="3"/>
  <c r="AA60" i="3"/>
  <c r="Z60" i="3"/>
  <c r="AB60" i="3" s="1"/>
  <c r="Y60" i="3"/>
  <c r="V60" i="3"/>
  <c r="S60" i="3"/>
  <c r="P60" i="3"/>
  <c r="M60" i="3"/>
  <c r="J60" i="3"/>
  <c r="G60" i="3"/>
  <c r="D60" i="3"/>
  <c r="AA59" i="3"/>
  <c r="Z59" i="3"/>
  <c r="AB59" i="3" s="1"/>
  <c r="Y59" i="3"/>
  <c r="V59" i="3"/>
  <c r="S59" i="3"/>
  <c r="P59" i="3"/>
  <c r="M59" i="3"/>
  <c r="J59" i="3"/>
  <c r="G59" i="3"/>
  <c r="D59" i="3"/>
  <c r="AB58" i="3"/>
  <c r="AA58" i="3"/>
  <c r="Z58" i="3"/>
  <c r="Y58" i="3"/>
  <c r="V58" i="3"/>
  <c r="S58" i="3"/>
  <c r="P58" i="3"/>
  <c r="M58" i="3"/>
  <c r="J58" i="3"/>
  <c r="G58" i="3"/>
  <c r="D58" i="3"/>
  <c r="AA57" i="3"/>
  <c r="AB57" i="3" s="1"/>
  <c r="Z57" i="3"/>
  <c r="Y57" i="3"/>
  <c r="V57" i="3"/>
  <c r="S57" i="3"/>
  <c r="P57" i="3"/>
  <c r="M57" i="3"/>
  <c r="J57" i="3"/>
  <c r="G57" i="3"/>
  <c r="D57" i="3"/>
  <c r="AA56" i="3"/>
  <c r="Z56" i="3"/>
  <c r="AB56" i="3" s="1"/>
  <c r="Y56" i="3"/>
  <c r="V56" i="3"/>
  <c r="S56" i="3"/>
  <c r="P56" i="3"/>
  <c r="M56" i="3"/>
  <c r="J56" i="3"/>
  <c r="G56" i="3"/>
  <c r="D56" i="3"/>
  <c r="AA55" i="3"/>
  <c r="Z55" i="3"/>
  <c r="AB55" i="3" s="1"/>
  <c r="Y55" i="3"/>
  <c r="Y63" i="3" s="1"/>
  <c r="V55" i="3"/>
  <c r="S55" i="3"/>
  <c r="P55" i="3"/>
  <c r="M55" i="3"/>
  <c r="M63" i="3" s="1"/>
  <c r="J55" i="3"/>
  <c r="G55" i="3"/>
  <c r="D55" i="3"/>
  <c r="AB54" i="3"/>
  <c r="AA54" i="3"/>
  <c r="Z54" i="3"/>
  <c r="Y54" i="3"/>
  <c r="V54" i="3"/>
  <c r="S54" i="3"/>
  <c r="P54" i="3"/>
  <c r="M54" i="3"/>
  <c r="J54" i="3"/>
  <c r="G54" i="3"/>
  <c r="D54" i="3"/>
  <c r="AA53" i="3"/>
  <c r="AA63" i="3" s="1"/>
  <c r="Z53" i="3"/>
  <c r="Y53" i="3"/>
  <c r="V53" i="3"/>
  <c r="V63" i="3" s="1"/>
  <c r="S53" i="3"/>
  <c r="S63" i="3" s="1"/>
  <c r="P53" i="3"/>
  <c r="P63" i="3" s="1"/>
  <c r="M53" i="3"/>
  <c r="J53" i="3"/>
  <c r="J63" i="3" s="1"/>
  <c r="G53" i="3"/>
  <c r="G63" i="3" s="1"/>
  <c r="D53" i="3"/>
  <c r="D63" i="3" s="1"/>
  <c r="J32" i="5"/>
  <c r="J31" i="5"/>
  <c r="J30" i="5"/>
  <c r="J29" i="5"/>
  <c r="J28" i="5"/>
  <c r="J27" i="5"/>
  <c r="X49" i="3"/>
  <c r="W49" i="3"/>
  <c r="U49" i="3"/>
  <c r="T49" i="3"/>
  <c r="R49" i="3"/>
  <c r="Q49" i="3"/>
  <c r="O49" i="3"/>
  <c r="N49" i="3"/>
  <c r="L49" i="3"/>
  <c r="K49" i="3"/>
  <c r="I49" i="3"/>
  <c r="H49" i="3"/>
  <c r="F49" i="3"/>
  <c r="E49" i="3"/>
  <c r="C49" i="3"/>
  <c r="B49" i="3"/>
  <c r="AB48" i="3"/>
  <c r="AA48" i="3"/>
  <c r="Z48" i="3"/>
  <c r="Y48" i="3"/>
  <c r="V48" i="3"/>
  <c r="S48" i="3"/>
  <c r="P48" i="3"/>
  <c r="M48" i="3"/>
  <c r="J48" i="3"/>
  <c r="G48" i="3"/>
  <c r="D48" i="3"/>
  <c r="AA47" i="3"/>
  <c r="AB47" i="3" s="1"/>
  <c r="Z47" i="3"/>
  <c r="Y47" i="3"/>
  <c r="V47" i="3"/>
  <c r="S47" i="3"/>
  <c r="P47" i="3"/>
  <c r="M47" i="3"/>
  <c r="J47" i="3"/>
  <c r="G47" i="3"/>
  <c r="D47" i="3"/>
  <c r="AA46" i="3"/>
  <c r="Z46" i="3"/>
  <c r="AB46" i="3" s="1"/>
  <c r="Y46" i="3"/>
  <c r="V46" i="3"/>
  <c r="S46" i="3"/>
  <c r="P46" i="3"/>
  <c r="M46" i="3"/>
  <c r="J46" i="3"/>
  <c r="G46" i="3"/>
  <c r="D46" i="3"/>
  <c r="AA45" i="3"/>
  <c r="Z45" i="3"/>
  <c r="AB45" i="3" s="1"/>
  <c r="Y45" i="3"/>
  <c r="V45" i="3"/>
  <c r="S45" i="3"/>
  <c r="P45" i="3"/>
  <c r="M45" i="3"/>
  <c r="J45" i="3"/>
  <c r="G45" i="3"/>
  <c r="D45" i="3"/>
  <c r="AB44" i="3"/>
  <c r="AA44" i="3"/>
  <c r="Z44" i="3"/>
  <c r="Y44" i="3"/>
  <c r="V44" i="3"/>
  <c r="S44" i="3"/>
  <c r="P44" i="3"/>
  <c r="M44" i="3"/>
  <c r="J44" i="3"/>
  <c r="G44" i="3"/>
  <c r="D44" i="3"/>
  <c r="AA43" i="3"/>
  <c r="AB43" i="3" s="1"/>
  <c r="Z43" i="3"/>
  <c r="Y43" i="3"/>
  <c r="V43" i="3"/>
  <c r="S43" i="3"/>
  <c r="P43" i="3"/>
  <c r="M43" i="3"/>
  <c r="J43" i="3"/>
  <c r="G43" i="3"/>
  <c r="D43" i="3"/>
  <c r="AA42" i="3"/>
  <c r="Z42" i="3"/>
  <c r="AB42" i="3" s="1"/>
  <c r="Y42" i="3"/>
  <c r="V42" i="3"/>
  <c r="S42" i="3"/>
  <c r="P42" i="3"/>
  <c r="M42" i="3"/>
  <c r="J42" i="3"/>
  <c r="G42" i="3"/>
  <c r="D42" i="3"/>
  <c r="AA41" i="3"/>
  <c r="Z41" i="3"/>
  <c r="AB41" i="3" s="1"/>
  <c r="Y41" i="3"/>
  <c r="Y49" i="3" s="1"/>
  <c r="V41" i="3"/>
  <c r="S41" i="3"/>
  <c r="P41" i="3"/>
  <c r="M41" i="3"/>
  <c r="M49" i="3" s="1"/>
  <c r="J41" i="3"/>
  <c r="G41" i="3"/>
  <c r="D41" i="3"/>
  <c r="AB40" i="3"/>
  <c r="AA40" i="3"/>
  <c r="Z40" i="3"/>
  <c r="Y40" i="3"/>
  <c r="V40" i="3"/>
  <c r="S40" i="3"/>
  <c r="P40" i="3"/>
  <c r="M40" i="3"/>
  <c r="J40" i="3"/>
  <c r="G40" i="3"/>
  <c r="D40" i="3"/>
  <c r="AA39" i="3"/>
  <c r="AA49" i="3" s="1"/>
  <c r="Z39" i="3"/>
  <c r="Y39" i="3"/>
  <c r="V39" i="3"/>
  <c r="V49" i="3" s="1"/>
  <c r="S39" i="3"/>
  <c r="S49" i="3" s="1"/>
  <c r="P39" i="3"/>
  <c r="P49" i="3" s="1"/>
  <c r="M39" i="3"/>
  <c r="J39" i="3"/>
  <c r="J49" i="3" s="1"/>
  <c r="G39" i="3"/>
  <c r="G49" i="3" s="1"/>
  <c r="D39" i="3"/>
  <c r="D49" i="3" s="1"/>
  <c r="L18" i="2"/>
  <c r="J23" i="5"/>
  <c r="J22" i="5"/>
  <c r="J21" i="5"/>
  <c r="J20" i="5"/>
  <c r="J19" i="5"/>
  <c r="J18" i="5"/>
  <c r="X35" i="3"/>
  <c r="W35" i="3"/>
  <c r="U35" i="3"/>
  <c r="T35" i="3"/>
  <c r="R35" i="3"/>
  <c r="Q35" i="3"/>
  <c r="O35" i="3"/>
  <c r="N35" i="3"/>
  <c r="L35" i="3"/>
  <c r="K35" i="3"/>
  <c r="I35" i="3"/>
  <c r="H35" i="3"/>
  <c r="F35" i="3"/>
  <c r="E35" i="3"/>
  <c r="C35" i="3"/>
  <c r="B35" i="3"/>
  <c r="AB34" i="3"/>
  <c r="AA34" i="3"/>
  <c r="Z34" i="3"/>
  <c r="Y34" i="3"/>
  <c r="V34" i="3"/>
  <c r="S34" i="3"/>
  <c r="P34" i="3"/>
  <c r="M34" i="3"/>
  <c r="J34" i="3"/>
  <c r="G34" i="3"/>
  <c r="D34" i="3"/>
  <c r="AA33" i="3"/>
  <c r="Z33" i="3"/>
  <c r="AB33" i="3" s="1"/>
  <c r="Y33" i="3"/>
  <c r="V33" i="3"/>
  <c r="S33" i="3"/>
  <c r="P33" i="3"/>
  <c r="M33" i="3"/>
  <c r="J33" i="3"/>
  <c r="G33" i="3"/>
  <c r="D33" i="3"/>
  <c r="AA32" i="3"/>
  <c r="Z32" i="3"/>
  <c r="AB32" i="3" s="1"/>
  <c r="Y32" i="3"/>
  <c r="V32" i="3"/>
  <c r="S32" i="3"/>
  <c r="P32" i="3"/>
  <c r="M32" i="3"/>
  <c r="J32" i="3"/>
  <c r="G32" i="3"/>
  <c r="D32" i="3"/>
  <c r="AB31" i="3"/>
  <c r="AA31" i="3"/>
  <c r="Z31" i="3"/>
  <c r="Y31" i="3"/>
  <c r="V31" i="3"/>
  <c r="S31" i="3"/>
  <c r="P31" i="3"/>
  <c r="M31" i="3"/>
  <c r="J31" i="3"/>
  <c r="G31" i="3"/>
  <c r="D31" i="3"/>
  <c r="AB30" i="3"/>
  <c r="AA30" i="3"/>
  <c r="Z30" i="3"/>
  <c r="Y30" i="3"/>
  <c r="V30" i="3"/>
  <c r="S30" i="3"/>
  <c r="P30" i="3"/>
  <c r="M30" i="3"/>
  <c r="J30" i="3"/>
  <c r="G30" i="3"/>
  <c r="D30" i="3"/>
  <c r="AA29" i="3"/>
  <c r="Z29" i="3"/>
  <c r="AB29" i="3" s="1"/>
  <c r="Y29" i="3"/>
  <c r="V29" i="3"/>
  <c r="S29" i="3"/>
  <c r="P29" i="3"/>
  <c r="M29" i="3"/>
  <c r="J29" i="3"/>
  <c r="G29" i="3"/>
  <c r="D29" i="3"/>
  <c r="AA28" i="3"/>
  <c r="Z28" i="3"/>
  <c r="AB28" i="3" s="1"/>
  <c r="Y28" i="3"/>
  <c r="V28" i="3"/>
  <c r="S28" i="3"/>
  <c r="P28" i="3"/>
  <c r="M28" i="3"/>
  <c r="J28" i="3"/>
  <c r="G28" i="3"/>
  <c r="D28" i="3"/>
  <c r="AB27" i="3"/>
  <c r="AA27" i="3"/>
  <c r="Z27" i="3"/>
  <c r="Y27" i="3"/>
  <c r="Y35" i="3" s="1"/>
  <c r="V27" i="3"/>
  <c r="S27" i="3"/>
  <c r="P27" i="3"/>
  <c r="M27" i="3"/>
  <c r="M35" i="3" s="1"/>
  <c r="J27" i="3"/>
  <c r="G27" i="3"/>
  <c r="D27" i="3"/>
  <c r="AB26" i="3"/>
  <c r="AA26" i="3"/>
  <c r="Z26" i="3"/>
  <c r="Y26" i="3"/>
  <c r="V26" i="3"/>
  <c r="S26" i="3"/>
  <c r="P26" i="3"/>
  <c r="M26" i="3"/>
  <c r="J26" i="3"/>
  <c r="G26" i="3"/>
  <c r="D26" i="3"/>
  <c r="AA25" i="3"/>
  <c r="AA35" i="3" s="1"/>
  <c r="Z25" i="3"/>
  <c r="Z35" i="3" s="1"/>
  <c r="Y25" i="3"/>
  <c r="V25" i="3"/>
  <c r="V35" i="3" s="1"/>
  <c r="S25" i="3"/>
  <c r="S35" i="3" s="1"/>
  <c r="P25" i="3"/>
  <c r="P35" i="3" s="1"/>
  <c r="M25" i="3"/>
  <c r="J25" i="3"/>
  <c r="J35" i="3" s="1"/>
  <c r="G25" i="3"/>
  <c r="G35" i="3" s="1"/>
  <c r="D25" i="3"/>
  <c r="D35" i="3" s="1"/>
  <c r="AB53" i="3" l="1"/>
  <c r="AB63" i="3" s="1"/>
  <c r="Z63" i="3"/>
  <c r="AB39" i="3"/>
  <c r="AB49" i="3" s="1"/>
  <c r="Z49" i="3"/>
  <c r="AB25" i="3"/>
  <c r="AB35" i="3" s="1"/>
  <c r="I8" i="12" l="1"/>
  <c r="G8" i="12"/>
  <c r="E8" i="12"/>
  <c r="C8" i="12"/>
  <c r="J14" i="5" l="1"/>
  <c r="J13" i="5"/>
  <c r="J12" i="5"/>
  <c r="J11" i="5"/>
  <c r="J10" i="5"/>
  <c r="J9" i="5"/>
  <c r="X21" i="3"/>
  <c r="W21" i="3"/>
  <c r="U21" i="3"/>
  <c r="T21" i="3"/>
  <c r="R21" i="3"/>
  <c r="Q21" i="3"/>
  <c r="O21" i="3"/>
  <c r="N21" i="3"/>
  <c r="L21" i="3"/>
  <c r="K21" i="3"/>
  <c r="I21" i="3"/>
  <c r="H21" i="3"/>
  <c r="F21" i="3"/>
  <c r="E21" i="3"/>
  <c r="C21" i="3"/>
  <c r="B21" i="3"/>
  <c r="AB20" i="3"/>
  <c r="AA20" i="3"/>
  <c r="Z20" i="3"/>
  <c r="Y20" i="3"/>
  <c r="V20" i="3"/>
  <c r="S20" i="3"/>
  <c r="P20" i="3"/>
  <c r="M20" i="3"/>
  <c r="J20" i="3"/>
  <c r="G20" i="3"/>
  <c r="D20" i="3"/>
  <c r="AA19" i="3"/>
  <c r="Z19" i="3"/>
  <c r="AB19" i="3" s="1"/>
  <c r="Y19" i="3"/>
  <c r="V19" i="3"/>
  <c r="S19" i="3"/>
  <c r="P19" i="3"/>
  <c r="M19" i="3"/>
  <c r="J19" i="3"/>
  <c r="G19" i="3"/>
  <c r="D19" i="3"/>
  <c r="AA18" i="3"/>
  <c r="Z18" i="3"/>
  <c r="AB18" i="3" s="1"/>
  <c r="Y18" i="3"/>
  <c r="V18" i="3"/>
  <c r="S18" i="3"/>
  <c r="P18" i="3"/>
  <c r="M18" i="3"/>
  <c r="J18" i="3"/>
  <c r="G18" i="3"/>
  <c r="D18" i="3"/>
  <c r="AB17" i="3"/>
  <c r="AA17" i="3"/>
  <c r="Z17" i="3"/>
  <c r="Y17" i="3"/>
  <c r="V17" i="3"/>
  <c r="S17" i="3"/>
  <c r="P17" i="3"/>
  <c r="M17" i="3"/>
  <c r="J17" i="3"/>
  <c r="G17" i="3"/>
  <c r="D17" i="3"/>
  <c r="AB16" i="3"/>
  <c r="AA16" i="3"/>
  <c r="Z16" i="3"/>
  <c r="Y16" i="3"/>
  <c r="V16" i="3"/>
  <c r="S16" i="3"/>
  <c r="P16" i="3"/>
  <c r="M16" i="3"/>
  <c r="J16" i="3"/>
  <c r="G16" i="3"/>
  <c r="D16" i="3"/>
  <c r="AA15" i="3"/>
  <c r="Z15" i="3"/>
  <c r="AB15" i="3" s="1"/>
  <c r="Y15" i="3"/>
  <c r="V15" i="3"/>
  <c r="S15" i="3"/>
  <c r="P15" i="3"/>
  <c r="M15" i="3"/>
  <c r="J15" i="3"/>
  <c r="G15" i="3"/>
  <c r="D15" i="3"/>
  <c r="AA14" i="3"/>
  <c r="Z14" i="3"/>
  <c r="AB14" i="3" s="1"/>
  <c r="Y14" i="3"/>
  <c r="V14" i="3"/>
  <c r="S14" i="3"/>
  <c r="P14" i="3"/>
  <c r="M14" i="3"/>
  <c r="J14" i="3"/>
  <c r="G14" i="3"/>
  <c r="D14" i="3"/>
  <c r="AB13" i="3"/>
  <c r="AA13" i="3"/>
  <c r="Z13" i="3"/>
  <c r="Y13" i="3"/>
  <c r="Y21" i="3" s="1"/>
  <c r="V13" i="3"/>
  <c r="S13" i="3"/>
  <c r="P13" i="3"/>
  <c r="M13" i="3"/>
  <c r="M21" i="3" s="1"/>
  <c r="J13" i="3"/>
  <c r="G13" i="3"/>
  <c r="D13" i="3"/>
  <c r="AB12" i="3"/>
  <c r="AA12" i="3"/>
  <c r="Z12" i="3"/>
  <c r="Y12" i="3"/>
  <c r="V12" i="3"/>
  <c r="S12" i="3"/>
  <c r="P12" i="3"/>
  <c r="M12" i="3"/>
  <c r="J12" i="3"/>
  <c r="G12" i="3"/>
  <c r="D12" i="3"/>
  <c r="AA11" i="3"/>
  <c r="AA21" i="3" s="1"/>
  <c r="Z11" i="3"/>
  <c r="Z21" i="3" s="1"/>
  <c r="Y11" i="3"/>
  <c r="V11" i="3"/>
  <c r="V21" i="3" s="1"/>
  <c r="S11" i="3"/>
  <c r="S21" i="3" s="1"/>
  <c r="P11" i="3"/>
  <c r="P21" i="3" s="1"/>
  <c r="M11" i="3"/>
  <c r="J11" i="3"/>
  <c r="J21" i="3" s="1"/>
  <c r="G11" i="3"/>
  <c r="G21" i="3" s="1"/>
  <c r="D11" i="3"/>
  <c r="D21" i="3" s="1"/>
  <c r="AB11" i="3" l="1"/>
  <c r="AB21" i="3" s="1"/>
  <c r="BG18" i="2"/>
  <c r="BE18" i="2"/>
  <c r="BI17" i="2"/>
  <c r="BI16" i="2"/>
  <c r="BI15" i="2"/>
  <c r="BI14" i="2"/>
  <c r="BI13" i="2"/>
  <c r="BI12" i="2"/>
  <c r="BI11" i="2"/>
  <c r="BI10" i="2"/>
  <c r="BB18" i="2"/>
  <c r="AZ18" i="2"/>
  <c r="BD17" i="2"/>
  <c r="BD16" i="2"/>
  <c r="BD15" i="2"/>
  <c r="BD14" i="2"/>
  <c r="BD13" i="2"/>
  <c r="BD12" i="2"/>
  <c r="BD11" i="2"/>
  <c r="BD10" i="2"/>
  <c r="AW18" i="2"/>
  <c r="AU18" i="2"/>
  <c r="AY17" i="2"/>
  <c r="AY16" i="2"/>
  <c r="AY15" i="2"/>
  <c r="AY14" i="2"/>
  <c r="AY13" i="2"/>
  <c r="AY12" i="2"/>
  <c r="AY11" i="2"/>
  <c r="AY10" i="2"/>
  <c r="AR18" i="2"/>
  <c r="AP18" i="2"/>
  <c r="AT17" i="2"/>
  <c r="AT16" i="2"/>
  <c r="AT15" i="2"/>
  <c r="AT14" i="2"/>
  <c r="AT13" i="2"/>
  <c r="AT12" i="2"/>
  <c r="AT11" i="2"/>
  <c r="AT10" i="2"/>
  <c r="AM18" i="2"/>
  <c r="AK18" i="2"/>
  <c r="AO18" i="2" s="1"/>
  <c r="AO17" i="2"/>
  <c r="AO16" i="2"/>
  <c r="AH18" i="2"/>
  <c r="AF18" i="2"/>
  <c r="AJ17" i="2"/>
  <c r="AJ16" i="2"/>
  <c r="AJ15" i="2"/>
  <c r="AJ14" i="2"/>
  <c r="AJ13" i="2"/>
  <c r="AJ12" i="2"/>
  <c r="AJ11" i="2"/>
  <c r="AJ10" i="2"/>
  <c r="AC18" i="2"/>
  <c r="AA18" i="2"/>
  <c r="AE17" i="2"/>
  <c r="AE16" i="2"/>
  <c r="AE15" i="2"/>
  <c r="AE14" i="2"/>
  <c r="AE13" i="2"/>
  <c r="AE12" i="2"/>
  <c r="AE11" i="2"/>
  <c r="AE10" i="2"/>
  <c r="X18" i="2"/>
  <c r="V18" i="2"/>
  <c r="Z17" i="2"/>
  <c r="Z16" i="2"/>
  <c r="Z15" i="2"/>
  <c r="Z14" i="2"/>
  <c r="Z13" i="2"/>
  <c r="Z12" i="2"/>
  <c r="Z11" i="2"/>
  <c r="Z10" i="2"/>
  <c r="S18" i="2"/>
  <c r="Q18" i="2"/>
  <c r="U18" i="2" s="1"/>
  <c r="U17" i="2"/>
  <c r="U16" i="2"/>
  <c r="U15" i="2"/>
  <c r="U14" i="2"/>
  <c r="U13" i="2"/>
  <c r="U12" i="2"/>
  <c r="U11" i="2"/>
  <c r="U10" i="2"/>
  <c r="N18" i="2"/>
  <c r="P18" i="2" s="1"/>
  <c r="P17" i="2"/>
  <c r="P16" i="2"/>
  <c r="P15" i="2"/>
  <c r="P14" i="2"/>
  <c r="P13" i="2"/>
  <c r="P12" i="2"/>
  <c r="P11" i="2"/>
  <c r="P10" i="2"/>
  <c r="I18" i="2"/>
  <c r="G18" i="2"/>
  <c r="K18" i="2" s="1"/>
  <c r="K17" i="2"/>
  <c r="K16" i="2"/>
  <c r="K15" i="2"/>
  <c r="K14" i="2"/>
  <c r="K13" i="2"/>
  <c r="K12" i="2"/>
  <c r="K11" i="2"/>
  <c r="K10" i="2"/>
  <c r="BG20" i="1"/>
  <c r="BE20" i="1"/>
  <c r="BI20" i="1" s="1"/>
  <c r="BI19" i="1"/>
  <c r="BI18" i="1"/>
  <c r="BI17" i="1"/>
  <c r="BI16" i="1"/>
  <c r="BI15" i="1"/>
  <c r="BI14" i="1"/>
  <c r="BI13" i="1"/>
  <c r="BI12" i="1"/>
  <c r="BI11" i="1"/>
  <c r="BI10" i="1"/>
  <c r="BB20" i="1"/>
  <c r="AZ20" i="1"/>
  <c r="BD20" i="1" s="1"/>
  <c r="BD19" i="1"/>
  <c r="BD18" i="1"/>
  <c r="BD17" i="1"/>
  <c r="BD16" i="1"/>
  <c r="BD15" i="1"/>
  <c r="BD14" i="1"/>
  <c r="BD13" i="1"/>
  <c r="BD12" i="1"/>
  <c r="BD11" i="1"/>
  <c r="BD10" i="1"/>
  <c r="AW20" i="1"/>
  <c r="AU20" i="1"/>
  <c r="AY19" i="1"/>
  <c r="AY18" i="1"/>
  <c r="AY17" i="1"/>
  <c r="AY16" i="1"/>
  <c r="AY15" i="1"/>
  <c r="AY14" i="1"/>
  <c r="AY13" i="1"/>
  <c r="AY12" i="1"/>
  <c r="AY11" i="1"/>
  <c r="AY10" i="1"/>
  <c r="AR20" i="1"/>
  <c r="AP20" i="1"/>
  <c r="AT19" i="1"/>
  <c r="AT18" i="1"/>
  <c r="AT17" i="1"/>
  <c r="AT16" i="1"/>
  <c r="AT15" i="1"/>
  <c r="AT14" i="1"/>
  <c r="AT13" i="1"/>
  <c r="AT12" i="1"/>
  <c r="AT11" i="1"/>
  <c r="AT10" i="1"/>
  <c r="AM20" i="1"/>
  <c r="AK20" i="1"/>
  <c r="AO20" i="1" s="1"/>
  <c r="AO19" i="1"/>
  <c r="AO18" i="1"/>
  <c r="AO17" i="1"/>
  <c r="AO16" i="1"/>
  <c r="AO15" i="1"/>
  <c r="AO14" i="1"/>
  <c r="AO13" i="1"/>
  <c r="AO12" i="1"/>
  <c r="AO11" i="1"/>
  <c r="AO10" i="1"/>
  <c r="AH20" i="1"/>
  <c r="AF20" i="1"/>
  <c r="AJ20" i="1" s="1"/>
  <c r="AJ19" i="1"/>
  <c r="AJ18" i="1"/>
  <c r="AJ17" i="1"/>
  <c r="AJ16" i="1"/>
  <c r="AJ15" i="1"/>
  <c r="AJ14" i="1"/>
  <c r="AJ13" i="1"/>
  <c r="AJ12" i="1"/>
  <c r="AJ11" i="1"/>
  <c r="AJ10" i="1"/>
  <c r="AC20" i="1"/>
  <c r="AA20" i="1"/>
  <c r="AE20" i="1" s="1"/>
  <c r="AE19" i="1"/>
  <c r="AE18" i="1"/>
  <c r="AE17" i="1"/>
  <c r="AE16" i="1"/>
  <c r="AE15" i="1"/>
  <c r="AE14" i="1"/>
  <c r="AE13" i="1"/>
  <c r="AE12" i="1"/>
  <c r="AE11" i="1"/>
  <c r="AE10" i="1"/>
  <c r="X20" i="1"/>
  <c r="V20" i="1"/>
  <c r="Z20" i="1" s="1"/>
  <c r="Z19" i="1"/>
  <c r="Z18" i="1"/>
  <c r="Z17" i="1"/>
  <c r="Z16" i="1"/>
  <c r="Z15" i="1"/>
  <c r="Z14" i="1"/>
  <c r="Z13" i="1"/>
  <c r="Z12" i="1"/>
  <c r="Z11" i="1"/>
  <c r="Z10" i="1"/>
  <c r="S20" i="1"/>
  <c r="Q20" i="1"/>
  <c r="U20" i="1" s="1"/>
  <c r="U19" i="1"/>
  <c r="U18" i="1"/>
  <c r="U17" i="1"/>
  <c r="U16" i="1"/>
  <c r="U15" i="1"/>
  <c r="U14" i="1"/>
  <c r="U13" i="1"/>
  <c r="U12" i="1"/>
  <c r="U11" i="1"/>
  <c r="U10" i="1"/>
  <c r="N20" i="1"/>
  <c r="L20" i="1"/>
  <c r="P19" i="1"/>
  <c r="P18" i="1"/>
  <c r="P17" i="1"/>
  <c r="P16" i="1"/>
  <c r="P15" i="1"/>
  <c r="P14" i="1"/>
  <c r="P13" i="1"/>
  <c r="P12" i="1"/>
  <c r="P11" i="1"/>
  <c r="P10" i="1"/>
  <c r="I20" i="1"/>
  <c r="G20" i="1"/>
  <c r="K19" i="1"/>
  <c r="K18" i="1"/>
  <c r="K17" i="1"/>
  <c r="K16" i="1"/>
  <c r="K15" i="1"/>
  <c r="K14" i="1"/>
  <c r="K13" i="1"/>
  <c r="K12" i="1"/>
  <c r="K11" i="1"/>
  <c r="K10" i="1"/>
  <c r="D20" i="1"/>
  <c r="B20" i="1"/>
  <c r="BI18" i="2" l="1"/>
  <c r="BD18" i="2"/>
  <c r="AY18" i="2"/>
  <c r="AY20" i="1"/>
  <c r="AT18" i="2"/>
  <c r="AT20" i="1"/>
  <c r="AJ18" i="2"/>
  <c r="AE18" i="2"/>
  <c r="Z18" i="2"/>
  <c r="P20" i="1"/>
  <c r="K20" i="1"/>
  <c r="C40" i="6" l="1"/>
  <c r="D40" i="6"/>
  <c r="E40" i="6"/>
  <c r="B40" i="6"/>
  <c r="I78" i="5" l="1"/>
  <c r="H78" i="5"/>
  <c r="G78" i="5"/>
  <c r="F78" i="5"/>
  <c r="E78" i="5"/>
  <c r="D78" i="5"/>
  <c r="C78" i="5"/>
  <c r="B78" i="5"/>
  <c r="J53" i="12"/>
  <c r="I51" i="5"/>
  <c r="H51" i="5"/>
  <c r="G51" i="5"/>
  <c r="F51" i="5"/>
  <c r="E51" i="5"/>
  <c r="D51" i="5"/>
  <c r="C51" i="5"/>
  <c r="B51" i="5"/>
  <c r="I15" i="5"/>
  <c r="H15" i="5"/>
  <c r="G15" i="5"/>
  <c r="F15" i="5"/>
  <c r="E15" i="5"/>
  <c r="D15" i="5"/>
  <c r="C15" i="5"/>
  <c r="B15" i="5"/>
  <c r="J15" i="5"/>
  <c r="B13" i="4"/>
  <c r="D18" i="2"/>
  <c r="B18" i="2"/>
  <c r="F17" i="2"/>
  <c r="F16" i="2"/>
  <c r="F15" i="2"/>
  <c r="F14" i="2"/>
  <c r="F13" i="2"/>
  <c r="F12" i="2"/>
  <c r="F11" i="2"/>
  <c r="F10" i="2"/>
  <c r="F20" i="1"/>
  <c r="F19" i="1"/>
  <c r="F18" i="1"/>
  <c r="F17" i="1"/>
  <c r="F16" i="1"/>
  <c r="F15" i="1"/>
  <c r="F14" i="1"/>
  <c r="F13" i="1"/>
  <c r="F12" i="1"/>
  <c r="F11" i="1"/>
  <c r="F10" i="1"/>
  <c r="E12" i="1" l="1"/>
  <c r="BH19" i="1"/>
  <c r="BF18" i="1"/>
  <c r="BH15" i="1"/>
  <c r="BF14" i="1"/>
  <c r="BH11" i="1"/>
  <c r="BF10" i="1"/>
  <c r="BC18" i="1"/>
  <c r="BA17" i="1"/>
  <c r="BC14" i="1"/>
  <c r="BA13" i="1"/>
  <c r="BC10" i="1"/>
  <c r="AX17" i="1"/>
  <c r="AV16" i="1"/>
  <c r="AX13" i="1"/>
  <c r="AV12" i="1"/>
  <c r="AQ20" i="1"/>
  <c r="AQ19" i="1"/>
  <c r="AS16" i="1"/>
  <c r="AQ15" i="1"/>
  <c r="AS12" i="1"/>
  <c r="AQ11" i="1"/>
  <c r="AN19" i="1"/>
  <c r="AL18" i="1"/>
  <c r="AN15" i="1"/>
  <c r="AL14" i="1"/>
  <c r="AN11" i="1"/>
  <c r="AL10" i="1"/>
  <c r="AI18" i="1"/>
  <c r="AG17" i="1"/>
  <c r="AI14" i="1"/>
  <c r="AG13" i="1"/>
  <c r="AI10" i="1"/>
  <c r="AD18" i="1"/>
  <c r="AB17" i="1"/>
  <c r="AD14" i="1"/>
  <c r="AB13" i="1"/>
  <c r="AD10" i="1"/>
  <c r="Y18" i="1"/>
  <c r="W17" i="1"/>
  <c r="Y14" i="1"/>
  <c r="W13" i="1"/>
  <c r="Y10" i="1"/>
  <c r="T18" i="1"/>
  <c r="R17" i="1"/>
  <c r="T14" i="1"/>
  <c r="R13" i="1"/>
  <c r="T10" i="1"/>
  <c r="O17" i="1"/>
  <c r="M16" i="1"/>
  <c r="O13" i="1"/>
  <c r="M12" i="1"/>
  <c r="J17" i="1"/>
  <c r="H16" i="1"/>
  <c r="J13" i="1"/>
  <c r="H12" i="1"/>
  <c r="BA16" i="1"/>
  <c r="BA12" i="1"/>
  <c r="AX16" i="1"/>
  <c r="AV11" i="1"/>
  <c r="AQ18" i="1"/>
  <c r="AQ14" i="1"/>
  <c r="AL17" i="1"/>
  <c r="AN10" i="1"/>
  <c r="AI13" i="1"/>
  <c r="AB16" i="1"/>
  <c r="Y17" i="1"/>
  <c r="W12" i="1"/>
  <c r="R16" i="1"/>
  <c r="T13" i="1"/>
  <c r="M19" i="1"/>
  <c r="O12" i="1"/>
  <c r="H19" i="1"/>
  <c r="J12" i="1"/>
  <c r="BF19" i="1"/>
  <c r="BH16" i="1"/>
  <c r="BF15" i="1"/>
  <c r="BH12" i="1"/>
  <c r="BF11" i="1"/>
  <c r="BC19" i="1"/>
  <c r="BA18" i="1"/>
  <c r="BC15" i="1"/>
  <c r="BA14" i="1"/>
  <c r="BC11" i="1"/>
  <c r="BA10" i="1"/>
  <c r="AX18" i="1"/>
  <c r="AV17" i="1"/>
  <c r="AX14" i="1"/>
  <c r="AV13" i="1"/>
  <c r="AX10" i="1"/>
  <c r="AS17" i="1"/>
  <c r="AQ16" i="1"/>
  <c r="AS13" i="1"/>
  <c r="AQ12" i="1"/>
  <c r="AL20" i="1"/>
  <c r="AL19" i="1"/>
  <c r="AN16" i="1"/>
  <c r="AL15" i="1"/>
  <c r="AN12" i="1"/>
  <c r="AL11" i="1"/>
  <c r="AI19" i="1"/>
  <c r="AG18" i="1"/>
  <c r="AI15" i="1"/>
  <c r="AG14" i="1"/>
  <c r="AI11" i="1"/>
  <c r="AG10" i="1"/>
  <c r="AD19" i="1"/>
  <c r="AB18" i="1"/>
  <c r="AD15" i="1"/>
  <c r="AB14" i="1"/>
  <c r="AD11" i="1"/>
  <c r="AB10" i="1"/>
  <c r="Y19" i="1"/>
  <c r="W18" i="1"/>
  <c r="Y15" i="1"/>
  <c r="W14" i="1"/>
  <c r="Y11" i="1"/>
  <c r="W10" i="1"/>
  <c r="T19" i="1"/>
  <c r="R18" i="1"/>
  <c r="T15" i="1"/>
  <c r="R14" i="1"/>
  <c r="T11" i="1"/>
  <c r="R10" i="1"/>
  <c r="O18" i="1"/>
  <c r="M17" i="1"/>
  <c r="O14" i="1"/>
  <c r="M13" i="1"/>
  <c r="O10" i="1"/>
  <c r="J18" i="1"/>
  <c r="H17" i="1"/>
  <c r="J14" i="1"/>
  <c r="H13" i="1"/>
  <c r="J10" i="1"/>
  <c r="BF17" i="1"/>
  <c r="BH14" i="1"/>
  <c r="BH10" i="1"/>
  <c r="AV20" i="1"/>
  <c r="AV15" i="1"/>
  <c r="AS19" i="1"/>
  <c r="AS15" i="1"/>
  <c r="AQ10" i="1"/>
  <c r="AL13" i="1"/>
  <c r="AG16" i="1"/>
  <c r="AD17" i="1"/>
  <c r="AB12" i="1"/>
  <c r="Y13" i="1"/>
  <c r="R12" i="1"/>
  <c r="O16" i="1"/>
  <c r="M11" i="1"/>
  <c r="J16" i="1"/>
  <c r="H11" i="1"/>
  <c r="BH17" i="1"/>
  <c r="BF16" i="1"/>
  <c r="BH13" i="1"/>
  <c r="BF12" i="1"/>
  <c r="BA20" i="1"/>
  <c r="BA19" i="1"/>
  <c r="BC16" i="1"/>
  <c r="BA15" i="1"/>
  <c r="BC12" i="1"/>
  <c r="BA11" i="1"/>
  <c r="AX19" i="1"/>
  <c r="AV18" i="1"/>
  <c r="AX15" i="1"/>
  <c r="AV14" i="1"/>
  <c r="AX11" i="1"/>
  <c r="AV10" i="1"/>
  <c r="AS18" i="1"/>
  <c r="AQ17" i="1"/>
  <c r="AS14" i="1"/>
  <c r="AQ13" i="1"/>
  <c r="AS10" i="1"/>
  <c r="AN17" i="1"/>
  <c r="AL16" i="1"/>
  <c r="AN13" i="1"/>
  <c r="AL12" i="1"/>
  <c r="AG20" i="1"/>
  <c r="AG19" i="1"/>
  <c r="AI16" i="1"/>
  <c r="AG15" i="1"/>
  <c r="AI12" i="1"/>
  <c r="AG11" i="1"/>
  <c r="AB19" i="1"/>
  <c r="AD16" i="1"/>
  <c r="AB15" i="1"/>
  <c r="AD12" i="1"/>
  <c r="AB11" i="1"/>
  <c r="W19" i="1"/>
  <c r="Y16" i="1"/>
  <c r="W15" i="1"/>
  <c r="Y12" i="1"/>
  <c r="W11" i="1"/>
  <c r="R19" i="1"/>
  <c r="T16" i="1"/>
  <c r="R15" i="1"/>
  <c r="T12" i="1"/>
  <c r="R11" i="1"/>
  <c r="O19" i="1"/>
  <c r="M18" i="1"/>
  <c r="O15" i="1"/>
  <c r="M14" i="1"/>
  <c r="O11" i="1"/>
  <c r="M10" i="1"/>
  <c r="J19" i="1"/>
  <c r="H18" i="1"/>
  <c r="J15" i="1"/>
  <c r="H14" i="1"/>
  <c r="J11" i="1"/>
  <c r="H10" i="1"/>
  <c r="BH18" i="1"/>
  <c r="BF13" i="1"/>
  <c r="BC17" i="1"/>
  <c r="BC13" i="1"/>
  <c r="AV19" i="1"/>
  <c r="AX12" i="1"/>
  <c r="AS11" i="1"/>
  <c r="AN18" i="1"/>
  <c r="AN14" i="1"/>
  <c r="AI17" i="1"/>
  <c r="AG12" i="1"/>
  <c r="AD13" i="1"/>
  <c r="W16" i="1"/>
  <c r="T17" i="1"/>
  <c r="M20" i="1"/>
  <c r="M15" i="1"/>
  <c r="H15" i="1"/>
  <c r="J20" i="1"/>
  <c r="Y20" i="1"/>
  <c r="BC20" i="1"/>
  <c r="AB20" i="1"/>
  <c r="AD20" i="1"/>
  <c r="W20" i="1"/>
  <c r="AX20" i="1"/>
  <c r="R20" i="1"/>
  <c r="AI20" i="1"/>
  <c r="BF20" i="1"/>
  <c r="AS20" i="1"/>
  <c r="BH20" i="1"/>
  <c r="O20" i="1"/>
  <c r="AN20" i="1"/>
  <c r="T20" i="1"/>
  <c r="H20" i="1"/>
  <c r="F18" i="2"/>
  <c r="C14" i="1"/>
  <c r="E14" i="1"/>
  <c r="C19" i="1"/>
  <c r="C15" i="1"/>
  <c r="C11" i="1"/>
  <c r="E19" i="1"/>
  <c r="E15" i="1"/>
  <c r="E11" i="1"/>
  <c r="C17" i="1"/>
  <c r="C13" i="1"/>
  <c r="E10" i="1"/>
  <c r="E17" i="1"/>
  <c r="E13" i="1"/>
  <c r="C18" i="1"/>
  <c r="C20" i="1"/>
  <c r="B29" i="1" s="1"/>
  <c r="E18" i="1"/>
  <c r="C10" i="1"/>
  <c r="C16" i="1"/>
  <c r="C12" i="1"/>
  <c r="E20" i="1"/>
  <c r="E16" i="1"/>
  <c r="E131" i="5"/>
  <c r="E134" i="5"/>
  <c r="E135" i="5"/>
  <c r="C134" i="5"/>
  <c r="N60" i="12"/>
  <c r="P60" i="12" s="1"/>
  <c r="K60" i="12"/>
  <c r="M60" i="12" s="1"/>
  <c r="H60" i="12"/>
  <c r="J60" i="12" s="1"/>
  <c r="E60" i="12"/>
  <c r="G60" i="12" s="1"/>
  <c r="P49" i="12"/>
  <c r="P50" i="12"/>
  <c r="P51" i="12"/>
  <c r="P52" i="12"/>
  <c r="P53" i="12"/>
  <c r="P54" i="12"/>
  <c r="P55" i="12"/>
  <c r="P56" i="12"/>
  <c r="P57" i="12"/>
  <c r="P58" i="12"/>
  <c r="P59" i="12"/>
  <c r="P48" i="12"/>
  <c r="M49" i="12"/>
  <c r="M50" i="12"/>
  <c r="M51" i="12"/>
  <c r="M52" i="12"/>
  <c r="M53" i="12"/>
  <c r="M54" i="12"/>
  <c r="M55" i="12"/>
  <c r="M56" i="12"/>
  <c r="M57" i="12"/>
  <c r="M58" i="12"/>
  <c r="M59" i="12"/>
  <c r="M48" i="12"/>
  <c r="J49" i="12"/>
  <c r="J50" i="12"/>
  <c r="J51" i="12"/>
  <c r="J52" i="12"/>
  <c r="J54" i="12"/>
  <c r="J55" i="12"/>
  <c r="J56" i="12"/>
  <c r="J57" i="12"/>
  <c r="J58" i="12"/>
  <c r="J59" i="12"/>
  <c r="J48" i="12"/>
  <c r="G49" i="12"/>
  <c r="G50" i="12"/>
  <c r="G51" i="12"/>
  <c r="G52" i="12"/>
  <c r="G53" i="12"/>
  <c r="G54" i="12"/>
  <c r="G55" i="12"/>
  <c r="G56" i="12"/>
  <c r="G57" i="12"/>
  <c r="G58" i="12"/>
  <c r="G59" i="12"/>
  <c r="G48" i="12"/>
  <c r="J9" i="12"/>
  <c r="J10" i="12"/>
  <c r="J11" i="12"/>
  <c r="J12" i="12"/>
  <c r="J13" i="12"/>
  <c r="J14" i="12"/>
  <c r="J15" i="12"/>
  <c r="J16" i="12"/>
  <c r="J17" i="12"/>
  <c r="J18" i="12"/>
  <c r="J19" i="12"/>
  <c r="J8" i="12"/>
  <c r="C24" i="9"/>
  <c r="D24" i="9"/>
  <c r="E24" i="9"/>
  <c r="F24" i="9"/>
  <c r="G24" i="9"/>
  <c r="H24" i="9"/>
  <c r="I24" i="9"/>
  <c r="J24" i="9"/>
  <c r="K24" i="9"/>
  <c r="L24" i="9"/>
  <c r="M24" i="9"/>
  <c r="B25" i="9"/>
  <c r="C25" i="9"/>
  <c r="D25" i="9"/>
  <c r="E25" i="9"/>
  <c r="F25" i="9"/>
  <c r="G25" i="9"/>
  <c r="H25" i="9"/>
  <c r="I25" i="9"/>
  <c r="J25" i="9"/>
  <c r="K25" i="9"/>
  <c r="L25" i="9"/>
  <c r="M25" i="9"/>
  <c r="B26" i="9"/>
  <c r="C26" i="9"/>
  <c r="D26" i="9"/>
  <c r="E26" i="9"/>
  <c r="F26" i="9"/>
  <c r="G26" i="9"/>
  <c r="H26" i="9"/>
  <c r="I26" i="9"/>
  <c r="J26" i="9"/>
  <c r="K26" i="9"/>
  <c r="L26" i="9"/>
  <c r="M26" i="9"/>
  <c r="B27" i="9"/>
  <c r="C27" i="9"/>
  <c r="D27" i="9"/>
  <c r="E27" i="9"/>
  <c r="F27" i="9"/>
  <c r="G27" i="9"/>
  <c r="H27" i="9"/>
  <c r="I27" i="9"/>
  <c r="J27" i="9"/>
  <c r="K27" i="9"/>
  <c r="L27" i="9"/>
  <c r="M27" i="9"/>
  <c r="B28" i="9"/>
  <c r="C28" i="9"/>
  <c r="D28" i="9"/>
  <c r="E28" i="9"/>
  <c r="F28" i="9"/>
  <c r="G28" i="9"/>
  <c r="H28" i="9"/>
  <c r="I28" i="9"/>
  <c r="J28" i="9"/>
  <c r="K28" i="9"/>
  <c r="L28" i="9"/>
  <c r="M28" i="9"/>
  <c r="B29" i="9"/>
  <c r="C29" i="9"/>
  <c r="D29" i="9"/>
  <c r="E29" i="9"/>
  <c r="F29" i="9"/>
  <c r="G29" i="9"/>
  <c r="H29" i="9"/>
  <c r="I29" i="9"/>
  <c r="J29" i="9"/>
  <c r="K29" i="9"/>
  <c r="L29" i="9"/>
  <c r="M29" i="9"/>
  <c r="B30" i="9"/>
  <c r="C30" i="9"/>
  <c r="D30" i="9"/>
  <c r="E30" i="9"/>
  <c r="F30" i="9"/>
  <c r="G30" i="9"/>
  <c r="H30" i="9"/>
  <c r="I30" i="9"/>
  <c r="J30" i="9"/>
  <c r="K30" i="9"/>
  <c r="L30" i="9"/>
  <c r="M30" i="9"/>
  <c r="B31" i="9"/>
  <c r="C31" i="9"/>
  <c r="D31" i="9"/>
  <c r="E31" i="9"/>
  <c r="F31" i="9"/>
  <c r="G31" i="9"/>
  <c r="H31" i="9"/>
  <c r="I31" i="9"/>
  <c r="J31" i="9"/>
  <c r="K31" i="9"/>
  <c r="L31" i="9"/>
  <c r="M31" i="9"/>
  <c r="B13" i="6"/>
  <c r="C13" i="6"/>
  <c r="D13" i="6"/>
  <c r="E13" i="6"/>
  <c r="F13" i="6"/>
  <c r="G13" i="6"/>
  <c r="H13" i="6"/>
  <c r="I13" i="6"/>
  <c r="J13" i="6"/>
  <c r="K13" i="6"/>
  <c r="L13" i="6"/>
  <c r="M13" i="6"/>
  <c r="N13" i="6"/>
  <c r="O13" i="6"/>
  <c r="P13" i="6"/>
  <c r="Q13" i="6"/>
  <c r="R13" i="6"/>
  <c r="S13" i="6"/>
  <c r="T13" i="6"/>
  <c r="U13" i="6"/>
  <c r="V13" i="6"/>
  <c r="W13" i="6"/>
  <c r="X13" i="6"/>
  <c r="Y13" i="6"/>
  <c r="B41" i="6"/>
  <c r="C43" i="6" s="1"/>
  <c r="B63" i="6"/>
  <c r="C63" i="6"/>
  <c r="D63" i="6"/>
  <c r="E63" i="6"/>
  <c r="F63" i="6"/>
  <c r="G63" i="6"/>
  <c r="H63" i="6"/>
  <c r="I63" i="6"/>
  <c r="B134" i="5"/>
  <c r="C131" i="5"/>
  <c r="J24" i="5"/>
  <c r="C133" i="5"/>
  <c r="C135" i="5"/>
  <c r="B24" i="5"/>
  <c r="C24" i="5"/>
  <c r="D24" i="5"/>
  <c r="E24" i="5"/>
  <c r="F24" i="5"/>
  <c r="G24" i="5"/>
  <c r="H24" i="5"/>
  <c r="I24" i="5"/>
  <c r="J33" i="5"/>
  <c r="B33" i="5"/>
  <c r="C33" i="5"/>
  <c r="D33" i="5"/>
  <c r="E33" i="5"/>
  <c r="F33" i="5"/>
  <c r="G33" i="5"/>
  <c r="H33" i="5"/>
  <c r="I33" i="5"/>
  <c r="B42" i="5"/>
  <c r="C42" i="5"/>
  <c r="D42" i="5"/>
  <c r="E42" i="5"/>
  <c r="F42" i="5"/>
  <c r="G42" i="5"/>
  <c r="H42" i="5"/>
  <c r="I42" i="5"/>
  <c r="F132" i="5"/>
  <c r="F133" i="5"/>
  <c r="G131" i="5"/>
  <c r="G134" i="5"/>
  <c r="G135" i="5"/>
  <c r="B60" i="5"/>
  <c r="C60" i="5"/>
  <c r="D60" i="5"/>
  <c r="E60" i="5"/>
  <c r="F60" i="5"/>
  <c r="G60" i="5"/>
  <c r="H60" i="5"/>
  <c r="I60" i="5"/>
  <c r="H133" i="5"/>
  <c r="I130" i="5"/>
  <c r="I131" i="5"/>
  <c r="I134" i="5"/>
  <c r="I135" i="5"/>
  <c r="J132" i="5"/>
  <c r="B87" i="5"/>
  <c r="C87" i="5"/>
  <c r="D87" i="5"/>
  <c r="E87" i="5"/>
  <c r="F87" i="5"/>
  <c r="G87" i="5"/>
  <c r="H87" i="5"/>
  <c r="I87" i="5"/>
  <c r="J87" i="5"/>
  <c r="K132" i="5"/>
  <c r="B96" i="5"/>
  <c r="C96" i="5"/>
  <c r="D96" i="5"/>
  <c r="E96" i="5"/>
  <c r="F96" i="5"/>
  <c r="G96" i="5"/>
  <c r="H96" i="5"/>
  <c r="I96" i="5"/>
  <c r="L135" i="5"/>
  <c r="M135" i="5"/>
  <c r="B114" i="5"/>
  <c r="C114" i="5"/>
  <c r="D114" i="5"/>
  <c r="E114" i="5"/>
  <c r="F114" i="5"/>
  <c r="G114" i="5"/>
  <c r="H114" i="5"/>
  <c r="I114" i="5"/>
  <c r="C121" i="5"/>
  <c r="D121" i="5"/>
  <c r="E121" i="5"/>
  <c r="F121" i="5"/>
  <c r="G121" i="5"/>
  <c r="H121" i="5"/>
  <c r="I121" i="5"/>
  <c r="B122" i="5"/>
  <c r="C122" i="5"/>
  <c r="D122" i="5"/>
  <c r="E122" i="5"/>
  <c r="F122" i="5"/>
  <c r="G122" i="5"/>
  <c r="H122" i="5"/>
  <c r="I122" i="5"/>
  <c r="B123" i="5"/>
  <c r="C123" i="5"/>
  <c r="D123" i="5"/>
  <c r="E123" i="5"/>
  <c r="F123" i="5"/>
  <c r="G123" i="5"/>
  <c r="H123" i="5"/>
  <c r="I123" i="5"/>
  <c r="B124" i="5"/>
  <c r="C124" i="5"/>
  <c r="D124" i="5"/>
  <c r="E124" i="5"/>
  <c r="F124" i="5"/>
  <c r="G124" i="5"/>
  <c r="H124" i="5"/>
  <c r="I124" i="5"/>
  <c r="B125" i="5"/>
  <c r="C125" i="5"/>
  <c r="D125" i="5"/>
  <c r="E125" i="5"/>
  <c r="F125" i="5"/>
  <c r="G125" i="5"/>
  <c r="H125" i="5"/>
  <c r="I125" i="5"/>
  <c r="B126" i="5"/>
  <c r="C126" i="5"/>
  <c r="D126" i="5"/>
  <c r="E126" i="5"/>
  <c r="F126" i="5"/>
  <c r="G126" i="5"/>
  <c r="H126" i="5"/>
  <c r="I126" i="5"/>
  <c r="B130" i="5"/>
  <c r="C130" i="5"/>
  <c r="D130" i="5"/>
  <c r="E130" i="5"/>
  <c r="F130" i="5"/>
  <c r="H130" i="5"/>
  <c r="J130" i="5"/>
  <c r="K130" i="5"/>
  <c r="L130" i="5"/>
  <c r="M130" i="5"/>
  <c r="B131" i="5"/>
  <c r="F131" i="5"/>
  <c r="H131" i="5"/>
  <c r="J131" i="5"/>
  <c r="K131" i="5"/>
  <c r="M131" i="5"/>
  <c r="B132" i="5"/>
  <c r="D132" i="5"/>
  <c r="E132" i="5"/>
  <c r="G132" i="5"/>
  <c r="H132" i="5"/>
  <c r="I132" i="5"/>
  <c r="L132" i="5"/>
  <c r="M132" i="5"/>
  <c r="B133" i="5"/>
  <c r="D133" i="5"/>
  <c r="E133" i="5"/>
  <c r="G133" i="5"/>
  <c r="I133" i="5"/>
  <c r="J133" i="5"/>
  <c r="K133" i="5"/>
  <c r="L133" i="5"/>
  <c r="D134" i="5"/>
  <c r="F134" i="5"/>
  <c r="H134" i="5"/>
  <c r="J134" i="5"/>
  <c r="K134" i="5"/>
  <c r="L134" i="5"/>
  <c r="M134" i="5"/>
  <c r="B135" i="5"/>
  <c r="D135" i="5"/>
  <c r="F135" i="5"/>
  <c r="H135" i="5"/>
  <c r="J135" i="5"/>
  <c r="K135" i="5"/>
  <c r="C13" i="4"/>
  <c r="D13" i="4"/>
  <c r="E13" i="4"/>
  <c r="F13" i="4"/>
  <c r="G13" i="4"/>
  <c r="H13" i="4"/>
  <c r="I13" i="4"/>
  <c r="J13" i="4"/>
  <c r="K13" i="4"/>
  <c r="L13" i="4"/>
  <c r="M13" i="4"/>
  <c r="V192" i="3"/>
  <c r="AB182" i="3"/>
  <c r="V183" i="3"/>
  <c r="AA184" i="3"/>
  <c r="AB185" i="3"/>
  <c r="AB186" i="3"/>
  <c r="V187" i="3"/>
  <c r="AB188" i="3"/>
  <c r="AA188" i="3"/>
  <c r="AB189" i="3"/>
  <c r="AB190" i="3"/>
  <c r="V191" i="3"/>
  <c r="B182" i="3"/>
  <c r="C182" i="3"/>
  <c r="D182" i="3"/>
  <c r="E182" i="3"/>
  <c r="F182" i="3"/>
  <c r="G182" i="3"/>
  <c r="H182" i="3"/>
  <c r="I182" i="3"/>
  <c r="J182" i="3"/>
  <c r="K182" i="3"/>
  <c r="L182" i="3"/>
  <c r="M182" i="3"/>
  <c r="N182" i="3"/>
  <c r="O182" i="3"/>
  <c r="P182" i="3"/>
  <c r="Q182" i="3"/>
  <c r="R182" i="3"/>
  <c r="S182" i="3"/>
  <c r="T182" i="3"/>
  <c r="U182" i="3"/>
  <c r="V182" i="3"/>
  <c r="W182" i="3"/>
  <c r="X182" i="3"/>
  <c r="Y182" i="3"/>
  <c r="Z182" i="3"/>
  <c r="AA182" i="3"/>
  <c r="B183" i="3"/>
  <c r="C183" i="3"/>
  <c r="D183" i="3"/>
  <c r="E183" i="3"/>
  <c r="F183" i="3"/>
  <c r="G183" i="3"/>
  <c r="H183" i="3"/>
  <c r="I183" i="3"/>
  <c r="J183" i="3"/>
  <c r="K183" i="3"/>
  <c r="L183" i="3"/>
  <c r="M183" i="3"/>
  <c r="N183" i="3"/>
  <c r="O183" i="3"/>
  <c r="P183" i="3"/>
  <c r="Q183" i="3"/>
  <c r="R183" i="3"/>
  <c r="S183" i="3"/>
  <c r="T183" i="3"/>
  <c r="U183" i="3"/>
  <c r="W183" i="3"/>
  <c r="X183" i="3"/>
  <c r="Y183" i="3"/>
  <c r="Z183" i="3"/>
  <c r="AA183" i="3"/>
  <c r="AB183" i="3"/>
  <c r="B184" i="3"/>
  <c r="C184" i="3"/>
  <c r="D184" i="3"/>
  <c r="E184" i="3"/>
  <c r="F184" i="3"/>
  <c r="G184" i="3"/>
  <c r="H184" i="3"/>
  <c r="I184" i="3"/>
  <c r="J184" i="3"/>
  <c r="K184" i="3"/>
  <c r="L184" i="3"/>
  <c r="M184" i="3"/>
  <c r="N184" i="3"/>
  <c r="O184" i="3"/>
  <c r="P184" i="3"/>
  <c r="Q184" i="3"/>
  <c r="R184" i="3"/>
  <c r="S184" i="3"/>
  <c r="T184" i="3"/>
  <c r="U184" i="3"/>
  <c r="V184" i="3"/>
  <c r="W184" i="3"/>
  <c r="X184" i="3"/>
  <c r="Y184" i="3"/>
  <c r="B185" i="3"/>
  <c r="C185" i="3"/>
  <c r="D185" i="3"/>
  <c r="E185" i="3"/>
  <c r="F185" i="3"/>
  <c r="G185" i="3"/>
  <c r="H185" i="3"/>
  <c r="I185" i="3"/>
  <c r="J185" i="3"/>
  <c r="K185" i="3"/>
  <c r="L185" i="3"/>
  <c r="M185" i="3"/>
  <c r="N185" i="3"/>
  <c r="O185" i="3"/>
  <c r="P185" i="3"/>
  <c r="Q185" i="3"/>
  <c r="R185" i="3"/>
  <c r="S185" i="3"/>
  <c r="T185" i="3"/>
  <c r="U185" i="3"/>
  <c r="V185" i="3"/>
  <c r="W185" i="3"/>
  <c r="X185" i="3"/>
  <c r="Y185" i="3"/>
  <c r="Z185" i="3"/>
  <c r="AA185" i="3"/>
  <c r="B186" i="3"/>
  <c r="C186" i="3"/>
  <c r="D186" i="3"/>
  <c r="E186" i="3"/>
  <c r="F186" i="3"/>
  <c r="G186" i="3"/>
  <c r="H186" i="3"/>
  <c r="I186" i="3"/>
  <c r="J186" i="3"/>
  <c r="K186" i="3"/>
  <c r="L186" i="3"/>
  <c r="M186" i="3"/>
  <c r="N186" i="3"/>
  <c r="O186" i="3"/>
  <c r="P186" i="3"/>
  <c r="Q186" i="3"/>
  <c r="R186" i="3"/>
  <c r="S186" i="3"/>
  <c r="T186" i="3"/>
  <c r="U186" i="3"/>
  <c r="V186" i="3"/>
  <c r="W186" i="3"/>
  <c r="X186" i="3"/>
  <c r="Y186" i="3"/>
  <c r="Z186" i="3"/>
  <c r="AA186" i="3"/>
  <c r="B187" i="3"/>
  <c r="C187" i="3"/>
  <c r="D187" i="3"/>
  <c r="E187" i="3"/>
  <c r="F187" i="3"/>
  <c r="G187" i="3"/>
  <c r="H187" i="3"/>
  <c r="I187" i="3"/>
  <c r="J187" i="3"/>
  <c r="K187" i="3"/>
  <c r="L187" i="3"/>
  <c r="M187" i="3"/>
  <c r="N187" i="3"/>
  <c r="O187" i="3"/>
  <c r="P187" i="3"/>
  <c r="Q187" i="3"/>
  <c r="R187" i="3"/>
  <c r="S187" i="3"/>
  <c r="T187" i="3"/>
  <c r="U187" i="3"/>
  <c r="W187" i="3"/>
  <c r="X187" i="3"/>
  <c r="Y187" i="3"/>
  <c r="Z187" i="3"/>
  <c r="AA187" i="3"/>
  <c r="AB187" i="3"/>
  <c r="B188" i="3"/>
  <c r="C188" i="3"/>
  <c r="D188" i="3"/>
  <c r="E188" i="3"/>
  <c r="F188" i="3"/>
  <c r="G188" i="3"/>
  <c r="H188" i="3"/>
  <c r="I188" i="3"/>
  <c r="J188" i="3"/>
  <c r="K188" i="3"/>
  <c r="L188" i="3"/>
  <c r="M188" i="3"/>
  <c r="N188" i="3"/>
  <c r="O188" i="3"/>
  <c r="P188" i="3"/>
  <c r="Q188" i="3"/>
  <c r="R188" i="3"/>
  <c r="S188" i="3"/>
  <c r="T188" i="3"/>
  <c r="U188" i="3"/>
  <c r="V188" i="3"/>
  <c r="W188" i="3"/>
  <c r="X188" i="3"/>
  <c r="Y188" i="3"/>
  <c r="B189" i="3"/>
  <c r="C189" i="3"/>
  <c r="D189" i="3"/>
  <c r="E189" i="3"/>
  <c r="F189" i="3"/>
  <c r="G189" i="3"/>
  <c r="H189" i="3"/>
  <c r="I189" i="3"/>
  <c r="J189" i="3"/>
  <c r="K189" i="3"/>
  <c r="L189" i="3"/>
  <c r="M189" i="3"/>
  <c r="N189" i="3"/>
  <c r="O189" i="3"/>
  <c r="P189" i="3"/>
  <c r="Q189" i="3"/>
  <c r="R189" i="3"/>
  <c r="S189" i="3"/>
  <c r="T189" i="3"/>
  <c r="U189" i="3"/>
  <c r="V189" i="3"/>
  <c r="W189" i="3"/>
  <c r="X189" i="3"/>
  <c r="Y189" i="3"/>
  <c r="Z189" i="3"/>
  <c r="AA189" i="3"/>
  <c r="B190" i="3"/>
  <c r="C190" i="3"/>
  <c r="D190" i="3"/>
  <c r="E190" i="3"/>
  <c r="F190" i="3"/>
  <c r="G190" i="3"/>
  <c r="H190" i="3"/>
  <c r="I190" i="3"/>
  <c r="J190" i="3"/>
  <c r="K190" i="3"/>
  <c r="L190" i="3"/>
  <c r="M190" i="3"/>
  <c r="N190" i="3"/>
  <c r="O190" i="3"/>
  <c r="P190" i="3"/>
  <c r="Q190" i="3"/>
  <c r="R190" i="3"/>
  <c r="S190" i="3"/>
  <c r="T190" i="3"/>
  <c r="U190" i="3"/>
  <c r="V190" i="3"/>
  <c r="W190" i="3"/>
  <c r="X190" i="3"/>
  <c r="Y190" i="3"/>
  <c r="Z190" i="3"/>
  <c r="AA190" i="3"/>
  <c r="B191" i="3"/>
  <c r="C191" i="3"/>
  <c r="D191" i="3"/>
  <c r="E191" i="3"/>
  <c r="F191" i="3"/>
  <c r="G191" i="3"/>
  <c r="H191" i="3"/>
  <c r="I191" i="3"/>
  <c r="J191" i="3"/>
  <c r="K191" i="3"/>
  <c r="L191" i="3"/>
  <c r="M191" i="3"/>
  <c r="N191" i="3"/>
  <c r="O191" i="3"/>
  <c r="P191" i="3"/>
  <c r="Q191" i="3"/>
  <c r="R191" i="3"/>
  <c r="S191" i="3"/>
  <c r="T191" i="3"/>
  <c r="U191" i="3"/>
  <c r="W191" i="3"/>
  <c r="X191" i="3"/>
  <c r="Y191" i="3"/>
  <c r="Z191" i="3"/>
  <c r="AA191" i="3"/>
  <c r="AB191" i="3"/>
  <c r="B192" i="3"/>
  <c r="C192" i="3"/>
  <c r="D192" i="3"/>
  <c r="E192" i="3"/>
  <c r="F192" i="3"/>
  <c r="G192" i="3"/>
  <c r="H192" i="3"/>
  <c r="I192" i="3"/>
  <c r="J192" i="3"/>
  <c r="K192" i="3"/>
  <c r="L192" i="3"/>
  <c r="M192" i="3"/>
  <c r="N192" i="3"/>
  <c r="O192" i="3"/>
  <c r="P192" i="3"/>
  <c r="Q192" i="3"/>
  <c r="R192" i="3"/>
  <c r="S192" i="3"/>
  <c r="T192" i="3"/>
  <c r="U192" i="3"/>
  <c r="W192" i="3"/>
  <c r="X192" i="3"/>
  <c r="Y192" i="3"/>
  <c r="C33" i="1"/>
  <c r="B57" i="12"/>
  <c r="D57" i="12" s="1"/>
  <c r="I19" i="12" l="1"/>
  <c r="E19" i="12"/>
  <c r="G19" i="12"/>
  <c r="C19" i="12"/>
  <c r="B58" i="12"/>
  <c r="D58" i="12" s="1"/>
  <c r="I18" i="12"/>
  <c r="G18" i="12"/>
  <c r="C18" i="12"/>
  <c r="E18" i="12"/>
  <c r="I17" i="12"/>
  <c r="G17" i="12"/>
  <c r="E17" i="12"/>
  <c r="C17" i="12"/>
  <c r="I16" i="12"/>
  <c r="C16" i="12"/>
  <c r="G16" i="12"/>
  <c r="E16" i="12"/>
  <c r="G15" i="12"/>
  <c r="C15" i="12"/>
  <c r="I15" i="12"/>
  <c r="E15" i="12"/>
  <c r="B54" i="12"/>
  <c r="D54" i="12" s="1"/>
  <c r="E14" i="12"/>
  <c r="G14" i="12"/>
  <c r="I14" i="12"/>
  <c r="C14" i="12"/>
  <c r="I13" i="12"/>
  <c r="G13" i="12"/>
  <c r="E13" i="12"/>
  <c r="C13" i="12"/>
  <c r="I12" i="12"/>
  <c r="G12" i="12"/>
  <c r="E12" i="12"/>
  <c r="C12" i="12"/>
  <c r="I11" i="12"/>
  <c r="E11" i="12"/>
  <c r="G11" i="12"/>
  <c r="C11" i="12"/>
  <c r="B50" i="12"/>
  <c r="D50" i="12" s="1"/>
  <c r="I10" i="12"/>
  <c r="C10" i="12"/>
  <c r="G10" i="12"/>
  <c r="E10" i="12"/>
  <c r="I9" i="12"/>
  <c r="G9" i="12"/>
  <c r="E9" i="12"/>
  <c r="C9" i="12"/>
  <c r="C10" i="2"/>
  <c r="BH17" i="2"/>
  <c r="BF16" i="2"/>
  <c r="BH13" i="2"/>
  <c r="BF12" i="2"/>
  <c r="BA18" i="2"/>
  <c r="BA17" i="2"/>
  <c r="BC14" i="2"/>
  <c r="BA13" i="2"/>
  <c r="BC10" i="2"/>
  <c r="AX15" i="2"/>
  <c r="AV14" i="2"/>
  <c r="AX11" i="2"/>
  <c r="AV10" i="2"/>
  <c r="AS16" i="2"/>
  <c r="AQ15" i="2"/>
  <c r="AS12" i="2"/>
  <c r="AQ11" i="2"/>
  <c r="AN17" i="2"/>
  <c r="AL16" i="2"/>
  <c r="AG18" i="2"/>
  <c r="AG17" i="2"/>
  <c r="AI14" i="2"/>
  <c r="AG13" i="2"/>
  <c r="AI10" i="2"/>
  <c r="AD15" i="2"/>
  <c r="AB14" i="2"/>
  <c r="AD11" i="2"/>
  <c r="AB10" i="2"/>
  <c r="Y16" i="2"/>
  <c r="W15" i="2"/>
  <c r="Y12" i="2"/>
  <c r="W11" i="2"/>
  <c r="T17" i="2"/>
  <c r="R16" i="2"/>
  <c r="T13" i="2"/>
  <c r="R12" i="2"/>
  <c r="M18" i="2"/>
  <c r="M17" i="2"/>
  <c r="O14" i="2"/>
  <c r="M13" i="2"/>
  <c r="O10" i="2"/>
  <c r="J15" i="2"/>
  <c r="H14" i="2"/>
  <c r="J11" i="2"/>
  <c r="H10" i="2"/>
  <c r="BF15" i="2"/>
  <c r="BF11" i="2"/>
  <c r="BA16" i="2"/>
  <c r="BC13" i="2"/>
  <c r="AV17" i="2"/>
  <c r="AX10" i="2"/>
  <c r="AS11" i="2"/>
  <c r="AN16" i="2"/>
  <c r="AG16" i="2"/>
  <c r="AG12" i="2"/>
  <c r="AD14" i="2"/>
  <c r="Y15" i="2"/>
  <c r="W10" i="2"/>
  <c r="M12" i="2"/>
  <c r="J14" i="2"/>
  <c r="J10" i="2"/>
  <c r="BF18" i="2"/>
  <c r="BF17" i="2"/>
  <c r="BH14" i="2"/>
  <c r="BF13" i="2"/>
  <c r="BH10" i="2"/>
  <c r="BC15" i="2"/>
  <c r="BA14" i="2"/>
  <c r="BC11" i="2"/>
  <c r="BA10" i="2"/>
  <c r="AX16" i="2"/>
  <c r="AV15" i="2"/>
  <c r="AX12" i="2"/>
  <c r="AV11" i="2"/>
  <c r="AS17" i="2"/>
  <c r="AQ16" i="2"/>
  <c r="AS13" i="2"/>
  <c r="AQ12" i="2"/>
  <c r="AL18" i="2"/>
  <c r="AL17" i="2"/>
  <c r="AI15" i="2"/>
  <c r="AG14" i="2"/>
  <c r="AI11" i="2"/>
  <c r="AG10" i="2"/>
  <c r="AD16" i="2"/>
  <c r="AB15" i="2"/>
  <c r="AD12" i="2"/>
  <c r="AB11" i="2"/>
  <c r="Y17" i="2"/>
  <c r="W16" i="2"/>
  <c r="Y13" i="2"/>
  <c r="W12" i="2"/>
  <c r="R18" i="2"/>
  <c r="R17" i="2"/>
  <c r="T14" i="2"/>
  <c r="R13" i="2"/>
  <c r="T10" i="2"/>
  <c r="O15" i="2"/>
  <c r="M14" i="2"/>
  <c r="O11" i="2"/>
  <c r="M10" i="2"/>
  <c r="J16" i="2"/>
  <c r="H15" i="2"/>
  <c r="J12" i="2"/>
  <c r="H11" i="2"/>
  <c r="BH16" i="2"/>
  <c r="BC17" i="2"/>
  <c r="BA12" i="2"/>
  <c r="AX14" i="2"/>
  <c r="AQ14" i="2"/>
  <c r="AI13" i="2"/>
  <c r="AB17" i="2"/>
  <c r="AD10" i="2"/>
  <c r="W14" i="2"/>
  <c r="R15" i="2"/>
  <c r="R11" i="2"/>
  <c r="M16" i="2"/>
  <c r="H18" i="2"/>
  <c r="H13" i="2"/>
  <c r="BH15" i="2"/>
  <c r="BF14" i="2"/>
  <c r="BH11" i="2"/>
  <c r="BF10" i="2"/>
  <c r="BC16" i="2"/>
  <c r="BA15" i="2"/>
  <c r="BC12" i="2"/>
  <c r="BA11" i="2"/>
  <c r="AX17" i="2"/>
  <c r="AV16" i="2"/>
  <c r="AX13" i="2"/>
  <c r="AV12" i="2"/>
  <c r="AQ18" i="2"/>
  <c r="AQ17" i="2"/>
  <c r="AS14" i="2"/>
  <c r="AQ13" i="2"/>
  <c r="AS10" i="2"/>
  <c r="AI16" i="2"/>
  <c r="AG15" i="2"/>
  <c r="AI12" i="2"/>
  <c r="AG11" i="2"/>
  <c r="AD17" i="2"/>
  <c r="AB16" i="2"/>
  <c r="AD13" i="2"/>
  <c r="AB12" i="2"/>
  <c r="W18" i="2"/>
  <c r="W17" i="2"/>
  <c r="Y14" i="2"/>
  <c r="W13" i="2"/>
  <c r="Y10" i="2"/>
  <c r="T15" i="2"/>
  <c r="R14" i="2"/>
  <c r="T11" i="2"/>
  <c r="R10" i="2"/>
  <c r="O16" i="2"/>
  <c r="M15" i="2"/>
  <c r="O12" i="2"/>
  <c r="M11" i="2"/>
  <c r="J17" i="2"/>
  <c r="H16" i="2"/>
  <c r="J13" i="2"/>
  <c r="H12" i="2"/>
  <c r="BH12" i="2"/>
  <c r="AV18" i="2"/>
  <c r="AV13" i="2"/>
  <c r="AS15" i="2"/>
  <c r="AQ10" i="2"/>
  <c r="AI17" i="2"/>
  <c r="AB18" i="2"/>
  <c r="AB13" i="2"/>
  <c r="Y11" i="2"/>
  <c r="T16" i="2"/>
  <c r="T12" i="2"/>
  <c r="O17" i="2"/>
  <c r="O13" i="2"/>
  <c r="H17" i="2"/>
  <c r="BC18" i="2"/>
  <c r="AI18" i="2"/>
  <c r="T18" i="2"/>
  <c r="Y18" i="2"/>
  <c r="AN18" i="2"/>
  <c r="AD18" i="2"/>
  <c r="BH18" i="2"/>
  <c r="J18" i="2"/>
  <c r="AS18" i="2"/>
  <c r="AX18" i="2"/>
  <c r="O18" i="2"/>
  <c r="C13" i="2"/>
  <c r="C16" i="2"/>
  <c r="C18" i="2"/>
  <c r="C11" i="2"/>
  <c r="E12" i="2"/>
  <c r="E15" i="2"/>
  <c r="C17" i="2"/>
  <c r="E14" i="2"/>
  <c r="E16" i="2"/>
  <c r="C15" i="2"/>
  <c r="E17" i="2"/>
  <c r="C14" i="2"/>
  <c r="E13" i="2"/>
  <c r="E10" i="2"/>
  <c r="E18" i="2"/>
  <c r="E11" i="2"/>
  <c r="C12" i="2"/>
  <c r="J114" i="5"/>
  <c r="J96" i="5"/>
  <c r="J60" i="5"/>
  <c r="B52" i="12"/>
  <c r="D52" i="12" s="1"/>
  <c r="C31" i="1"/>
  <c r="C132" i="5"/>
  <c r="B56" i="12"/>
  <c r="D56" i="12" s="1"/>
  <c r="B59" i="12"/>
  <c r="D59" i="12" s="1"/>
  <c r="B48" i="12"/>
  <c r="B49" i="12"/>
  <c r="D49" i="12" s="1"/>
  <c r="B51" i="12"/>
  <c r="D51" i="12" s="1"/>
  <c r="B53" i="12"/>
  <c r="D53" i="12" s="1"/>
  <c r="B55" i="12"/>
  <c r="D55" i="12" s="1"/>
  <c r="G19" i="7"/>
  <c r="J42" i="5"/>
  <c r="M133" i="5"/>
  <c r="L131" i="5"/>
  <c r="J78" i="5"/>
  <c r="G130" i="5"/>
  <c r="J51" i="5"/>
  <c r="D131" i="5"/>
  <c r="AB184" i="3"/>
  <c r="AB192" i="3"/>
  <c r="AA192" i="3"/>
  <c r="Z192" i="3"/>
  <c r="Z188" i="3"/>
  <c r="Z184" i="3"/>
  <c r="B40" i="1"/>
  <c r="C40" i="1"/>
  <c r="C39" i="1"/>
  <c r="B39" i="1"/>
  <c r="D39" i="1" s="1"/>
  <c r="C38" i="1"/>
  <c r="B38" i="1"/>
  <c r="D38" i="1" s="1"/>
  <c r="B37" i="1"/>
  <c r="C37" i="1"/>
  <c r="B36" i="1"/>
  <c r="C36" i="1"/>
  <c r="C35" i="1"/>
  <c r="B35" i="1"/>
  <c r="D35" i="1" s="1"/>
  <c r="B34" i="1"/>
  <c r="C34" i="1"/>
  <c r="B33" i="1"/>
  <c r="D33" i="1" s="1"/>
  <c r="C32" i="1"/>
  <c r="B32" i="1"/>
  <c r="D32" i="1" s="1"/>
  <c r="B31" i="1"/>
  <c r="D31" i="1" s="1"/>
  <c r="B30" i="1"/>
  <c r="C30" i="1"/>
  <c r="C29" i="1"/>
  <c r="D29" i="1" s="1"/>
  <c r="D36" i="1" l="1"/>
  <c r="D40" i="1"/>
  <c r="D37" i="1"/>
  <c r="D34" i="1"/>
  <c r="D30" i="1"/>
  <c r="H19" i="7"/>
  <c r="F19" i="7"/>
  <c r="B60" i="12"/>
  <c r="D60" i="12" s="1"/>
  <c r="D48" i="12"/>
  <c r="D19" i="7"/>
</calcChain>
</file>

<file path=xl/sharedStrings.xml><?xml version="1.0" encoding="utf-8"?>
<sst xmlns="http://schemas.openxmlformats.org/spreadsheetml/2006/main" count="1522" uniqueCount="222">
  <si>
    <t>16-19</t>
  </si>
  <si>
    <t>20-24</t>
  </si>
  <si>
    <t>25-29</t>
  </si>
  <si>
    <t>30-34</t>
  </si>
  <si>
    <t>35-39</t>
  </si>
  <si>
    <t>40-44</t>
  </si>
  <si>
    <t>45-49</t>
  </si>
  <si>
    <t>50-54</t>
  </si>
  <si>
    <t>55-59</t>
  </si>
  <si>
    <t>60-64</t>
  </si>
  <si>
    <t>TOTAL</t>
  </si>
  <si>
    <t>Hombres</t>
  </si>
  <si>
    <t>% Hombres</t>
  </si>
  <si>
    <t>Mujeres</t>
  </si>
  <si>
    <t>% Mujeres</t>
  </si>
  <si>
    <t>ENERO</t>
  </si>
  <si>
    <t>FEBRERO</t>
  </si>
  <si>
    <t>MARZO</t>
  </si>
  <si>
    <t>ABRIL</t>
  </si>
  <si>
    <t>MAYO</t>
  </si>
  <si>
    <t>JUNIO</t>
  </si>
  <si>
    <t>JULIO</t>
  </si>
  <si>
    <t>AGOSTO</t>
  </si>
  <si>
    <t>SEPTIEMBRE</t>
  </si>
  <si>
    <t>OCTUBRE</t>
  </si>
  <si>
    <t>NOVIEMBRE</t>
  </si>
  <si>
    <t>DICIEMBRE</t>
  </si>
  <si>
    <t>Sin Estudios</t>
  </si>
  <si>
    <t>Estudios Primarios</t>
  </si>
  <si>
    <t>E.S.O.</t>
  </si>
  <si>
    <t>Bachillerato</t>
  </si>
  <si>
    <t>F.P. Grado Medio</t>
  </si>
  <si>
    <t>F.P. Grado Superior</t>
  </si>
  <si>
    <t>Diplomatura</t>
  </si>
  <si>
    <t xml:space="preserve">Mujeres </t>
  </si>
  <si>
    <t>SIN ESTUDIOS</t>
  </si>
  <si>
    <t>ESTUDIOS PRIMARIOS</t>
  </si>
  <si>
    <t>BACHILLERATO</t>
  </si>
  <si>
    <t>F.P. GRADO MEDIO</t>
  </si>
  <si>
    <t>F.P. GRADO SUPERIOR</t>
  </si>
  <si>
    <t>DIPLOMATURA</t>
  </si>
  <si>
    <t>LICENCIATURA Y DOCTORADO</t>
  </si>
  <si>
    <t>Total sin Estudios</t>
  </si>
  <si>
    <t>Total Estudios Primarios</t>
  </si>
  <si>
    <t>Totales E.S.O.</t>
  </si>
  <si>
    <t>Total Bachillerato</t>
  </si>
  <si>
    <t>Total FP Grado Medio</t>
  </si>
  <si>
    <t>Total FP Grado Superior</t>
  </si>
  <si>
    <t>Total Diplomatura</t>
  </si>
  <si>
    <t>Total Licenciatura y Doctorado</t>
  </si>
  <si>
    <t>Total</t>
  </si>
  <si>
    <t>Agricultura</t>
  </si>
  <si>
    <t>Industria</t>
  </si>
  <si>
    <t>Construcción</t>
  </si>
  <si>
    <t>Servicios</t>
  </si>
  <si>
    <t>Admón. Pública y Defensa</t>
  </si>
  <si>
    <t xml:space="preserve">MAYO </t>
  </si>
  <si>
    <t>&lt;= 1 Mes</t>
  </si>
  <si>
    <t>1 – 3 meses</t>
  </si>
  <si>
    <t>3-6 meses</t>
  </si>
  <si>
    <t>6-12 meses</t>
  </si>
  <si>
    <t>Licenciatura</t>
  </si>
  <si>
    <t>Energía</t>
  </si>
  <si>
    <t>Construcción y Afines</t>
  </si>
  <si>
    <t>Comercio</t>
  </si>
  <si>
    <t>Hostelería</t>
  </si>
  <si>
    <t>Sanidad</t>
  </si>
  <si>
    <t>Nº</t>
  </si>
  <si>
    <t>Capital</t>
  </si>
  <si>
    <t xml:space="preserve"> AGOSTO</t>
  </si>
  <si>
    <t>Enero</t>
  </si>
  <si>
    <t>Febrero</t>
  </si>
  <si>
    <t>Marzo</t>
  </si>
  <si>
    <t>Abril</t>
  </si>
  <si>
    <t>Mayo</t>
  </si>
  <si>
    <t>Junio</t>
  </si>
  <si>
    <t>Julio</t>
  </si>
  <si>
    <t>Agosto</t>
  </si>
  <si>
    <t>Septiembre</t>
  </si>
  <si>
    <t>Octubre</t>
  </si>
  <si>
    <t>Noviembre</t>
  </si>
  <si>
    <t>Diciembre</t>
  </si>
  <si>
    <t>ESO</t>
  </si>
  <si>
    <t>MEDIA DE TODO EL AÑO</t>
  </si>
  <si>
    <t>Sociedad Limitada</t>
  </si>
  <si>
    <t>Sociedad Limitada Personal</t>
  </si>
  <si>
    <t>Energia</t>
  </si>
  <si>
    <t>ACUMULADO ANUAL</t>
  </si>
  <si>
    <t>HOMBRES</t>
  </si>
  <si>
    <t>MUJERES</t>
  </si>
  <si>
    <t>ORDEN</t>
  </si>
  <si>
    <t>OCUPACIÓN</t>
  </si>
  <si>
    <t>Nº de Hombres</t>
  </si>
  <si>
    <t>% Hombres de Ocupación</t>
  </si>
  <si>
    <t>Nº de Mujeres</t>
  </si>
  <si>
    <t>% Mujeres de ocupación</t>
  </si>
  <si>
    <t>Nº Total</t>
  </si>
  <si>
    <t>% del total del desempleo</t>
  </si>
  <si>
    <t>1º</t>
  </si>
  <si>
    <t>2º</t>
  </si>
  <si>
    <t>3º</t>
  </si>
  <si>
    <t>4º</t>
  </si>
  <si>
    <t>5º</t>
  </si>
  <si>
    <t>6º</t>
  </si>
  <si>
    <t>7º</t>
  </si>
  <si>
    <t>8º</t>
  </si>
  <si>
    <t>9º</t>
  </si>
  <si>
    <t>10º</t>
  </si>
  <si>
    <t>INTERVALO DE EDAD</t>
  </si>
  <si>
    <t>NIVEL DE ESTUDIO</t>
  </si>
  <si>
    <t>MESES</t>
  </si>
  <si>
    <t>SECTOR DE ACTIVIDAD</t>
  </si>
  <si>
    <t>DURACIÓN DEL CONTRATO</t>
  </si>
  <si>
    <t>TIPO DE SOCIEDAD</t>
  </si>
  <si>
    <t>FUENTE: Boletin Oficial del Registro Mercantil</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</si>
  <si>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</si>
  <si>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 xml:space="preserve">FUENTE: Datos Absolutos: Observatorio del Empleo del SEXPE. Porcentajes: Elaborados por el Informe Permanente del Mercado Laboral de Badajoz </t>
  </si>
  <si>
    <t>FUENTE: Datos Absolutos: Observatorio del Empleo del SEXPE</t>
  </si>
  <si>
    <t>FUENTE: Datos Absolutos: Observatorio del Empleo del SEXPE. Porcentajes: Elaborados por el Informe Permanente del Mercado Laboral de Badajoz</t>
  </si>
  <si>
    <t>Total por tipo societario</t>
  </si>
  <si>
    <t>TOTAL EN EL AÑO</t>
  </si>
  <si>
    <t>OCUPACIONES MÁS CONTRATADAS</t>
  </si>
  <si>
    <t>FUENTE: Datos Absolutos: Observatorio del Empleo del SEXPE.</t>
  </si>
  <si>
    <t>Cualquier comentario o cuestión relativa a esta información puede dirigirse a la Concejalía de Empleo y Desarrollo Económico del Ayuntamiento de Badajoz. Plaza de la Soledad, nº 7. 2ª planta. 06002. Badajoz</t>
  </si>
  <si>
    <t>&gt; 12 meses</t>
  </si>
  <si>
    <t>Indefinido / Obra o Servicio</t>
  </si>
  <si>
    <t>FUENTE: Datos Absolutos: Tesorería General de la Seguridad Social</t>
  </si>
  <si>
    <t>General</t>
  </si>
  <si>
    <t>Autónomo</t>
  </si>
  <si>
    <t>Hogar</t>
  </si>
  <si>
    <t>Agrario</t>
  </si>
  <si>
    <t>Valor Absoluto</t>
  </si>
  <si>
    <t>% Afiliación Reg. General</t>
  </si>
  <si>
    <t>% Afiliación Reg. Autónomo</t>
  </si>
  <si>
    <t>% Afiliación Reg. Hogar</t>
  </si>
  <si>
    <t>% Afiliación Reg. Agrario</t>
  </si>
  <si>
    <t>Provincia de Badajoz</t>
  </si>
  <si>
    <t>Provincia de Cáceres</t>
  </si>
  <si>
    <t>España</t>
  </si>
  <si>
    <t>PEEA</t>
  </si>
  <si>
    <t>Badajoz</t>
  </si>
  <si>
    <t xml:space="preserve">Extremadura </t>
  </si>
  <si>
    <t>Afiliación</t>
  </si>
  <si>
    <t>% de Afiliación en relación PEEA</t>
  </si>
  <si>
    <t>MEDIA</t>
  </si>
  <si>
    <t>Nº  de Constituciones Societarias en 2015 según BORME disgregado por Sector de Actividad, Número y Capital</t>
  </si>
  <si>
    <t>Personas Contratadas durante el 2017 desglosado por Intervalo de Edad, Mes y Sexo relacionandolo con el total de la contratación de cada mes.</t>
  </si>
  <si>
    <t>DICIEMBRE 2017</t>
  </si>
  <si>
    <t>ENERO 2017</t>
  </si>
  <si>
    <t>FEBRERO 2017</t>
  </si>
  <si>
    <t>MARZO 2017</t>
  </si>
  <si>
    <t>ABRIL 2017</t>
  </si>
  <si>
    <t>MAYO 2017</t>
  </si>
  <si>
    <t>JUNIO 2017</t>
  </si>
  <si>
    <t>JULIO 2017</t>
  </si>
  <si>
    <t>AGOSTO 2017</t>
  </si>
  <si>
    <t>SEPTIEMBRE 2017</t>
  </si>
  <si>
    <t>OCTUBRE 2017</t>
  </si>
  <si>
    <t>NOVIEMBRE 2017</t>
  </si>
  <si>
    <t>Ene</t>
  </si>
  <si>
    <t>Feb</t>
  </si>
  <si>
    <t>Mar</t>
  </si>
  <si>
    <t>Abr</t>
  </si>
  <si>
    <t>May</t>
  </si>
  <si>
    <t>Jun</t>
  </si>
  <si>
    <t>Jul</t>
  </si>
  <si>
    <t>Ago</t>
  </si>
  <si>
    <t>Sept</t>
  </si>
  <si>
    <t>Oct</t>
  </si>
  <si>
    <t>Nov</t>
  </si>
  <si>
    <t>Dic</t>
  </si>
  <si>
    <r>
      <t xml:space="preserve">Porcentaje de personas contratadas por sexos y edad en relación con el total de personas contratadas en la ciudad de Badajoz durante el 2017. </t>
    </r>
    <r>
      <rPr>
        <b/>
        <sz val="10"/>
        <color indexed="8"/>
        <rFont val="Arial"/>
        <family val="2"/>
      </rPr>
      <t>Fuente</t>
    </r>
    <r>
      <rPr>
        <sz val="10"/>
        <color indexed="8"/>
        <rFont val="Arial"/>
        <family val="2"/>
      </rPr>
      <t>: Elaboración propia a partir de datos del Observatorio del Empleo del SEXPE</t>
    </r>
  </si>
  <si>
    <t>Primaria</t>
  </si>
  <si>
    <t>Bto</t>
  </si>
  <si>
    <t>FP GM</t>
  </si>
  <si>
    <t>FP GS</t>
  </si>
  <si>
    <t>Grado</t>
  </si>
  <si>
    <t>Master y Ddo</t>
  </si>
  <si>
    <t>Marz</t>
  </si>
  <si>
    <t>ENERO / 2017</t>
  </si>
  <si>
    <t>FEBRERO / 2017</t>
  </si>
  <si>
    <t>MARZO / 2017</t>
  </si>
  <si>
    <t>ABRIL / 2017</t>
  </si>
  <si>
    <t>MAYO / 2017</t>
  </si>
  <si>
    <t>JUNIO / 2017</t>
  </si>
  <si>
    <t>JULIO / 2017</t>
  </si>
  <si>
    <t>AGOSTO / 2017</t>
  </si>
  <si>
    <t>SEPTIEMBRE / 2017</t>
  </si>
  <si>
    <t>OCTUBRE / 2017</t>
  </si>
  <si>
    <t>NOVIEMBRE / 2017</t>
  </si>
  <si>
    <t>DICIEMBRE / 2017</t>
  </si>
  <si>
    <t>MEDIA DE DATOS 2017</t>
  </si>
  <si>
    <t>Nº de Personas Contratadas en 2017 disgregado por Intervalo de Edad, Mes, Nivel de Estudios y Sexo</t>
  </si>
  <si>
    <t>Nº de Personas Contratadas en 2017 disgregado por Sector de Actividad y Mes</t>
  </si>
  <si>
    <r>
      <t xml:space="preserve">Nº de Personas Contratadas durante el 2017 por Sectores de Actividad en la ciudad de Badajoz. </t>
    </r>
    <r>
      <rPr>
        <b/>
        <sz val="10"/>
        <color indexed="8"/>
        <rFont val="Arial"/>
        <family val="2"/>
      </rPr>
      <t>Fuente:</t>
    </r>
    <r>
      <rPr>
        <sz val="10"/>
        <color indexed="8"/>
        <rFont val="Arial"/>
        <family val="2"/>
      </rPr>
      <t xml:space="preserve"> Elaboración propia a partir de datos del Observatorio del Empleo del SEXPE</t>
    </r>
  </si>
  <si>
    <t>Nº de Personas Contratadas en 2017 disgregada por Duración del Contrato, Mes y Nivel de Estudios</t>
  </si>
  <si>
    <r>
      <t xml:space="preserve">Nº de personas contratadas por duración de los contratos y niveles de estudios en la ciudad de Badajoz durante el 2017. </t>
    </r>
    <r>
      <rPr>
        <b/>
        <sz val="10"/>
        <color indexed="8"/>
        <rFont val="Arial"/>
        <family val="2"/>
      </rPr>
      <t>Fuente:</t>
    </r>
    <r>
      <rPr>
        <sz val="10"/>
        <color indexed="8"/>
        <rFont val="Arial"/>
        <family val="2"/>
      </rPr>
      <t xml:space="preserve"> Elaboración propia a partir de datos del Observatorio del Empleo del SEXPE</t>
    </r>
  </si>
  <si>
    <t>Nº  de Constituciones Societarias en 2017 según BORME disgregado por tipo de Sociedad, Número y Capital</t>
  </si>
  <si>
    <r>
      <t xml:space="preserve">Número de Sociedades constituidas durante el 2017 en la ciudad  de Badajoz disgregado por sector de actividad. </t>
    </r>
    <r>
      <rPr>
        <b/>
        <sz val="10"/>
        <color indexed="8"/>
        <rFont val="Arial"/>
        <family val="2"/>
      </rPr>
      <t>Fuente:</t>
    </r>
    <r>
      <rPr>
        <sz val="10"/>
        <color indexed="8"/>
        <rFont val="Arial"/>
        <family val="2"/>
      </rPr>
      <t xml:space="preserve"> Elaboración propia a partir de datos del Boletin Oficial del Registro Mercantil</t>
    </r>
  </si>
  <si>
    <r>
      <t>Volumen de capital social suscrito en la constitcuion de sociedades durante el 2017 en la ciudad  de Badajoz disgregado por sector de actividad.</t>
    </r>
    <r>
      <rPr>
        <b/>
        <sz val="10"/>
        <color indexed="8"/>
        <rFont val="Arial"/>
        <family val="2"/>
      </rPr>
      <t xml:space="preserve"> Fuente:</t>
    </r>
    <r>
      <rPr>
        <sz val="10"/>
        <color indexed="8"/>
        <rFont val="Arial"/>
        <family val="2"/>
      </rPr>
      <t xml:space="preserve"> Elaboración propia a partir de datos del Boletin Oficial del Registro Mercantil</t>
    </r>
  </si>
  <si>
    <r>
      <t xml:space="preserve">Porcentaje del acumulado anual disgregado por sexos en relación con cada ocupación más contratada durante el 2017. </t>
    </r>
    <r>
      <rPr>
        <b/>
        <sz val="10"/>
        <color indexed="8"/>
        <rFont val="Arial"/>
        <family val="2"/>
      </rPr>
      <t>Fuente:</t>
    </r>
    <r>
      <rPr>
        <sz val="10"/>
        <color indexed="8"/>
        <rFont val="Arial"/>
        <family val="2"/>
      </rPr>
      <t xml:space="preserve"> Elaboración propia a partir de datos del Observatorio del Empleo del SEXPE</t>
    </r>
  </si>
  <si>
    <t>Evolución de las Altas en la Seguridad Social durante 2017 desglosado por regímenes de Actividad.</t>
  </si>
  <si>
    <r>
      <t xml:space="preserve">Altas en la Seguridad Social en el último día del mes por régimen de adscripción durante el 2017. </t>
    </r>
    <r>
      <rPr>
        <b/>
        <sz val="10"/>
        <color indexed="8"/>
        <rFont val="Arial"/>
        <family val="2"/>
      </rPr>
      <t>Fuente:</t>
    </r>
    <r>
      <rPr>
        <sz val="10"/>
        <color indexed="8"/>
        <rFont val="Arial"/>
        <family val="2"/>
      </rPr>
      <t xml:space="preserve"> Elaboración propia a partir de datos de la Seguridad Social</t>
    </r>
  </si>
  <si>
    <t xml:space="preserve">Sociedad Laboral Limitada </t>
  </si>
  <si>
    <t>Sociedad Civil Profesional</t>
  </si>
  <si>
    <t>Las 10 Ocupaciones más contratadas (nº de personas contratadas) en el acumulado anula disgregado por Sexo y su representatividad sobre el total de contratación.</t>
  </si>
  <si>
    <t>Albañiles</t>
  </si>
  <si>
    <t>Peones Agrícolas</t>
  </si>
  <si>
    <t>Camareros</t>
  </si>
  <si>
    <t>Vendedores Tiendas</t>
  </si>
  <si>
    <t>Personal Limpieza</t>
  </si>
  <si>
    <t>Empleados Correos</t>
  </si>
  <si>
    <t>Ayudantes Cocina</t>
  </si>
  <si>
    <t>Peones en huertas</t>
  </si>
  <si>
    <t>Monitores Recreativas</t>
  </si>
  <si>
    <t>Cocineros</t>
  </si>
  <si>
    <t>Las 10 Ocupaciones más contratadas (nº de personas contratadas) en el acumulado anula disgregado por Sexo.</t>
  </si>
  <si>
    <r>
      <t xml:space="preserve">Nº de personas contratadas a lo largo de 2017 por ocupación y mes. </t>
    </r>
    <r>
      <rPr>
        <b/>
        <sz val="10"/>
        <color indexed="8"/>
        <rFont val="Arial"/>
        <family val="2"/>
      </rPr>
      <t>Fuente:</t>
    </r>
    <r>
      <rPr>
        <sz val="10"/>
        <color indexed="8"/>
        <rFont val="Arial"/>
        <family val="2"/>
      </rPr>
      <t xml:space="preserve"> Elaboración Propia a partir de datos del Observatorio del Empleo del SEXPE</t>
    </r>
  </si>
  <si>
    <r>
      <t xml:space="preserve">Número de Sociedades constituidas durante el 2017 en la ciudad  de Badajoz disgregado por tipo societario. </t>
    </r>
    <r>
      <rPr>
        <b/>
        <sz val="10"/>
        <color indexed="8"/>
        <rFont val="Arial"/>
        <family val="2"/>
      </rPr>
      <t>Fuente</t>
    </r>
    <r>
      <rPr>
        <sz val="10"/>
        <color indexed="8"/>
        <rFont val="Arial"/>
        <family val="2"/>
      </rPr>
      <t>: Elaboración propia a partir de datos del Boletin Oficial del Registro Mercantil</t>
    </r>
  </si>
  <si>
    <t>Personas Contratadas en 2017 disgregado por Nivel de Estudios, Mes y Sexo relacionado con el total de la contratación mensual</t>
  </si>
  <si>
    <r>
      <t xml:space="preserve">Nº de  Personas Contratadas durante el 2017 disgregado por niveles de estudios en la ciudad de Badajoz. </t>
    </r>
    <r>
      <rPr>
        <b/>
        <sz val="10"/>
        <color indexed="8"/>
        <rFont val="Arial"/>
        <family val="2"/>
      </rPr>
      <t>Fuente:</t>
    </r>
    <r>
      <rPr>
        <sz val="10"/>
        <color indexed="8"/>
        <rFont val="Arial"/>
        <family val="2"/>
      </rPr>
      <t xml:space="preserve"> Elaboración propia a partir de datos del Observatorio del Empleo del SEXPE</t>
    </r>
  </si>
  <si>
    <t>Vendedores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</si>
</sst>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0"/>
      <name val="Arial"/>
      <family val="2"/>
    </font>
    <font>
      <sz val="10"/>
      <color indexed="8"/>
      <name val="Arial"/>
      <family val="2"/>
    </font>
    <font>
      <b/>
      <sz val="10"/>
      <color indexed="8"/>
      <name val="Arial"/>
      <family val="2"/>
    </font>
    <font>
      <b/>
      <sz val="12"/>
      <color indexed="8"/>
      <name val="Arial"/>
      <family val="2"/>
    </font>
    <font>
      <b/>
      <sz val="11"/>
      <color indexed="8"/>
      <name val="Arial"/>
      <family val="2"/>
    </font>
    <font>
      <b/>
      <sz val="11"/>
      <color indexed="56"/>
      <name val="Arial"/>
      <family val="2"/>
    </font>
    <font>
      <sz val="14"/>
      <color indexed="8"/>
      <name val="Calibri"/>
      <family val="2"/>
    </font>
    <font>
      <sz val="14"/>
      <color indexed="8"/>
      <name val="Arial"/>
      <family val="2"/>
    </font>
    <font>
      <sz val="11"/>
      <color indexed="8"/>
      <name val="Calibri"/>
      <family val="2"/>
    </font>
    <font>
      <sz val="10"/>
      <name val="Arial"/>
      <family val="2"/>
    </font>
    <font>
      <sz val="11"/>
      <color indexed="8"/>
      <name val="Calibri"/>
      <family val="2"/>
    </font>
    <font>
      <b/>
      <sz val="8"/>
      <name val="Verdana"/>
      <family val="2"/>
    </font>
    <font>
      <sz val="12"/>
      <name val="Arial"/>
      <family val="2"/>
    </font>
    <font>
      <sz val="12"/>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1"/>
      <color theme="1"/>
      <name val="Arial"/>
      <family val="2"/>
    </font>
  </fonts>
  <fills count="4">
    <fill>
      <patternFill patternType="none"/>
    </fill>
    <fill>
      <patternFill patternType="gray125"/>
    </fill>
    <fill>
      <patternFill patternType="solid">
        <fgColor indexed="43"/>
        <bgColor indexed="64"/>
      </patternFill>
    </fill>
    <fill>
      <patternFill patternType="solid">
        <fgColor indexed="9"/>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22"/>
      </left>
      <right/>
      <top/>
      <bottom style="thin">
        <color indexed="22"/>
      </bottom>
      <diagonal/>
    </border>
  </borders>
  <cellStyleXfs count="60">
    <xf numFmtId="0" fontId="0" fillId="0" borderId="0"/>
    <xf numFmtId="0" fontId="15" fillId="0" borderId="0"/>
    <xf numFmtId="0" fontId="1" fillId="0" borderId="0"/>
    <xf numFmtId="0" fontId="15" fillId="0" borderId="0"/>
    <xf numFmtId="0" fontId="15" fillId="0" borderId="0"/>
    <xf numFmtId="0" fontId="15" fillId="0" borderId="0"/>
    <xf numFmtId="0" fontId="1" fillId="0" borderId="0"/>
    <xf numFmtId="0" fontId="13" fillId="0" borderId="0"/>
    <xf numFmtId="0" fontId="14" fillId="0" borderId="0"/>
    <xf numFmtId="0" fontId="1" fillId="0" borderId="0"/>
    <xf numFmtId="0" fontId="1" fillId="0" borderId="0"/>
    <xf numFmtId="0" fontId="1" fillId="0" borderId="0"/>
    <xf numFmtId="0" fontId="1" fillId="0" borderId="0"/>
    <xf numFmtId="0" fontId="1" fillId="0" borderId="0"/>
    <xf numFmtId="0" fontId="10" fillId="0" borderId="0"/>
    <xf numFmtId="0" fontId="15"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0" fillId="0" borderId="0"/>
    <xf numFmtId="0" fontId="1" fillId="0" borderId="0"/>
    <xf numFmtId="0" fontId="15" fillId="0" borderId="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0" fontId="1" fillId="0" borderId="0"/>
    <xf numFmtId="0" fontId="13" fillId="0" borderId="0"/>
    <xf numFmtId="0" fontId="1" fillId="0" borderId="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xf numFmtId="0" fontId="15" fillId="0" borderId="0"/>
    <xf numFmtId="0" fontId="13" fillId="0" borderId="0"/>
    <xf numFmtId="0" fontId="1" fillId="0" borderId="0"/>
    <xf numFmtId="0" fontId="1" fillId="0" borderId="0"/>
    <xf numFmtId="0" fontId="15" fillId="0" borderId="0"/>
    <xf numFmtId="9" fontId="9" fillId="0" borderId="0" applyFont="0" applyFill="0" applyBorder="0" applyAlignment="0" applyProtection="0"/>
    <xf numFmtId="9" fontId="9" fillId="0" borderId="0" applyFont="0" applyFill="0" applyBorder="0" applyAlignment="0" applyProtection="0"/>
  </cellStyleXfs>
  <cellXfs count="201">
    <xf numFmtId="0" fontId="0" fillId="0" borderId="0" xfId="0"/>
    <xf numFmtId="0" fontId="2" fillId="0" borderId="0" xfId="0" applyFont="1"/>
    <xf numFmtId="0" fontId="3" fillId="0" borderId="1" xfId="0" applyFont="1" applyBorder="1" applyAlignment="1">
      <alignment horizontal="center" vertical="center"/>
    </xf>
    <xf numFmtId="0" fontId="3" fillId="0" borderId="1" xfId="0" applyFont="1" applyBorder="1"/>
    <xf numFmtId="0" fontId="4" fillId="0" borderId="1" xfId="0" applyFont="1" applyBorder="1"/>
    <xf numFmtId="0" fontId="3" fillId="0" borderId="1" xfId="0" applyFont="1" applyBorder="1" applyAlignment="1">
      <alignment horizontal="center" vertical="center" wrapText="1"/>
    </xf>
    <xf numFmtId="10" fontId="2" fillId="0" borderId="1" xfId="0" applyNumberFormat="1" applyFont="1" applyBorder="1"/>
    <xf numFmtId="3" fontId="2" fillId="0" borderId="1" xfId="0" applyNumberFormat="1" applyFont="1" applyBorder="1"/>
    <xf numFmtId="3" fontId="4" fillId="0" borderId="1" xfId="0" applyNumberFormat="1" applyFont="1" applyBorder="1"/>
    <xf numFmtId="10" fontId="4" fillId="0" borderId="1" xfId="0" applyNumberFormat="1" applyFont="1" applyBorder="1"/>
    <xf numFmtId="0" fontId="4" fillId="0" borderId="0" xfId="0" applyFont="1"/>
    <xf numFmtId="0" fontId="3" fillId="0" borderId="1" xfId="0" applyFont="1" applyBorder="1" applyAlignment="1">
      <alignment horizontal="justify" vertical="top" wrapText="1"/>
    </xf>
    <xf numFmtId="0" fontId="4" fillId="0" borderId="1" xfId="0" applyFont="1" applyBorder="1" applyAlignment="1">
      <alignment wrapText="1"/>
    </xf>
    <xf numFmtId="0" fontId="2" fillId="0" borderId="1" xfId="0" applyFont="1" applyBorder="1"/>
    <xf numFmtId="4" fontId="3" fillId="0" borderId="1" xfId="0" applyNumberFormat="1" applyFont="1" applyBorder="1" applyAlignment="1">
      <alignment horizontal="center" vertical="center"/>
    </xf>
    <xf numFmtId="1" fontId="2" fillId="0" borderId="1" xfId="0" applyNumberFormat="1" applyFont="1" applyBorder="1"/>
    <xf numFmtId="0" fontId="4" fillId="0" borderId="0" xfId="0" applyFont="1" applyBorder="1" applyAlignment="1">
      <alignment wrapText="1"/>
    </xf>
    <xf numFmtId="164" fontId="5" fillId="0" borderId="0" xfId="0" applyNumberFormat="1" applyFont="1" applyBorder="1"/>
    <xf numFmtId="0" fontId="2" fillId="0" borderId="1" xfId="0" applyFont="1" applyFill="1" applyBorder="1"/>
    <xf numFmtId="0" fontId="3" fillId="0" borderId="1" xfId="0" applyFont="1" applyFill="1" applyBorder="1" applyAlignment="1">
      <alignment horizontal="justify" vertical="top" wrapText="1"/>
    </xf>
    <xf numFmtId="49" fontId="3" fillId="0" borderId="1" xfId="0" applyNumberFormat="1" applyFont="1" applyBorder="1" applyAlignment="1">
      <alignment horizontal="center"/>
    </xf>
    <xf numFmtId="49" fontId="3" fillId="0" borderId="1" xfId="0" applyNumberFormat="1" applyFont="1" applyBorder="1" applyAlignment="1">
      <alignment wrapText="1"/>
    </xf>
    <xf numFmtId="0" fontId="3" fillId="0" borderId="1" xfId="0" applyFont="1" applyBorder="1" applyAlignment="1">
      <alignment horizontal="right" vertical="center"/>
    </xf>
    <xf numFmtId="0" fontId="3" fillId="0" borderId="1" xfId="0" applyFont="1" applyBorder="1" applyAlignment="1">
      <alignment horizontal="right"/>
    </xf>
    <xf numFmtId="0" fontId="0" fillId="0" borderId="0" xfId="0"/>
    <xf numFmtId="0" fontId="6" fillId="0" borderId="0" xfId="0" applyFont="1"/>
    <xf numFmtId="0" fontId="3" fillId="0" borderId="1" xfId="0" applyFont="1" applyBorder="1" applyAlignment="1">
      <alignment vertical="center" wrapText="1"/>
    </xf>
    <xf numFmtId="0" fontId="2" fillId="0" borderId="0" xfId="0" applyFont="1" applyBorder="1"/>
    <xf numFmtId="0" fontId="2" fillId="0" borderId="0" xfId="0" applyFont="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2" borderId="0" xfId="0" applyFill="1"/>
    <xf numFmtId="0" fontId="7" fillId="2"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2" fillId="0" borderId="0" xfId="0" applyFont="1" applyAlignment="1">
      <alignment wrapText="1"/>
    </xf>
    <xf numFmtId="0" fontId="2" fillId="0" borderId="0" xfId="0" applyFont="1" applyAlignment="1"/>
    <xf numFmtId="3" fontId="2" fillId="0" borderId="1" xfId="0" applyNumberFormat="1" applyFont="1" applyBorder="1" applyAlignment="1">
      <alignment vertical="center"/>
    </xf>
    <xf numFmtId="0" fontId="3" fillId="0" borderId="1" xfId="0" applyFont="1" applyBorder="1" applyAlignment="1">
      <alignment horizontal="left" wrapText="1"/>
    </xf>
    <xf numFmtId="0" fontId="0" fillId="0" borderId="0" xfId="0"/>
    <xf numFmtId="3" fontId="2" fillId="0" borderId="0" xfId="0" applyNumberFormat="1" applyFont="1"/>
    <xf numFmtId="4" fontId="2" fillId="0" borderId="0" xfId="0" applyNumberFormat="1" applyFont="1"/>
    <xf numFmtId="164" fontId="2" fillId="0" borderId="1" xfId="0" applyNumberFormat="1" applyFont="1" applyBorder="1"/>
    <xf numFmtId="164" fontId="1" fillId="3" borderId="1" xfId="0" applyNumberFormat="1" applyFont="1" applyFill="1" applyBorder="1" applyAlignment="1">
      <alignment horizontal="right" vertical="center" wrapText="1"/>
    </xf>
    <xf numFmtId="4" fontId="2" fillId="0" borderId="1" xfId="0" applyNumberFormat="1" applyFont="1" applyBorder="1" applyAlignment="1">
      <alignment horizontal="right" vertical="center"/>
    </xf>
    <xf numFmtId="10" fontId="2" fillId="0" borderId="0" xfId="0" applyNumberFormat="1" applyFont="1"/>
    <xf numFmtId="1" fontId="2" fillId="0" borderId="0" xfId="0" applyNumberFormat="1" applyFont="1"/>
    <xf numFmtId="3" fontId="16" fillId="0" borderId="1" xfId="0" applyNumberFormat="1" applyFont="1" applyBorder="1"/>
    <xf numFmtId="164" fontId="16" fillId="0" borderId="1" xfId="0" applyNumberFormat="1" applyFont="1" applyBorder="1"/>
    <xf numFmtId="0" fontId="16" fillId="0" borderId="1" xfId="0" applyFont="1" applyBorder="1"/>
    <xf numFmtId="0" fontId="17" fillId="0" borderId="1" xfId="0" applyFont="1" applyBorder="1" applyAlignment="1">
      <alignment horizontal="justify" vertical="top" wrapText="1"/>
    </xf>
    <xf numFmtId="0" fontId="17" fillId="0" borderId="0" xfId="0" applyFont="1" applyBorder="1" applyAlignment="1">
      <alignment horizontal="justify" vertical="top" wrapText="1"/>
    </xf>
    <xf numFmtId="3" fontId="18" fillId="0" borderId="1" xfId="0" applyNumberFormat="1" applyFont="1" applyBorder="1"/>
    <xf numFmtId="0" fontId="3" fillId="0" borderId="1" xfId="0" applyFont="1" applyBorder="1" applyAlignment="1">
      <alignment horizontal="left" vertical="center" wrapText="1"/>
    </xf>
    <xf numFmtId="4" fontId="16" fillId="0" borderId="1" xfId="0" applyNumberFormat="1" applyFont="1" applyBorder="1"/>
    <xf numFmtId="4" fontId="19" fillId="0" borderId="1" xfId="0" applyNumberFormat="1" applyFont="1" applyBorder="1"/>
    <xf numFmtId="0" fontId="5" fillId="0" borderId="1" xfId="0" applyFont="1" applyBorder="1"/>
    <xf numFmtId="0" fontId="2" fillId="0" borderId="0" xfId="0" applyFont="1" applyBorder="1" applyAlignment="1">
      <alignment wrapText="1"/>
    </xf>
    <xf numFmtId="3" fontId="2" fillId="0" borderId="0" xfId="0" applyNumberFormat="1" applyFont="1" applyBorder="1"/>
    <xf numFmtId="3" fontId="0" fillId="0" borderId="0" xfId="0" applyNumberFormat="1"/>
    <xf numFmtId="3" fontId="20" fillId="0" borderId="1" xfId="0" applyNumberFormat="1" applyFont="1" applyBorder="1"/>
    <xf numFmtId="3" fontId="12" fillId="0" borderId="0" xfId="7" applyNumberFormat="1" applyFont="1" applyBorder="1" applyAlignment="1"/>
    <xf numFmtId="3" fontId="12" fillId="0" borderId="0" xfId="7" applyNumberFormat="1" applyFont="1" applyBorder="1" applyAlignment="1">
      <alignment horizontal="right"/>
    </xf>
    <xf numFmtId="0" fontId="0" fillId="0" borderId="0" xfId="0" applyAlignment="1"/>
    <xf numFmtId="0" fontId="20" fillId="0" borderId="0" xfId="0" applyFont="1"/>
    <xf numFmtId="10" fontId="16" fillId="0" borderId="1" xfId="0" applyNumberFormat="1" applyFont="1" applyBorder="1"/>
    <xf numFmtId="0" fontId="17" fillId="0" borderId="1" xfId="0" applyFont="1" applyBorder="1" applyAlignment="1"/>
    <xf numFmtId="0" fontId="17" fillId="0" borderId="1" xfId="0" applyFont="1" applyBorder="1"/>
    <xf numFmtId="0" fontId="17" fillId="0" borderId="1" xfId="0" applyFont="1" applyBorder="1" applyAlignment="1">
      <alignment horizontal="center" vertical="center" wrapText="1"/>
    </xf>
    <xf numFmtId="0" fontId="19" fillId="0" borderId="1" xfId="0" applyFont="1" applyFill="1" applyBorder="1" applyAlignment="1"/>
    <xf numFmtId="3" fontId="20" fillId="0" borderId="1" xfId="0" applyNumberFormat="1" applyFont="1" applyBorder="1" applyAlignment="1"/>
    <xf numFmtId="10" fontId="20" fillId="0" borderId="1" xfId="0" applyNumberFormat="1" applyFont="1" applyBorder="1"/>
    <xf numFmtId="0" fontId="17" fillId="0" borderId="4" xfId="0" applyFont="1" applyBorder="1" applyAlignment="1"/>
    <xf numFmtId="0" fontId="17" fillId="0" borderId="5" xfId="0" applyFont="1" applyBorder="1" applyAlignment="1"/>
    <xf numFmtId="3" fontId="17" fillId="0" borderId="1" xfId="0" applyNumberFormat="1" applyFont="1" applyBorder="1"/>
    <xf numFmtId="10" fontId="16" fillId="0" borderId="1" xfId="39" applyNumberFormat="1" applyFont="1" applyBorder="1"/>
    <xf numFmtId="0" fontId="1" fillId="0" borderId="1" xfId="0" applyFont="1" applyBorder="1"/>
    <xf numFmtId="3" fontId="16" fillId="0" borderId="1" xfId="0" applyNumberFormat="1" applyFont="1" applyFill="1" applyBorder="1"/>
    <xf numFmtId="0" fontId="3" fillId="0" borderId="1" xfId="0" applyFont="1" applyBorder="1" applyAlignment="1">
      <alignment horizontal="center" vertical="center"/>
    </xf>
    <xf numFmtId="164" fontId="1" fillId="3" borderId="9" xfId="0" applyNumberFormat="1" applyFont="1" applyFill="1" applyBorder="1" applyAlignment="1">
      <alignment horizontal="right" vertical="center" wrapText="1"/>
    </xf>
    <xf numFmtId="0" fontId="16" fillId="0" borderId="0" xfId="0" applyFont="1" applyBorder="1" applyAlignment="1"/>
    <xf numFmtId="0" fontId="3" fillId="0" borderId="8" xfId="0" applyFont="1" applyFill="1" applyBorder="1" applyAlignment="1">
      <alignment horizontal="center" vertical="center"/>
    </xf>
    <xf numFmtId="10" fontId="2" fillId="0" borderId="1" xfId="0" applyNumberFormat="1" applyFont="1" applyBorder="1"/>
    <xf numFmtId="3" fontId="2" fillId="0" borderId="1" xfId="0" applyNumberFormat="1" applyFont="1" applyBorder="1"/>
    <xf numFmtId="3" fontId="2" fillId="0" borderId="3" xfId="0" applyNumberFormat="1" applyFont="1" applyBorder="1"/>
    <xf numFmtId="0" fontId="2" fillId="0" borderId="1" xfId="0" applyFont="1" applyFill="1" applyBorder="1" applyAlignment="1">
      <alignment wrapText="1"/>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applyAlignment="1">
      <alignment vertical="center"/>
    </xf>
    <xf numFmtId="49" fontId="3" fillId="0" borderId="1" xfId="0" applyNumberFormat="1" applyFont="1" applyBorder="1" applyAlignment="1">
      <alignment horizontal="center" vertical="center"/>
    </xf>
    <xf numFmtId="0" fontId="2" fillId="0" borderId="0" xfId="0" applyFont="1" applyAlignment="1">
      <alignment horizont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1" xfId="0" applyFont="1" applyBorder="1" applyAlignment="1">
      <alignment horizontal="center"/>
    </xf>
    <xf numFmtId="49" fontId="3" fillId="0" borderId="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7" xfId="0" applyFont="1" applyBorder="1" applyAlignment="1">
      <alignment horizontal="center"/>
    </xf>
    <xf numFmtId="0" fontId="3" fillId="0" borderId="0" xfId="0" applyFont="1" applyAlignment="1">
      <alignment horizontal="center"/>
    </xf>
    <xf numFmtId="3" fontId="2" fillId="0" borderId="2" xfId="0" applyNumberFormat="1" applyFont="1" applyBorder="1" applyAlignment="1">
      <alignment horizontal="center"/>
    </xf>
    <xf numFmtId="3" fontId="2" fillId="0" borderId="6" xfId="0" applyNumberFormat="1" applyFont="1" applyBorder="1" applyAlignment="1">
      <alignment horizontal="center"/>
    </xf>
    <xf numFmtId="3" fontId="2" fillId="0" borderId="3"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6" fillId="0" borderId="0" xfId="0" applyFont="1" applyAlignment="1">
      <alignment horizontal="left" wrapText="1"/>
    </xf>
    <xf numFmtId="49" fontId="3" fillId="0" borderId="1" xfId="0" applyNumberFormat="1" applyFont="1" applyBorder="1" applyAlignment="1">
      <alignment horizontal="center"/>
    </xf>
    <xf numFmtId="0" fontId="2" fillId="0" borderId="0" xfId="0" applyFont="1" applyAlignment="1">
      <alignment horizontal="center"/>
    </xf>
    <xf numFmtId="0" fontId="16" fillId="0" borderId="0" xfId="0" applyFont="1" applyAlignment="1">
      <alignment horizontal="center" wrapText="1"/>
    </xf>
    <xf numFmtId="0" fontId="17" fillId="0" borderId="1" xfId="0" applyFont="1" applyBorder="1" applyAlignment="1">
      <alignment horizontal="center" vertical="center"/>
    </xf>
  </cellXfs>
  <cellStyles count="60">
    <cellStyle name="Normal" xfId="0" builtinId="0"/>
    <cellStyle name="Normal 10" xfId="1"/>
    <cellStyle name="Normal 10 2" xfId="2"/>
    <cellStyle name="Normal 10 3" xfId="40"/>
    <cellStyle name="Normal 10 4" xfId="52"/>
    <cellStyle name="Normal 11" xfId="3"/>
    <cellStyle name="Normal 12" xfId="4"/>
    <cellStyle name="Normal 12 2" xfId="53"/>
    <cellStyle name="Normal 12 3" xfId="41"/>
    <cellStyle name="Normal 13" xfId="5"/>
    <cellStyle name="Normal 14" xfId="6"/>
    <cellStyle name="Normal 15" xfId="7"/>
    <cellStyle name="Normal 16" xfId="8"/>
    <cellStyle name="Normal 16 2" xfId="54"/>
    <cellStyle name="Normal 2" xfId="9"/>
    <cellStyle name="Normal 2 2" xfId="10"/>
    <cellStyle name="Normal 3" xfId="11"/>
    <cellStyle name="Normal 4" xfId="12"/>
    <cellStyle name="Normal 4 2" xfId="13"/>
    <cellStyle name="Normal 4 3" xfId="14"/>
    <cellStyle name="Normal 4 3 2" xfId="55"/>
    <cellStyle name="Normal 5" xfId="15"/>
    <cellStyle name="Normal 6" xfId="16"/>
    <cellStyle name="Normal 7" xfId="17"/>
    <cellStyle name="Normal 7 2" xfId="18"/>
    <cellStyle name="Normal 7 3" xfId="19"/>
    <cellStyle name="Normal 7 4" xfId="56"/>
    <cellStyle name="Normal 8" xfId="20"/>
    <cellStyle name="Normal 8 2" xfId="21"/>
    <cellStyle name="Normal 8 3" xfId="22"/>
    <cellStyle name="Normal 8 4" xfId="23"/>
    <cellStyle name="Normal 8 4 2" xfId="24"/>
    <cellStyle name="Normal 9" xfId="25"/>
    <cellStyle name="Normal 9 2" xfId="57"/>
    <cellStyle name="Normal 9 3" xfId="42"/>
    <cellStyle name="Porcentaje" xfId="39" builtinId="5"/>
    <cellStyle name="Porcentual 2" xfId="26"/>
    <cellStyle name="Porcentual 2 2" xfId="27"/>
    <cellStyle name="Porcentual 2 2 2" xfId="44"/>
    <cellStyle name="Porcentual 2 3" xfId="43"/>
    <cellStyle name="Porcentual 3" xfId="28"/>
    <cellStyle name="Porcentual 3 2" xfId="29"/>
    <cellStyle name="Porcentual 3 2 2" xfId="46"/>
    <cellStyle name="Porcentual 3 3" xfId="45"/>
    <cellStyle name="Porcentual 4" xfId="30"/>
    <cellStyle name="Porcentual 4 2" xfId="31"/>
    <cellStyle name="Porcentual 4 2 2" xfId="48"/>
    <cellStyle name="Porcentual 4 3" xfId="47"/>
    <cellStyle name="Porcentual 5" xfId="32"/>
    <cellStyle name="Porcentual 5 2" xfId="33"/>
    <cellStyle name="Porcentual 5 2 2" xfId="50"/>
    <cellStyle name="Porcentual 5 3" xfId="49"/>
    <cellStyle name="Porcentual 6" xfId="34"/>
    <cellStyle name="Porcentual 6 2" xfId="35"/>
    <cellStyle name="Porcentual 6 2 2" xfId="58"/>
    <cellStyle name="Porcentual 7" xfId="36"/>
    <cellStyle name="Porcentual 7 2" xfId="51"/>
    <cellStyle name="Porcentual 8" xfId="37"/>
    <cellStyle name="Porcentual 8 2" xfId="59"/>
    <cellStyle name="Porcentual 9"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93000874890645E-2"/>
          <c:y val="9.1339335271263131E-2"/>
          <c:w val="0.88445144356955374"/>
          <c:h val="0.68496245261009037"/>
        </c:manualLayout>
      </c:layout>
      <c:lineChart>
        <c:grouping val="standard"/>
        <c:varyColors val="0"/>
        <c:ser>
          <c:idx val="0"/>
          <c:order val="0"/>
          <c:tx>
            <c:strRef>
              <c:f>'Personas Contratadas-Sexo-Edad'!$B$28</c:f>
              <c:strCache>
                <c:ptCount val="1"/>
                <c:pt idx="0">
                  <c:v>Hombres</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'Personas Contratadas-Sexo-Edad'!$A$29:$A$40</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'Personas Contratadas-Sexo-Edad'!$B$29:$B$40</c:f>
              <c:numCache>
                <c:formatCode>0.00%</c:formatCode>
                <c:ptCount val="12"/>
                <c:pt idx="0">
                  <c:v>0.5891903914590747</c:v>
                </c:pt>
                <c:pt idx="1">
                  <c:v>0.53758896797153022</c:v>
                </c:pt>
                <c:pt idx="2">
                  <c:v>0.62344306049822062</c:v>
                </c:pt>
                <c:pt idx="3">
                  <c:v>0.65858540925266906</c:v>
                </c:pt>
                <c:pt idx="4">
                  <c:v>0.89234875444839856</c:v>
                </c:pt>
                <c:pt idx="5">
                  <c:v>0.95596085409252674</c:v>
                </c:pt>
                <c:pt idx="6">
                  <c:v>0.94661921708185048</c:v>
                </c:pt>
                <c:pt idx="7">
                  <c:v>0.69172597864768681</c:v>
                </c:pt>
                <c:pt idx="8">
                  <c:v>0.82984875444839856</c:v>
                </c:pt>
                <c:pt idx="9">
                  <c:v>0.75444839857651247</c:v>
                </c:pt>
                <c:pt idx="10">
                  <c:v>0.72953736654804269</c:v>
                </c:pt>
                <c:pt idx="11">
                  <c:v>0.58296263345195731</c:v>
                </c:pt>
              </c:numCache>
            </c:numRef>
          </c:val>
          <c:smooth val="0"/>
        </c:ser>
        <c:ser>
          <c:idx val="1"/>
          <c:order val="1"/>
          <c:tx>
            <c:strRef>
              <c:f>'Personas Contratadas-Sexo-Edad'!$C$28</c:f>
              <c:strCache>
                <c:ptCount val="1"/>
                <c:pt idx="0">
                  <c:v>Mujeres</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'Personas Contratadas-Sexo-Edad'!$A$29:$A$40</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'Personas Contratadas-Sexo-Edad'!$C$29:$C$40</c:f>
              <c:numCache>
                <c:formatCode>0.00%</c:formatCode>
                <c:ptCount val="12"/>
                <c:pt idx="0">
                  <c:v>0.41080960854092524</c:v>
                </c:pt>
                <c:pt idx="1">
                  <c:v>0.37455516014234874</c:v>
                </c:pt>
                <c:pt idx="2">
                  <c:v>0.45996441281138789</c:v>
                </c:pt>
                <c:pt idx="3">
                  <c:v>0.44550711743772242</c:v>
                </c:pt>
                <c:pt idx="4">
                  <c:v>0.66058718861209964</c:v>
                </c:pt>
                <c:pt idx="5">
                  <c:v>0.6970640569395018</c:v>
                </c:pt>
                <c:pt idx="6">
                  <c:v>0.74911032028469748</c:v>
                </c:pt>
                <c:pt idx="7">
                  <c:v>0.51290035587188609</c:v>
                </c:pt>
                <c:pt idx="8">
                  <c:v>0.6579181494661922</c:v>
                </c:pt>
                <c:pt idx="9">
                  <c:v>0.58185053380782914</c:v>
                </c:pt>
                <c:pt idx="10">
                  <c:v>0.55071174377224197</c:v>
                </c:pt>
                <c:pt idx="11">
                  <c:v>0.4806494661921708</c:v>
                </c:pt>
              </c:numCache>
            </c:numRef>
          </c:val>
          <c:smooth val="0"/>
        </c:ser>
        <c:dLbls>
          <c:showLegendKey val="0"/>
          <c:showVal val="0"/>
          <c:showCatName val="0"/>
          <c:showSerName val="0"/>
          <c:showPercent val="0"/>
          <c:showBubbleSize val="0"/>
        </c:dLbls>
        <c:smooth val="0"/>
        <c:axId val="603141512"/>
        <c:axId val="603139160"/>
      </c:lineChart>
      <c:catAx>
        <c:axId val="6031415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39160"/>
        <c:crosses val="autoZero"/>
        <c:auto val="1"/>
        <c:lblAlgn val="ctr"/>
        <c:lblOffset val="100"/>
        <c:noMultiLvlLbl val="0"/>
      </c:catAx>
      <c:valAx>
        <c:axId val="6031391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415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348842758291585E-2"/>
          <c:y val="0.14399314668999708"/>
          <c:w val="0.9344880633939896"/>
          <c:h val="0.75500255176436271"/>
        </c:manualLayout>
      </c:layout>
      <c:lineChart>
        <c:grouping val="standard"/>
        <c:varyColors val="0"/>
        <c:ser>
          <c:idx val="0"/>
          <c:order val="0"/>
          <c:tx>
            <c:strRef>
              <c:f>'Pers.Contratadas Estudio-Sexo'!$B$25</c:f>
              <c:strCache>
                <c:ptCount val="1"/>
                <c:pt idx="0">
                  <c:v>Sin Estudios</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Estudio-Sexo'!$B$26:$B$37</c:f>
              <c:numCache>
                <c:formatCode>#,##0</c:formatCode>
                <c:ptCount val="12"/>
                <c:pt idx="0">
                  <c:v>301</c:v>
                </c:pt>
                <c:pt idx="1">
                  <c:v>272</c:v>
                </c:pt>
                <c:pt idx="2">
                  <c:v>305</c:v>
                </c:pt>
                <c:pt idx="3">
                  <c:v>297</c:v>
                </c:pt>
                <c:pt idx="4">
                  <c:v>464</c:v>
                </c:pt>
                <c:pt idx="5">
                  <c:v>555</c:v>
                </c:pt>
                <c:pt idx="6">
                  <c:v>565</c:v>
                </c:pt>
                <c:pt idx="7">
                  <c:v>393</c:v>
                </c:pt>
                <c:pt idx="8">
                  <c:v>460</c:v>
                </c:pt>
                <c:pt idx="9">
                  <c:v>447</c:v>
                </c:pt>
                <c:pt idx="10">
                  <c:v>452</c:v>
                </c:pt>
                <c:pt idx="11">
                  <c:v>299</c:v>
                </c:pt>
              </c:numCache>
            </c:numRef>
          </c:val>
          <c:smooth val="0"/>
        </c:ser>
        <c:ser>
          <c:idx val="1"/>
          <c:order val="1"/>
          <c:tx>
            <c:strRef>
              <c:f>'Pers.Contratadas Estudio-Sexo'!$C$25</c:f>
              <c:strCache>
                <c:ptCount val="1"/>
                <c:pt idx="0">
                  <c:v>Primaria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Estudio-Sexo'!$C$26:$C$37</c:f>
              <c:numCache>
                <c:formatCode>#,##0</c:formatCode>
                <c:ptCount val="12"/>
                <c:pt idx="0">
                  <c:v>1200</c:v>
                </c:pt>
                <c:pt idx="1">
                  <c:v>1037</c:v>
                </c:pt>
                <c:pt idx="2">
                  <c:v>1349</c:v>
                </c:pt>
                <c:pt idx="3">
                  <c:v>1244</c:v>
                </c:pt>
                <c:pt idx="4">
                  <c:v>2050</c:v>
                </c:pt>
                <c:pt idx="5">
                  <c:v>2091</c:v>
                </c:pt>
                <c:pt idx="6">
                  <c:v>1946</c:v>
                </c:pt>
                <c:pt idx="7">
                  <c:v>1540</c:v>
                </c:pt>
                <c:pt idx="8">
                  <c:v>1917</c:v>
                </c:pt>
                <c:pt idx="9">
                  <c:v>1619</c:v>
                </c:pt>
                <c:pt idx="10">
                  <c:v>1581</c:v>
                </c:pt>
                <c:pt idx="11">
                  <c:v>1383</c:v>
                </c:pt>
              </c:numCache>
            </c:numRef>
          </c:val>
          <c:smooth val="0"/>
        </c:ser>
        <c:ser>
          <c:idx val="2"/>
          <c:order val="2"/>
          <c:tx>
            <c:strRef>
              <c:f>'Pers.Contratadas Estudio-Sexo'!$D$25</c:f>
              <c:strCache>
                <c:ptCount val="1"/>
                <c:pt idx="0">
                  <c:v>ESO</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Estudio-Sexo'!$D$26:$D$37</c:f>
              <c:numCache>
                <c:formatCode>#,##0</c:formatCode>
                <c:ptCount val="12"/>
                <c:pt idx="0">
                  <c:v>2101</c:v>
                </c:pt>
                <c:pt idx="1">
                  <c:v>1865</c:v>
                </c:pt>
                <c:pt idx="2">
                  <c:v>2127</c:v>
                </c:pt>
                <c:pt idx="3">
                  <c:v>2529</c:v>
                </c:pt>
                <c:pt idx="4">
                  <c:v>3451</c:v>
                </c:pt>
                <c:pt idx="5">
                  <c:v>3633</c:v>
                </c:pt>
                <c:pt idx="6">
                  <c:v>3684</c:v>
                </c:pt>
                <c:pt idx="7">
                  <c:v>2734</c:v>
                </c:pt>
                <c:pt idx="8">
                  <c:v>2982</c:v>
                </c:pt>
                <c:pt idx="9">
                  <c:v>2418</c:v>
                </c:pt>
                <c:pt idx="10">
                  <c:v>2582</c:v>
                </c:pt>
                <c:pt idx="11">
                  <c:v>2114</c:v>
                </c:pt>
              </c:numCache>
            </c:numRef>
          </c:val>
          <c:smooth val="0"/>
        </c:ser>
        <c:ser>
          <c:idx val="3"/>
          <c:order val="3"/>
          <c:tx>
            <c:strRef>
              <c:f>'Pers.Contratadas Estudio-Sexo'!$E$25</c:f>
              <c:strCache>
                <c:ptCount val="1"/>
                <c:pt idx="0">
                  <c:v>Bto</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Estudio-Sexo'!$E$26:$E$37</c:f>
              <c:numCache>
                <c:formatCode>#,##0</c:formatCode>
                <c:ptCount val="12"/>
                <c:pt idx="0">
                  <c:v>485</c:v>
                </c:pt>
                <c:pt idx="1">
                  <c:v>523</c:v>
                </c:pt>
                <c:pt idx="2">
                  <c:v>636</c:v>
                </c:pt>
                <c:pt idx="3">
                  <c:v>533</c:v>
                </c:pt>
                <c:pt idx="4">
                  <c:v>738</c:v>
                </c:pt>
                <c:pt idx="5">
                  <c:v>870</c:v>
                </c:pt>
                <c:pt idx="6">
                  <c:v>768</c:v>
                </c:pt>
                <c:pt idx="7">
                  <c:v>505</c:v>
                </c:pt>
                <c:pt idx="8">
                  <c:v>761</c:v>
                </c:pt>
                <c:pt idx="9">
                  <c:v>841</c:v>
                </c:pt>
                <c:pt idx="10">
                  <c:v>700</c:v>
                </c:pt>
                <c:pt idx="11">
                  <c:v>565</c:v>
                </c:pt>
              </c:numCache>
            </c:numRef>
          </c:val>
          <c:smooth val="0"/>
        </c:ser>
        <c:ser>
          <c:idx val="4"/>
          <c:order val="4"/>
          <c:tx>
            <c:strRef>
              <c:f>'Pers.Contratadas Estudio-Sexo'!$F$25</c:f>
              <c:strCache>
                <c:ptCount val="1"/>
                <c:pt idx="0">
                  <c:v>FP GM</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Estudio-Sexo'!$F$26:$F$37</c:f>
              <c:numCache>
                <c:formatCode>#,##0</c:formatCode>
                <c:ptCount val="12"/>
                <c:pt idx="0">
                  <c:v>129</c:v>
                </c:pt>
                <c:pt idx="1">
                  <c:v>142</c:v>
                </c:pt>
                <c:pt idx="2">
                  <c:v>160</c:v>
                </c:pt>
                <c:pt idx="3">
                  <c:v>146</c:v>
                </c:pt>
                <c:pt idx="4">
                  <c:v>164</c:v>
                </c:pt>
                <c:pt idx="5">
                  <c:v>205</c:v>
                </c:pt>
                <c:pt idx="6">
                  <c:v>287</c:v>
                </c:pt>
                <c:pt idx="7">
                  <c:v>131</c:v>
                </c:pt>
                <c:pt idx="8">
                  <c:v>219</c:v>
                </c:pt>
                <c:pt idx="9">
                  <c:v>186</c:v>
                </c:pt>
                <c:pt idx="10">
                  <c:v>214</c:v>
                </c:pt>
                <c:pt idx="11">
                  <c:v>154</c:v>
                </c:pt>
              </c:numCache>
            </c:numRef>
          </c:val>
          <c:smooth val="0"/>
        </c:ser>
        <c:ser>
          <c:idx val="5"/>
          <c:order val="5"/>
          <c:tx>
            <c:strRef>
              <c:f>'Pers.Contratadas Estudio-Sexo'!$G$25</c:f>
              <c:strCache>
                <c:ptCount val="1"/>
                <c:pt idx="0">
                  <c:v>FP GS</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Estudio-Sexo'!$G$26:$G$37</c:f>
              <c:numCache>
                <c:formatCode>#,##0</c:formatCode>
                <c:ptCount val="12"/>
                <c:pt idx="0">
                  <c:v>87</c:v>
                </c:pt>
                <c:pt idx="1">
                  <c:v>79</c:v>
                </c:pt>
                <c:pt idx="2">
                  <c:v>87</c:v>
                </c:pt>
                <c:pt idx="3">
                  <c:v>87</c:v>
                </c:pt>
                <c:pt idx="4">
                  <c:v>101</c:v>
                </c:pt>
                <c:pt idx="5">
                  <c:v>118</c:v>
                </c:pt>
                <c:pt idx="6">
                  <c:v>147</c:v>
                </c:pt>
                <c:pt idx="7">
                  <c:v>97</c:v>
                </c:pt>
                <c:pt idx="8">
                  <c:v>120</c:v>
                </c:pt>
                <c:pt idx="9">
                  <c:v>104</c:v>
                </c:pt>
                <c:pt idx="10">
                  <c:v>111</c:v>
                </c:pt>
                <c:pt idx="11">
                  <c:v>126</c:v>
                </c:pt>
              </c:numCache>
            </c:numRef>
          </c:val>
          <c:smooth val="0"/>
        </c:ser>
        <c:ser>
          <c:idx val="6"/>
          <c:order val="6"/>
          <c:tx>
            <c:strRef>
              <c:f>'Pers.Contratadas Estudio-Sexo'!$H$25</c:f>
              <c:strCache>
                <c:ptCount val="1"/>
                <c:pt idx="0">
                  <c:v>Grado</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Estudio-Sexo'!$H$26:$H$37</c:f>
              <c:numCache>
                <c:formatCode>#,##0</c:formatCode>
                <c:ptCount val="12"/>
                <c:pt idx="0">
                  <c:v>240</c:v>
                </c:pt>
                <c:pt idx="1">
                  <c:v>195</c:v>
                </c:pt>
                <c:pt idx="2">
                  <c:v>196</c:v>
                </c:pt>
                <c:pt idx="3">
                  <c:v>170</c:v>
                </c:pt>
                <c:pt idx="4">
                  <c:v>231</c:v>
                </c:pt>
                <c:pt idx="5">
                  <c:v>218</c:v>
                </c:pt>
                <c:pt idx="6">
                  <c:v>342</c:v>
                </c:pt>
                <c:pt idx="7">
                  <c:v>167</c:v>
                </c:pt>
                <c:pt idx="8">
                  <c:v>337</c:v>
                </c:pt>
                <c:pt idx="9">
                  <c:v>371</c:v>
                </c:pt>
                <c:pt idx="10">
                  <c:v>255</c:v>
                </c:pt>
                <c:pt idx="11">
                  <c:v>209</c:v>
                </c:pt>
              </c:numCache>
            </c:numRef>
          </c:val>
          <c:smooth val="0"/>
        </c:ser>
        <c:ser>
          <c:idx val="7"/>
          <c:order val="7"/>
          <c:tx>
            <c:strRef>
              <c:f>'Pers.Contratadas Estudio-Sexo'!$I$25</c:f>
              <c:strCache>
                <c:ptCount val="1"/>
                <c:pt idx="0">
                  <c:v>Master y Ddo</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'Pers.Contratadas Estudio-Sexo'!$A$26:$A$37</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'Pers.Contratadas Estudio-Sexo'!$I$26:$I$37</c:f>
              <c:numCache>
                <c:formatCode>#,##0</c:formatCode>
                <c:ptCount val="12"/>
                <c:pt idx="0">
                  <c:v>152</c:v>
                </c:pt>
                <c:pt idx="1">
                  <c:v>134</c:v>
                </c:pt>
                <c:pt idx="2">
                  <c:v>138</c:v>
                </c:pt>
                <c:pt idx="3">
                  <c:v>101</c:v>
                </c:pt>
                <c:pt idx="4">
                  <c:v>154</c:v>
                </c:pt>
                <c:pt idx="5">
                  <c:v>150</c:v>
                </c:pt>
                <c:pt idx="6">
                  <c:v>198</c:v>
                </c:pt>
                <c:pt idx="7">
                  <c:v>72</c:v>
                </c:pt>
                <c:pt idx="8">
                  <c:v>178</c:v>
                </c:pt>
                <c:pt idx="9">
                  <c:v>189</c:v>
                </c:pt>
                <c:pt idx="10">
                  <c:v>140</c:v>
                </c:pt>
                <c:pt idx="11">
                  <c:v>127</c:v>
                </c:pt>
              </c:numCache>
            </c:numRef>
          </c:val>
          <c:smooth val="0"/>
        </c:ser>
        <c:dLbls>
          <c:showLegendKey val="0"/>
          <c:showVal val="0"/>
          <c:showCatName val="0"/>
          <c:showSerName val="0"/>
          <c:showPercent val="0"/>
          <c:showBubbleSize val="0"/>
        </c:dLbls>
        <c:smooth val="0"/>
        <c:axId val="603142296"/>
        <c:axId val="603140336"/>
      </c:lineChart>
      <c:catAx>
        <c:axId val="6031422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40336"/>
        <c:crosses val="autoZero"/>
        <c:auto val="1"/>
        <c:lblAlgn val="ctr"/>
        <c:lblOffset val="100"/>
        <c:noMultiLvlLbl val="0"/>
      </c:catAx>
      <c:valAx>
        <c:axId val="603140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42296"/>
        <c:crosses val="autoZero"/>
        <c:crossBetween val="between"/>
      </c:valAx>
      <c:spPr>
        <a:noFill/>
        <a:ln>
          <a:noFill/>
        </a:ln>
        <a:effectLst/>
      </c:spPr>
    </c:plotArea>
    <c:legend>
      <c:legendPos val="b"/>
      <c:layout>
        <c:manualLayout>
          <c:xMode val="edge"/>
          <c:yMode val="edge"/>
          <c:x val="0.11200856471888382"/>
          <c:y val="5.3054156011848964E-2"/>
          <c:w val="0.85225985507792379"/>
          <c:h val="6.91644091112405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054735876462041E-2"/>
          <c:y val="9.1890522355225823E-2"/>
          <c:w val="0.92814591137272895"/>
          <c:h val="0.83002988788251197"/>
        </c:manualLayout>
      </c:layout>
      <c:lineChart>
        <c:grouping val="standard"/>
        <c:varyColors val="0"/>
        <c:ser>
          <c:idx val="0"/>
          <c:order val="0"/>
          <c:tx>
            <c:strRef>
              <c:f>'Contratos por Sectores'!$A$8</c:f>
              <c:strCache>
                <c:ptCount val="1"/>
                <c:pt idx="0">
                  <c:v>Agricultura</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'Contratos por Sectores'!$B$7:$M$7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'Contratos por Sectores'!$B$8:$M$8</c:f>
              <c:numCache>
                <c:formatCode>#,##0;\(#,##0\)</c:formatCode>
                <c:ptCount val="12"/>
                <c:pt idx="0">
                  <c:v>930</c:v>
                </c:pt>
                <c:pt idx="1">
                  <c:v>937</c:v>
                </c:pt>
                <c:pt idx="2">
                  <c:v>1245</c:v>
                </c:pt>
                <c:pt idx="3">
                  <c:v>1777</c:v>
                </c:pt>
                <c:pt idx="4">
                  <c:v>2456</c:v>
                </c:pt>
                <c:pt idx="5">
                  <c:v>2419</c:v>
                </c:pt>
                <c:pt idx="6">
                  <c:v>2251</c:v>
                </c:pt>
                <c:pt idx="7">
                  <c:v>1537</c:v>
                </c:pt>
                <c:pt idx="8">
                  <c:v>1734</c:v>
                </c:pt>
                <c:pt idx="9">
                  <c:v>1378</c:v>
                </c:pt>
                <c:pt idx="10">
                  <c:v>1418</c:v>
                </c:pt>
                <c:pt idx="11">
                  <c:v>1110</c:v>
                </c:pt>
              </c:numCache>
            </c:numRef>
          </c:val>
          <c:smooth val="0"/>
        </c:ser>
        <c:ser>
          <c:idx val="1"/>
          <c:order val="1"/>
          <c:tx>
            <c:strRef>
              <c:f>'Contratos por Sectores'!$A$9</c:f>
              <c:strCache>
                <c:ptCount val="1"/>
                <c:pt idx="0">
                  <c:v>Industria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'Contratos por Sectores'!$B$7:$M$7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'Contratos por Sectores'!$B$9:$M$9</c:f>
              <c:numCache>
                <c:formatCode>#,##0;\(#,##0\)</c:formatCode>
                <c:ptCount val="12"/>
                <c:pt idx="0">
                  <c:v>162</c:v>
                </c:pt>
                <c:pt idx="1">
                  <c:v>224</c:v>
                </c:pt>
                <c:pt idx="2">
                  <c:v>190</c:v>
                </c:pt>
                <c:pt idx="3">
                  <c:v>151</c:v>
                </c:pt>
                <c:pt idx="4">
                  <c:v>215</c:v>
                </c:pt>
                <c:pt idx="5">
                  <c:v>261</c:v>
                </c:pt>
                <c:pt idx="6">
                  <c:v>736</c:v>
                </c:pt>
                <c:pt idx="7">
                  <c:v>586</c:v>
                </c:pt>
                <c:pt idx="8">
                  <c:v>264</c:v>
                </c:pt>
                <c:pt idx="9">
                  <c:v>235</c:v>
                </c:pt>
                <c:pt idx="10">
                  <c:v>213</c:v>
                </c:pt>
                <c:pt idx="11">
                  <c:v>176</c:v>
                </c:pt>
              </c:numCache>
            </c:numRef>
          </c:val>
          <c:smooth val="0"/>
        </c:ser>
        <c:ser>
          <c:idx val="2"/>
          <c:order val="2"/>
          <c:tx>
            <c:strRef>
              <c:f>'Contratos por Sectores'!$A$10</c:f>
              <c:strCache>
                <c:ptCount val="1"/>
                <c:pt idx="0">
                  <c:v>Construcción</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'Contratos por Sectores'!$B$7:$M$7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'Contratos por Sectores'!$B$10:$M$10</c:f>
              <c:numCache>
                <c:formatCode>#,##0;\(#,##0\)</c:formatCode>
                <c:ptCount val="12"/>
                <c:pt idx="0">
                  <c:v>324</c:v>
                </c:pt>
                <c:pt idx="1">
                  <c:v>267</c:v>
                </c:pt>
                <c:pt idx="2">
                  <c:v>306</c:v>
                </c:pt>
                <c:pt idx="3">
                  <c:v>261</c:v>
                </c:pt>
                <c:pt idx="4">
                  <c:v>345</c:v>
                </c:pt>
                <c:pt idx="5">
                  <c:v>272</c:v>
                </c:pt>
                <c:pt idx="6">
                  <c:v>315</c:v>
                </c:pt>
                <c:pt idx="7">
                  <c:v>269</c:v>
                </c:pt>
                <c:pt idx="8">
                  <c:v>323</c:v>
                </c:pt>
                <c:pt idx="9">
                  <c:v>310</c:v>
                </c:pt>
                <c:pt idx="10">
                  <c:v>310</c:v>
                </c:pt>
                <c:pt idx="11">
                  <c:v>239</c:v>
                </c:pt>
              </c:numCache>
            </c:numRef>
          </c:val>
          <c:smooth val="0"/>
        </c:ser>
        <c:ser>
          <c:idx val="3"/>
          <c:order val="3"/>
          <c:tx>
            <c:strRef>
              <c:f>'Contratos por Sectores'!$A$11</c:f>
              <c:strCache>
                <c:ptCount val="1"/>
                <c:pt idx="0">
                  <c:v>Servicios</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'Contratos por Sectores'!$B$7:$M$7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'Contratos por Sectores'!$B$11:$M$11</c:f>
              <c:numCache>
                <c:formatCode>#,##0</c:formatCode>
                <c:ptCount val="12"/>
                <c:pt idx="0">
                  <c:v>2717</c:v>
                </c:pt>
                <c:pt idx="1">
                  <c:v>2575</c:v>
                </c:pt>
                <c:pt idx="2">
                  <c:v>3043</c:v>
                </c:pt>
                <c:pt idx="3">
                  <c:v>2736</c:v>
                </c:pt>
                <c:pt idx="4">
                  <c:v>4009</c:v>
                </c:pt>
                <c:pt idx="5">
                  <c:v>4542</c:v>
                </c:pt>
                <c:pt idx="6">
                  <c:v>4018</c:v>
                </c:pt>
                <c:pt idx="7">
                  <c:v>3031</c:v>
                </c:pt>
                <c:pt idx="8">
                  <c:v>4372</c:v>
                </c:pt>
                <c:pt idx="9">
                  <c:v>4075</c:v>
                </c:pt>
                <c:pt idx="10">
                  <c:v>3787</c:v>
                </c:pt>
                <c:pt idx="11">
                  <c:v>3011</c:v>
                </c:pt>
              </c:numCache>
            </c:numRef>
          </c:val>
          <c:smooth val="0"/>
        </c:ser>
        <c:ser>
          <c:idx val="4"/>
          <c:order val="4"/>
          <c:tx>
            <c:strRef>
              <c:f>'Contratos por Sectores'!$A$12</c:f>
              <c:strCache>
                <c:ptCount val="1"/>
                <c:pt idx="0">
                  <c:v>Admón. Pública y Defensa</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'Contratos por Sectores'!$B$7:$M$7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'Contratos por Sectores'!$B$12:$M$12</c:f>
              <c:numCache>
                <c:formatCode>#,##0;\(#,##0\)</c:formatCode>
                <c:ptCount val="12"/>
                <c:pt idx="0">
                  <c:v>413</c:v>
                </c:pt>
                <c:pt idx="1">
                  <c:v>141</c:v>
                </c:pt>
                <c:pt idx="2">
                  <c:v>114</c:v>
                </c:pt>
                <c:pt idx="3">
                  <c:v>77</c:v>
                </c:pt>
                <c:pt idx="4">
                  <c:v>73</c:v>
                </c:pt>
                <c:pt idx="5">
                  <c:v>113</c:v>
                </c:pt>
                <c:pt idx="6">
                  <c:v>438</c:v>
                </c:pt>
                <c:pt idx="7">
                  <c:v>76</c:v>
                </c:pt>
                <c:pt idx="8">
                  <c:v>129</c:v>
                </c:pt>
                <c:pt idx="9">
                  <c:v>100</c:v>
                </c:pt>
                <c:pt idx="10">
                  <c:v>131</c:v>
                </c:pt>
                <c:pt idx="11">
                  <c:v>319</c:v>
                </c:pt>
              </c:numCache>
            </c:numRef>
          </c:val>
          <c:smooth val="0"/>
        </c:ser>
        <c:dLbls>
          <c:showLegendKey val="0"/>
          <c:showVal val="0"/>
          <c:showCatName val="0"/>
          <c:showSerName val="0"/>
          <c:showPercent val="0"/>
          <c:showBubbleSize val="0"/>
        </c:dLbls>
        <c:smooth val="0"/>
        <c:axId val="603142688"/>
        <c:axId val="603138376"/>
      </c:lineChart>
      <c:catAx>
        <c:axId val="6031426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38376"/>
        <c:crosses val="autoZero"/>
        <c:auto val="1"/>
        <c:lblAlgn val="ctr"/>
        <c:lblOffset val="100"/>
        <c:noMultiLvlLbl val="0"/>
      </c:catAx>
      <c:valAx>
        <c:axId val="6031383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42688"/>
        <c:crosses val="autoZero"/>
        <c:crossBetween val="between"/>
      </c:valAx>
      <c:spPr>
        <a:noFill/>
        <a:ln>
          <a:noFill/>
        </a:ln>
        <a:effectLst/>
      </c:spPr>
    </c:plotArea>
    <c:legend>
      <c:legendPos val="b"/>
      <c:layout>
        <c:manualLayout>
          <c:xMode val="edge"/>
          <c:yMode val="edge"/>
          <c:x val="4.6115897816437759E-3"/>
          <c:y val="2.1675845432615685E-2"/>
          <c:w val="0.98177570735595232"/>
          <c:h val="6.216800934565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40653532476256E-2"/>
          <c:y val="0.11979221347331585"/>
          <c:w val="0.92128511446385575"/>
          <c:h val="0.7401986730825314"/>
        </c:manualLayout>
      </c:layout>
      <c:lineChart>
        <c:grouping val="standard"/>
        <c:varyColors val="0"/>
        <c:ser>
          <c:idx val="0"/>
          <c:order val="0"/>
          <c:tx>
            <c:strRef>
              <c:f>'Duración Contratos-Estudios'!$A$130</c:f>
              <c:strCache>
                <c:ptCount val="1"/>
                <c:pt idx="0">
                  <c:v>&lt;= 1 Mes</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'Duración Contratos-Estudios'!$B$129:$M$129</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'Duración Contratos-Estudios'!$B$130:$M$130</c:f>
              <c:numCache>
                <c:formatCode>#,##0</c:formatCode>
                <c:ptCount val="12"/>
                <c:pt idx="0">
                  <c:v>2141</c:v>
                </c:pt>
                <c:pt idx="1">
                  <c:v>2384</c:v>
                </c:pt>
                <c:pt idx="2">
                  <c:v>2392</c:v>
                </c:pt>
                <c:pt idx="3">
                  <c:v>2906</c:v>
                </c:pt>
                <c:pt idx="4">
                  <c:v>4222</c:v>
                </c:pt>
                <c:pt idx="5">
                  <c:v>4267</c:v>
                </c:pt>
                <c:pt idx="6">
                  <c:v>3604</c:v>
                </c:pt>
                <c:pt idx="7">
                  <c:v>2736</c:v>
                </c:pt>
                <c:pt idx="8" formatCode="#,##0;\(#,##0\)">
                  <c:v>3654</c:v>
                </c:pt>
                <c:pt idx="9" formatCode="#,##0;\(#,##0\)">
                  <c:v>2888</c:v>
                </c:pt>
                <c:pt idx="10" formatCode="#,##0;\(#,##0\)">
                  <c:v>2775</c:v>
                </c:pt>
                <c:pt idx="11" formatCode="#,##0;\(#,##0\)">
                  <c:v>2558</c:v>
                </c:pt>
              </c:numCache>
            </c:numRef>
          </c:val>
          <c:smooth val="0"/>
        </c:ser>
        <c:ser>
          <c:idx val="1"/>
          <c:order val="1"/>
          <c:tx>
            <c:strRef>
              <c:f>'Duración Contratos-Estudios'!$A$131</c:f>
              <c:strCache>
                <c:ptCount val="1"/>
                <c:pt idx="0">
                  <c:v>1 – 3 meses</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'Duración Contratos-Estudios'!$B$129:$M$129</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'Duración Contratos-Estudios'!$B$131:$M$131</c:f>
              <c:numCache>
                <c:formatCode>#,##0</c:formatCode>
                <c:ptCount val="12"/>
                <c:pt idx="0">
                  <c:v>425</c:v>
                </c:pt>
                <c:pt idx="1">
                  <c:v>306</c:v>
                </c:pt>
                <c:pt idx="2">
                  <c:v>354</c:v>
                </c:pt>
                <c:pt idx="3">
                  <c:v>142</c:v>
                </c:pt>
                <c:pt idx="4">
                  <c:v>282</c:v>
                </c:pt>
                <c:pt idx="5">
                  <c:v>249</c:v>
                </c:pt>
                <c:pt idx="6">
                  <c:v>943</c:v>
                </c:pt>
                <c:pt idx="7">
                  <c:v>519</c:v>
                </c:pt>
                <c:pt idx="8" formatCode="#,##0;\(#,##0\)">
                  <c:v>306</c:v>
                </c:pt>
                <c:pt idx="9" formatCode="#,##0;\(#,##0\)">
                  <c:v>372</c:v>
                </c:pt>
                <c:pt idx="10" formatCode="#,##0;\(#,##0\)">
                  <c:v>548</c:v>
                </c:pt>
                <c:pt idx="11" formatCode="#,##0;\(#,##0\)">
                  <c:v>473</c:v>
                </c:pt>
              </c:numCache>
            </c:numRef>
          </c:val>
          <c:smooth val="0"/>
        </c:ser>
        <c:ser>
          <c:idx val="2"/>
          <c:order val="2"/>
          <c:tx>
            <c:strRef>
              <c:f>'Duración Contratos-Estudios'!$A$132</c:f>
              <c:strCache>
                <c:ptCount val="1"/>
                <c:pt idx="0">
                  <c:v>3-6 meses</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'Duración Contratos-Estudios'!$B$129:$M$129</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'Duración Contratos-Estudios'!$B$132:$M$132</c:f>
              <c:numCache>
                <c:formatCode>#,##0</c:formatCode>
                <c:ptCount val="12"/>
                <c:pt idx="0">
                  <c:v>91</c:v>
                </c:pt>
                <c:pt idx="1">
                  <c:v>115</c:v>
                </c:pt>
                <c:pt idx="2">
                  <c:v>257</c:v>
                </c:pt>
                <c:pt idx="3">
                  <c:v>233</c:v>
                </c:pt>
                <c:pt idx="4">
                  <c:v>332</c:v>
                </c:pt>
                <c:pt idx="5">
                  <c:v>424</c:v>
                </c:pt>
                <c:pt idx="6">
                  <c:v>316</c:v>
                </c:pt>
                <c:pt idx="7">
                  <c:v>159</c:v>
                </c:pt>
                <c:pt idx="8" formatCode="#,##0;\(#,##0\)">
                  <c:v>298</c:v>
                </c:pt>
                <c:pt idx="9" formatCode="#,##0;\(#,##0\)">
                  <c:v>296</c:v>
                </c:pt>
                <c:pt idx="10" formatCode="#,##0;\(#,##0\)">
                  <c:v>258</c:v>
                </c:pt>
                <c:pt idx="11" formatCode="#,##0;\(#,##0\)">
                  <c:v>61</c:v>
                </c:pt>
              </c:numCache>
            </c:numRef>
          </c:val>
          <c:smooth val="0"/>
        </c:ser>
        <c:ser>
          <c:idx val="3"/>
          <c:order val="3"/>
          <c:tx>
            <c:strRef>
              <c:f>'Duración Contratos-Estudios'!$A$133</c:f>
              <c:strCache>
                <c:ptCount val="1"/>
                <c:pt idx="0">
                  <c:v>6-12 meses</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'Duración Contratos-Estudios'!$B$129:$M$129</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'Duración Contratos-Estudios'!$B$133:$M$133</c:f>
              <c:numCache>
                <c:formatCode>#,##0</c:formatCode>
                <c:ptCount val="12"/>
                <c:pt idx="0">
                  <c:v>327</c:v>
                </c:pt>
                <c:pt idx="1">
                  <c:v>186</c:v>
                </c:pt>
                <c:pt idx="2">
                  <c:v>222</c:v>
                </c:pt>
                <c:pt idx="3">
                  <c:v>189</c:v>
                </c:pt>
                <c:pt idx="4">
                  <c:v>219</c:v>
                </c:pt>
                <c:pt idx="5">
                  <c:v>196</c:v>
                </c:pt>
                <c:pt idx="6">
                  <c:v>301</c:v>
                </c:pt>
                <c:pt idx="7">
                  <c:v>172</c:v>
                </c:pt>
                <c:pt idx="8" formatCode="#,##0;\(#,##0\)">
                  <c:v>328</c:v>
                </c:pt>
                <c:pt idx="9" formatCode="#,##0;\(#,##0\)">
                  <c:v>274</c:v>
                </c:pt>
                <c:pt idx="10" formatCode="#,##0;\(#,##0\)">
                  <c:v>263</c:v>
                </c:pt>
                <c:pt idx="11" formatCode="#,##0;\(#,##0\)">
                  <c:v>433</c:v>
                </c:pt>
              </c:numCache>
            </c:numRef>
          </c:val>
          <c:smooth val="0"/>
        </c:ser>
        <c:ser>
          <c:idx val="4"/>
          <c:order val="4"/>
          <c:tx>
            <c:strRef>
              <c:f>'Duración Contratos-Estudios'!$A$134</c:f>
              <c:strCache>
                <c:ptCount val="1"/>
                <c:pt idx="0">
                  <c:v>&gt; 12 meses</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'Duración Contratos-Estudios'!$B$129:$M$129</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'Duración Contratos-Estudios'!$B$134:$M$134</c:f>
              <c:numCache>
                <c:formatCode>#,##0</c:formatCode>
                <c:ptCount val="12"/>
                <c:pt idx="0">
                  <c:v>15</c:v>
                </c:pt>
                <c:pt idx="1">
                  <c:v>5</c:v>
                </c:pt>
                <c:pt idx="2">
                  <c:v>20</c:v>
                </c:pt>
                <c:pt idx="3">
                  <c:v>13</c:v>
                </c:pt>
                <c:pt idx="4">
                  <c:v>24</c:v>
                </c:pt>
                <c:pt idx="5">
                  <c:v>21</c:v>
                </c:pt>
                <c:pt idx="6">
                  <c:v>17</c:v>
                </c:pt>
                <c:pt idx="7">
                  <c:v>7</c:v>
                </c:pt>
                <c:pt idx="8" formatCode="#,##0;\(#,##0\)">
                  <c:v>34</c:v>
                </c:pt>
                <c:pt idx="9" formatCode="#,##0;\(#,##0\)">
                  <c:v>32</c:v>
                </c:pt>
                <c:pt idx="10" formatCode="#,##0;\(#,##0\)">
                  <c:v>95</c:v>
                </c:pt>
                <c:pt idx="11" formatCode="#,##0;\(#,##0\)">
                  <c:v>20</c:v>
                </c:pt>
              </c:numCache>
            </c:numRef>
          </c:val>
          <c:smooth val="0"/>
        </c:ser>
        <c:ser>
          <c:idx val="5"/>
          <c:order val="5"/>
          <c:tx>
            <c:strRef>
              <c:f>'Duración Contratos-Estudios'!$A$135</c:f>
              <c:strCache>
                <c:ptCount val="1"/>
                <c:pt idx="0">
                  <c:v>Indefinido / Obra o Servicio</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'Duración Contratos-Estudios'!$B$129:$M$129</c:f>
              <c:strCache>
                <c:ptCount val="12"/>
                <c:pt idx="0">
                  <c:v>Ene</c:v>
                </c:pt>
                <c:pt idx="1">
                  <c:v>Feb</c:v>
                </c:pt>
                <c:pt idx="2">
                  <c:v>Marz</c:v>
                </c:pt>
                <c:pt idx="3">
                  <c:v>Abr</c:v>
                </c:pt>
                <c:pt idx="4">
                  <c:v>May</c:v>
                </c:pt>
                <c:pt idx="5">
                  <c:v>Jun</c:v>
                </c:pt>
                <c:pt idx="6">
                  <c:v>Jul</c:v>
                </c:pt>
                <c:pt idx="7">
                  <c:v>Ago</c:v>
                </c:pt>
                <c:pt idx="8">
                  <c:v>Sept</c:v>
                </c:pt>
                <c:pt idx="9">
                  <c:v>Oct</c:v>
                </c:pt>
                <c:pt idx="10">
                  <c:v>Nov</c:v>
                </c:pt>
                <c:pt idx="11">
                  <c:v>Dic</c:v>
                </c:pt>
              </c:strCache>
            </c:strRef>
          </c:cat>
          <c:val>
            <c:numRef>
              <c:f>'Duración Contratos-Estudios'!$B$135:$M$135</c:f>
              <c:numCache>
                <c:formatCode>#,##0</c:formatCode>
                <c:ptCount val="12"/>
                <c:pt idx="0">
                  <c:v>1798</c:v>
                </c:pt>
                <c:pt idx="1">
                  <c:v>1880</c:v>
                </c:pt>
                <c:pt idx="2">
                  <c:v>1876</c:v>
                </c:pt>
                <c:pt idx="3">
                  <c:v>1730</c:v>
                </c:pt>
                <c:pt idx="4">
                  <c:v>2414</c:v>
                </c:pt>
                <c:pt idx="5">
                  <c:v>2833</c:v>
                </c:pt>
                <c:pt idx="6">
                  <c:v>2922</c:v>
                </c:pt>
                <c:pt idx="7">
                  <c:v>2162</c:v>
                </c:pt>
                <c:pt idx="8" formatCode="#,##0;\(#,##0\)">
                  <c:v>2451</c:v>
                </c:pt>
                <c:pt idx="9" formatCode="#,##0;\(#,##0\)">
                  <c:v>2413</c:v>
                </c:pt>
                <c:pt idx="10" formatCode="#,##0;\(#,##0\)">
                  <c:v>2248</c:v>
                </c:pt>
                <c:pt idx="11" formatCode="#,##0;\(#,##0\)">
                  <c:v>1542</c:v>
                </c:pt>
              </c:numCache>
            </c:numRef>
          </c:val>
          <c:smooth val="0"/>
        </c:ser>
        <c:dLbls>
          <c:showLegendKey val="0"/>
          <c:showVal val="0"/>
          <c:showCatName val="0"/>
          <c:showSerName val="0"/>
          <c:showPercent val="0"/>
          <c:showBubbleSize val="0"/>
        </c:dLbls>
        <c:smooth val="0"/>
        <c:axId val="603132496"/>
        <c:axId val="603139552"/>
      </c:lineChart>
      <c:catAx>
        <c:axId val="6031324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39552"/>
        <c:crosses val="autoZero"/>
        <c:auto val="1"/>
        <c:lblAlgn val="ctr"/>
        <c:lblOffset val="100"/>
        <c:noMultiLvlLbl val="0"/>
      </c:catAx>
      <c:valAx>
        <c:axId val="603139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32496"/>
        <c:crosses val="autoZero"/>
        <c:crossBetween val="between"/>
      </c:valAx>
      <c:spPr>
        <a:noFill/>
        <a:ln>
          <a:noFill/>
        </a:ln>
        <a:effectLst/>
      </c:spPr>
    </c:plotArea>
    <c:legend>
      <c:legendPos val="b"/>
      <c:layout>
        <c:manualLayout>
          <c:xMode val="edge"/>
          <c:yMode val="edge"/>
          <c:x val="0"/>
          <c:y val="1.909667541557301E-2"/>
          <c:w val="0.9880329401740876"/>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407851192513978E-2"/>
          <c:y val="0.1528192157798457"/>
          <c:w val="0.93628780098139908"/>
          <c:h val="0.71851236777221017"/>
        </c:manualLayout>
      </c:layout>
      <c:lineChart>
        <c:grouping val="standard"/>
        <c:varyColors val="0"/>
        <c:ser>
          <c:idx val="0"/>
          <c:order val="0"/>
          <c:tx>
            <c:strRef>
              <c:f>BORME!$B$27</c:f>
              <c:strCache>
                <c:ptCount val="1"/>
                <c:pt idx="0">
                  <c:v>Sociedad Limitada</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BORME!$A$28:$A$39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BORME!$B$28:$B$39</c:f>
              <c:numCache>
                <c:formatCode>General</c:formatCode>
                <c:ptCount val="12"/>
                <c:pt idx="0">
                  <c:v>16</c:v>
                </c:pt>
                <c:pt idx="1">
                  <c:v>22</c:v>
                </c:pt>
                <c:pt idx="2">
                  <c:v>22</c:v>
                </c:pt>
                <c:pt idx="3">
                  <c:v>20</c:v>
                </c:pt>
                <c:pt idx="4">
                  <c:v>23</c:v>
                </c:pt>
                <c:pt idx="5">
                  <c:v>19</c:v>
                </c:pt>
                <c:pt idx="6">
                  <c:v>17</c:v>
                </c:pt>
                <c:pt idx="7">
                  <c:v>13</c:v>
                </c:pt>
                <c:pt idx="8">
                  <c:v>13</c:v>
                </c:pt>
                <c:pt idx="9">
                  <c:v>13</c:v>
                </c:pt>
                <c:pt idx="10">
                  <c:v>32</c:v>
                </c:pt>
                <c:pt idx="11">
                  <c:v>17</c:v>
                </c:pt>
              </c:numCache>
            </c:numRef>
          </c:val>
          <c:smooth val="0"/>
        </c:ser>
        <c:ser>
          <c:idx val="1"/>
          <c:order val="1"/>
          <c:tx>
            <c:strRef>
              <c:f>BORME!$C$27</c:f>
              <c:strCache>
                <c:ptCount val="1"/>
                <c:pt idx="0">
                  <c:v>Sociedad Laboral Limitada </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BORME!$A$28:$A$39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BORME!$C$28:$C$39</c:f>
              <c:numCache>
                <c:formatCode>General</c:formatCode>
                <c:ptCount val="12"/>
                <c:pt idx="2">
                  <c:v>1</c:v>
                </c:pt>
              </c:numCache>
            </c:numRef>
          </c:val>
          <c:smooth val="0"/>
        </c:ser>
        <c:ser>
          <c:idx val="2"/>
          <c:order val="2"/>
          <c:tx>
            <c:strRef>
              <c:f>BORME!$D$27</c:f>
              <c:strCache>
                <c:ptCount val="1"/>
                <c:pt idx="0">
                  <c:v>Sociedad Limitada Personal</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BORME!$A$28:$A$39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BORME!$D$28:$D$39</c:f>
              <c:numCache>
                <c:formatCode>General</c:formatCode>
                <c:ptCount val="12"/>
                <c:pt idx="2">
                  <c:v>1</c:v>
                </c:pt>
                <c:pt idx="6">
                  <c:v>1</c:v>
                </c:pt>
              </c:numCache>
            </c:numRef>
          </c:val>
          <c:smooth val="0"/>
        </c:ser>
        <c:ser>
          <c:idx val="3"/>
          <c:order val="3"/>
          <c:tx>
            <c:strRef>
              <c:f>BORME!$E$27</c:f>
              <c:strCache>
                <c:ptCount val="1"/>
                <c:pt idx="0">
                  <c:v>Sociedad Civil Profesional</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BORME!$A$28:$A$39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BORME!$E$28:$E$39</c:f>
              <c:numCache>
                <c:formatCode>General</c:formatCode>
                <c:ptCount val="12"/>
                <c:pt idx="2">
                  <c:v>1</c:v>
                </c:pt>
              </c:numCache>
            </c:numRef>
          </c:val>
          <c:smooth val="0"/>
        </c:ser>
        <c:dLbls>
          <c:showLegendKey val="0"/>
          <c:showVal val="0"/>
          <c:showCatName val="0"/>
          <c:showSerName val="0"/>
          <c:showPercent val="0"/>
          <c:showBubbleSize val="0"/>
        </c:dLbls>
        <c:smooth val="0"/>
        <c:axId val="603143080"/>
        <c:axId val="603137592"/>
      </c:lineChart>
      <c:catAx>
        <c:axId val="603143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37592"/>
        <c:crosses val="autoZero"/>
        <c:auto val="1"/>
        <c:lblAlgn val="ctr"/>
        <c:lblOffset val="100"/>
        <c:noMultiLvlLbl val="0"/>
      </c:catAx>
      <c:valAx>
        <c:axId val="603137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43080"/>
        <c:crosses val="autoZero"/>
        <c:crossBetween val="between"/>
      </c:valAx>
      <c:spPr>
        <a:noFill/>
        <a:ln>
          <a:noFill/>
        </a:ln>
        <a:effectLst/>
      </c:spPr>
    </c:plotArea>
    <c:legend>
      <c:legendPos val="b"/>
      <c:layout>
        <c:manualLayout>
          <c:xMode val="edge"/>
          <c:yMode val="edge"/>
          <c:x val="0"/>
          <c:y val="3.8888411675813216E-2"/>
          <c:w val="0.99156834239102176"/>
          <c:h val="6.51822158593812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913801841052289E-2"/>
          <c:y val="0.1586727489322137"/>
          <c:w val="0.9367163614634626"/>
          <c:h val="0.70729542571016257"/>
        </c:manualLayout>
      </c:layout>
      <c:lineChart>
        <c:grouping val="standard"/>
        <c:varyColors val="0"/>
        <c:ser>
          <c:idx val="0"/>
          <c:order val="0"/>
          <c:tx>
            <c:strRef>
              <c:f>BORME!$B$50</c:f>
              <c:strCache>
                <c:ptCount val="1"/>
                <c:pt idx="0">
                  <c:v>Agricultura</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BORME!$B$51:$B$62</c:f>
              <c:numCache>
                <c:formatCode>General</c:formatCode>
                <c:ptCount val="12"/>
                <c:pt idx="0">
                  <c:v>2</c:v>
                </c:pt>
                <c:pt idx="1">
                  <c:v>0</c:v>
                </c:pt>
                <c:pt idx="2">
                  <c:v>2</c:v>
                </c:pt>
                <c:pt idx="3">
                  <c:v>2</c:v>
                </c:pt>
                <c:pt idx="4">
                  <c:v>2</c:v>
                </c:pt>
                <c:pt idx="5">
                  <c:v>1</c:v>
                </c:pt>
                <c:pt idx="6">
                  <c:v>1</c:v>
                </c:pt>
                <c:pt idx="7">
                  <c:v>0</c:v>
                </c:pt>
                <c:pt idx="8">
                  <c:v>0</c:v>
                </c:pt>
                <c:pt idx="9">
                  <c:v>2</c:v>
                </c:pt>
                <c:pt idx="10">
                  <c:v>0</c:v>
                </c:pt>
                <c:pt idx="11">
                  <c:v>0</c:v>
                </c:pt>
              </c:numCache>
            </c:numRef>
          </c:val>
          <c:smooth val="0"/>
        </c:ser>
        <c:ser>
          <c:idx val="1"/>
          <c:order val="1"/>
          <c:tx>
            <c:strRef>
              <c:f>BORME!$C$50</c:f>
              <c:strCache>
                <c:ptCount val="1"/>
                <c:pt idx="0">
                  <c:v>Industria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BORME!$C$51:$C$62</c:f>
              <c:numCache>
                <c:formatCode>General</c:formatCode>
                <c:ptCount val="12"/>
                <c:pt idx="0">
                  <c:v>0</c:v>
                </c:pt>
                <c:pt idx="1">
                  <c:v>1</c:v>
                </c:pt>
                <c:pt idx="2">
                  <c:v>0</c:v>
                </c:pt>
                <c:pt idx="3">
                  <c:v>0</c:v>
                </c:pt>
                <c:pt idx="4">
                  <c:v>1</c:v>
                </c:pt>
                <c:pt idx="5">
                  <c:v>0</c:v>
                </c:pt>
                <c:pt idx="6">
                  <c:v>0</c:v>
                </c:pt>
                <c:pt idx="7">
                  <c:v>0</c:v>
                </c:pt>
                <c:pt idx="8">
                  <c:v>0</c:v>
                </c:pt>
                <c:pt idx="9">
                  <c:v>0</c:v>
                </c:pt>
                <c:pt idx="10">
                  <c:v>1</c:v>
                </c:pt>
                <c:pt idx="11">
                  <c:v>0</c:v>
                </c:pt>
              </c:numCache>
            </c:numRef>
          </c:val>
          <c:smooth val="0"/>
        </c:ser>
        <c:ser>
          <c:idx val="2"/>
          <c:order val="2"/>
          <c:tx>
            <c:strRef>
              <c:f>BORME!$D$50</c:f>
              <c:strCache>
                <c:ptCount val="1"/>
                <c:pt idx="0">
                  <c:v>Energia</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BORME!$D$51:$D$62</c:f>
              <c:numCache>
                <c:formatCode>General</c:formatCode>
                <c:ptCount val="12"/>
                <c:pt idx="0">
                  <c:v>0</c:v>
                </c:pt>
                <c:pt idx="1">
                  <c:v>2</c:v>
                </c:pt>
                <c:pt idx="2">
                  <c:v>0</c:v>
                </c:pt>
                <c:pt idx="3">
                  <c:v>0</c:v>
                </c:pt>
                <c:pt idx="4">
                  <c:v>0</c:v>
                </c:pt>
                <c:pt idx="5">
                  <c:v>0</c:v>
                </c:pt>
                <c:pt idx="6">
                  <c:v>0</c:v>
                </c:pt>
                <c:pt idx="7">
                  <c:v>0</c:v>
                </c:pt>
                <c:pt idx="8">
                  <c:v>1</c:v>
                </c:pt>
                <c:pt idx="9">
                  <c:v>1</c:v>
                </c:pt>
                <c:pt idx="10">
                  <c:v>0</c:v>
                </c:pt>
                <c:pt idx="11">
                  <c:v>0</c:v>
                </c:pt>
              </c:numCache>
            </c:numRef>
          </c:val>
          <c:smooth val="0"/>
        </c:ser>
        <c:ser>
          <c:idx val="3"/>
          <c:order val="3"/>
          <c:tx>
            <c:strRef>
              <c:f>BORME!$E$50</c:f>
              <c:strCache>
                <c:ptCount val="1"/>
                <c:pt idx="0">
                  <c:v>Construcción y Afines</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BORME!$E$51:$E$62</c:f>
              <c:numCache>
                <c:formatCode>General</c:formatCode>
                <c:ptCount val="12"/>
                <c:pt idx="0">
                  <c:v>3</c:v>
                </c:pt>
                <c:pt idx="1">
                  <c:v>6</c:v>
                </c:pt>
                <c:pt idx="2">
                  <c:v>5</c:v>
                </c:pt>
                <c:pt idx="3">
                  <c:v>1</c:v>
                </c:pt>
                <c:pt idx="4">
                  <c:v>0</c:v>
                </c:pt>
                <c:pt idx="5">
                  <c:v>0</c:v>
                </c:pt>
                <c:pt idx="6">
                  <c:v>0</c:v>
                </c:pt>
                <c:pt idx="7">
                  <c:v>2</c:v>
                </c:pt>
                <c:pt idx="8">
                  <c:v>3</c:v>
                </c:pt>
                <c:pt idx="9">
                  <c:v>3</c:v>
                </c:pt>
                <c:pt idx="10">
                  <c:v>5</c:v>
                </c:pt>
                <c:pt idx="11">
                  <c:v>7</c:v>
                </c:pt>
              </c:numCache>
            </c:numRef>
          </c:val>
          <c:smooth val="0"/>
        </c:ser>
        <c:ser>
          <c:idx val="4"/>
          <c:order val="4"/>
          <c:tx>
            <c:strRef>
              <c:f>BORME!$F$50</c:f>
              <c:strCache>
                <c:ptCount val="1"/>
                <c:pt idx="0">
                  <c:v>Comercio</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BORME!$F$51:$F$62</c:f>
              <c:numCache>
                <c:formatCode>General</c:formatCode>
                <c:ptCount val="12"/>
                <c:pt idx="0">
                  <c:v>4</c:v>
                </c:pt>
                <c:pt idx="1">
                  <c:v>6</c:v>
                </c:pt>
                <c:pt idx="2">
                  <c:v>5</c:v>
                </c:pt>
                <c:pt idx="3">
                  <c:v>7</c:v>
                </c:pt>
                <c:pt idx="4">
                  <c:v>5</c:v>
                </c:pt>
                <c:pt idx="5">
                  <c:v>4</c:v>
                </c:pt>
                <c:pt idx="6">
                  <c:v>7</c:v>
                </c:pt>
                <c:pt idx="7">
                  <c:v>3</c:v>
                </c:pt>
                <c:pt idx="8">
                  <c:v>4</c:v>
                </c:pt>
                <c:pt idx="9">
                  <c:v>0</c:v>
                </c:pt>
                <c:pt idx="10">
                  <c:v>6</c:v>
                </c:pt>
                <c:pt idx="11">
                  <c:v>5</c:v>
                </c:pt>
              </c:numCache>
            </c:numRef>
          </c:val>
          <c:smooth val="0"/>
        </c:ser>
        <c:ser>
          <c:idx val="5"/>
          <c:order val="5"/>
          <c:tx>
            <c:strRef>
              <c:f>BORME!$G$50</c:f>
              <c:strCache>
                <c:ptCount val="1"/>
                <c:pt idx="0">
                  <c:v>Hostelería</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BORME!$G$51:$G$62</c:f>
              <c:numCache>
                <c:formatCode>General</c:formatCode>
                <c:ptCount val="12"/>
                <c:pt idx="0">
                  <c:v>2</c:v>
                </c:pt>
                <c:pt idx="1">
                  <c:v>1</c:v>
                </c:pt>
                <c:pt idx="2">
                  <c:v>2</c:v>
                </c:pt>
                <c:pt idx="3">
                  <c:v>3</c:v>
                </c:pt>
                <c:pt idx="4">
                  <c:v>3</c:v>
                </c:pt>
                <c:pt idx="5">
                  <c:v>6</c:v>
                </c:pt>
                <c:pt idx="6">
                  <c:v>1</c:v>
                </c:pt>
                <c:pt idx="7">
                  <c:v>1</c:v>
                </c:pt>
                <c:pt idx="8">
                  <c:v>0</c:v>
                </c:pt>
                <c:pt idx="9">
                  <c:v>0</c:v>
                </c:pt>
                <c:pt idx="10">
                  <c:v>4</c:v>
                </c:pt>
                <c:pt idx="11">
                  <c:v>1</c:v>
                </c:pt>
              </c:numCache>
            </c:numRef>
          </c:val>
          <c:smooth val="0"/>
        </c:ser>
        <c:ser>
          <c:idx val="6"/>
          <c:order val="6"/>
          <c:tx>
            <c:strRef>
              <c:f>BORME!$H$50</c:f>
              <c:strCache>
                <c:ptCount val="1"/>
                <c:pt idx="0">
                  <c:v>Sanidad</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BORME!$H$51:$H$62</c:f>
              <c:numCache>
                <c:formatCode>General</c:formatCode>
                <c:ptCount val="12"/>
                <c:pt idx="0">
                  <c:v>1</c:v>
                </c:pt>
                <c:pt idx="1">
                  <c:v>1</c:v>
                </c:pt>
                <c:pt idx="2">
                  <c:v>1</c:v>
                </c:pt>
                <c:pt idx="3">
                  <c:v>0</c:v>
                </c:pt>
                <c:pt idx="4">
                  <c:v>1</c:v>
                </c:pt>
                <c:pt idx="5">
                  <c:v>0</c:v>
                </c:pt>
                <c:pt idx="6">
                  <c:v>1</c:v>
                </c:pt>
                <c:pt idx="7">
                  <c:v>0</c:v>
                </c:pt>
                <c:pt idx="8">
                  <c:v>0</c:v>
                </c:pt>
                <c:pt idx="9">
                  <c:v>0</c:v>
                </c:pt>
                <c:pt idx="10">
                  <c:v>1</c:v>
                </c:pt>
                <c:pt idx="11">
                  <c:v>2</c:v>
                </c:pt>
              </c:numCache>
            </c:numRef>
          </c:val>
          <c:smooth val="0"/>
        </c:ser>
        <c:ser>
          <c:idx val="7"/>
          <c:order val="7"/>
          <c:tx>
            <c:strRef>
              <c:f>BORME!$I$50</c:f>
              <c:strCache>
                <c:ptCount val="1"/>
                <c:pt idx="0">
                  <c:v>Servicios</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BORME!$A$51:$A$62</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BORME!$I$51:$I$62</c:f>
              <c:numCache>
                <c:formatCode>General</c:formatCode>
                <c:ptCount val="12"/>
                <c:pt idx="0">
                  <c:v>4</c:v>
                </c:pt>
                <c:pt idx="1">
                  <c:v>5</c:v>
                </c:pt>
                <c:pt idx="2">
                  <c:v>10</c:v>
                </c:pt>
                <c:pt idx="3">
                  <c:v>7</c:v>
                </c:pt>
                <c:pt idx="4">
                  <c:v>11</c:v>
                </c:pt>
                <c:pt idx="5">
                  <c:v>8</c:v>
                </c:pt>
                <c:pt idx="6">
                  <c:v>8</c:v>
                </c:pt>
                <c:pt idx="7">
                  <c:v>7</c:v>
                </c:pt>
                <c:pt idx="8">
                  <c:v>5</c:v>
                </c:pt>
                <c:pt idx="9">
                  <c:v>7</c:v>
                </c:pt>
                <c:pt idx="10">
                  <c:v>15</c:v>
                </c:pt>
                <c:pt idx="11">
                  <c:v>3</c:v>
                </c:pt>
              </c:numCache>
            </c:numRef>
          </c:val>
          <c:smooth val="0"/>
        </c:ser>
        <c:dLbls>
          <c:showLegendKey val="0"/>
          <c:showVal val="0"/>
          <c:showCatName val="0"/>
          <c:showSerName val="0"/>
          <c:showPercent val="0"/>
          <c:showBubbleSize val="0"/>
        </c:dLbls>
        <c:smooth val="0"/>
        <c:axId val="603140728"/>
        <c:axId val="603137200"/>
      </c:lineChart>
      <c:catAx>
        <c:axId val="6031407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37200"/>
        <c:crosses val="autoZero"/>
        <c:auto val="1"/>
        <c:lblAlgn val="ctr"/>
        <c:lblOffset val="100"/>
        <c:noMultiLvlLbl val="0"/>
      </c:catAx>
      <c:valAx>
        <c:axId val="603137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40728"/>
        <c:crosses val="autoZero"/>
        <c:crossBetween val="between"/>
      </c:valAx>
      <c:spPr>
        <a:noFill/>
        <a:ln>
          <a:noFill/>
        </a:ln>
        <a:effectLst/>
      </c:spPr>
    </c:plotArea>
    <c:legend>
      <c:legendPos val="b"/>
      <c:layout>
        <c:manualLayout>
          <c:xMode val="edge"/>
          <c:yMode val="edge"/>
          <c:x val="0"/>
          <c:y val="2.4599083786113501E-2"/>
          <c:w val="0.99692936077514804"/>
          <c:h val="7.01118633233576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42006513891641E-2"/>
          <c:y val="0.16782516768737238"/>
          <c:w val="0.90021644353279373"/>
          <c:h val="0.69180993000874891"/>
        </c:manualLayout>
      </c:layout>
      <c:lineChart>
        <c:grouping val="standard"/>
        <c:varyColors val="0"/>
        <c:ser>
          <c:idx val="0"/>
          <c:order val="0"/>
          <c:tx>
            <c:strRef>
              <c:f>BORME!$B$69</c:f>
              <c:strCache>
                <c:ptCount val="1"/>
                <c:pt idx="0">
                  <c:v>Agricultura</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BORME!$B$70:$B$81</c:f>
              <c:numCache>
                <c:formatCode>#,##0.00</c:formatCode>
                <c:ptCount val="12"/>
                <c:pt idx="0">
                  <c:v>6110</c:v>
                </c:pt>
                <c:pt idx="1">
                  <c:v>0</c:v>
                </c:pt>
                <c:pt idx="2">
                  <c:v>7125</c:v>
                </c:pt>
                <c:pt idx="3">
                  <c:v>25000</c:v>
                </c:pt>
                <c:pt idx="4">
                  <c:v>775854.94</c:v>
                </c:pt>
                <c:pt idx="5">
                  <c:v>6000</c:v>
                </c:pt>
                <c:pt idx="6">
                  <c:v>4260013</c:v>
                </c:pt>
                <c:pt idx="7">
                  <c:v>0</c:v>
                </c:pt>
                <c:pt idx="8">
                  <c:v>0</c:v>
                </c:pt>
                <c:pt idx="9">
                  <c:v>6050</c:v>
                </c:pt>
                <c:pt idx="10">
                  <c:v>0</c:v>
                </c:pt>
                <c:pt idx="11">
                  <c:v>0</c:v>
                </c:pt>
              </c:numCache>
            </c:numRef>
          </c:val>
          <c:smooth val="0"/>
        </c:ser>
        <c:ser>
          <c:idx val="1"/>
          <c:order val="1"/>
          <c:tx>
            <c:strRef>
              <c:f>BORME!$C$69</c:f>
              <c:strCache>
                <c:ptCount val="1"/>
                <c:pt idx="0">
                  <c:v>Industria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BORME!$C$70:$C$81</c:f>
              <c:numCache>
                <c:formatCode>#,##0.00</c:formatCode>
                <c:ptCount val="12"/>
                <c:pt idx="0">
                  <c:v>0</c:v>
                </c:pt>
                <c:pt idx="1">
                  <c:v>3000</c:v>
                </c:pt>
                <c:pt idx="2">
                  <c:v>0</c:v>
                </c:pt>
                <c:pt idx="3">
                  <c:v>0</c:v>
                </c:pt>
                <c:pt idx="4">
                  <c:v>3000</c:v>
                </c:pt>
                <c:pt idx="5">
                  <c:v>0</c:v>
                </c:pt>
                <c:pt idx="6">
                  <c:v>0</c:v>
                </c:pt>
                <c:pt idx="7">
                  <c:v>0</c:v>
                </c:pt>
                <c:pt idx="8">
                  <c:v>0</c:v>
                </c:pt>
                <c:pt idx="9">
                  <c:v>0</c:v>
                </c:pt>
                <c:pt idx="10">
                  <c:v>3000</c:v>
                </c:pt>
                <c:pt idx="11">
                  <c:v>0</c:v>
                </c:pt>
              </c:numCache>
            </c:numRef>
          </c:val>
          <c:smooth val="0"/>
        </c:ser>
        <c:ser>
          <c:idx val="2"/>
          <c:order val="2"/>
          <c:tx>
            <c:strRef>
              <c:f>BORME!$D$69</c:f>
              <c:strCache>
                <c:ptCount val="1"/>
                <c:pt idx="0">
                  <c:v>Energia</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BORME!$D$70:$D$81</c:f>
              <c:numCache>
                <c:formatCode>#,##0.00</c:formatCode>
                <c:ptCount val="12"/>
                <c:pt idx="0">
                  <c:v>0</c:v>
                </c:pt>
                <c:pt idx="1">
                  <c:v>33000</c:v>
                </c:pt>
                <c:pt idx="2">
                  <c:v>0</c:v>
                </c:pt>
                <c:pt idx="3">
                  <c:v>0</c:v>
                </c:pt>
                <c:pt idx="4">
                  <c:v>0</c:v>
                </c:pt>
                <c:pt idx="5">
                  <c:v>0</c:v>
                </c:pt>
                <c:pt idx="6">
                  <c:v>0</c:v>
                </c:pt>
                <c:pt idx="7">
                  <c:v>0</c:v>
                </c:pt>
                <c:pt idx="8">
                  <c:v>3000</c:v>
                </c:pt>
                <c:pt idx="9">
                  <c:v>3000</c:v>
                </c:pt>
                <c:pt idx="10">
                  <c:v>0</c:v>
                </c:pt>
                <c:pt idx="11">
                  <c:v>0</c:v>
                </c:pt>
              </c:numCache>
            </c:numRef>
          </c:val>
          <c:smooth val="0"/>
        </c:ser>
        <c:ser>
          <c:idx val="3"/>
          <c:order val="3"/>
          <c:tx>
            <c:strRef>
              <c:f>BORME!$E$69</c:f>
              <c:strCache>
                <c:ptCount val="1"/>
                <c:pt idx="0">
                  <c:v>Construcción y Afines</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BORME!$E$70:$E$81</c:f>
              <c:numCache>
                <c:formatCode>#,##0.00</c:formatCode>
                <c:ptCount val="12"/>
                <c:pt idx="0">
                  <c:v>9110</c:v>
                </c:pt>
                <c:pt idx="1">
                  <c:v>1584050</c:v>
                </c:pt>
                <c:pt idx="2">
                  <c:v>13516</c:v>
                </c:pt>
                <c:pt idx="3">
                  <c:v>3000</c:v>
                </c:pt>
                <c:pt idx="4">
                  <c:v>0</c:v>
                </c:pt>
                <c:pt idx="5">
                  <c:v>0</c:v>
                </c:pt>
                <c:pt idx="6">
                  <c:v>0</c:v>
                </c:pt>
                <c:pt idx="7">
                  <c:v>6000</c:v>
                </c:pt>
                <c:pt idx="8">
                  <c:v>9000</c:v>
                </c:pt>
                <c:pt idx="9">
                  <c:v>367800</c:v>
                </c:pt>
                <c:pt idx="10">
                  <c:v>15200</c:v>
                </c:pt>
                <c:pt idx="11">
                  <c:v>118006</c:v>
                </c:pt>
              </c:numCache>
            </c:numRef>
          </c:val>
          <c:smooth val="0"/>
        </c:ser>
        <c:ser>
          <c:idx val="4"/>
          <c:order val="4"/>
          <c:tx>
            <c:strRef>
              <c:f>BORME!$F$69</c:f>
              <c:strCache>
                <c:ptCount val="1"/>
                <c:pt idx="0">
                  <c:v>Comercio</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BORME!$F$70:$F$81</c:f>
              <c:numCache>
                <c:formatCode>#,##0.00</c:formatCode>
                <c:ptCount val="12"/>
                <c:pt idx="0">
                  <c:v>38000</c:v>
                </c:pt>
                <c:pt idx="1">
                  <c:v>75412</c:v>
                </c:pt>
                <c:pt idx="2">
                  <c:v>115800</c:v>
                </c:pt>
                <c:pt idx="3">
                  <c:v>26000</c:v>
                </c:pt>
                <c:pt idx="4">
                  <c:v>15310</c:v>
                </c:pt>
                <c:pt idx="5">
                  <c:v>19500</c:v>
                </c:pt>
                <c:pt idx="6">
                  <c:v>38000</c:v>
                </c:pt>
                <c:pt idx="7">
                  <c:v>9000</c:v>
                </c:pt>
                <c:pt idx="8">
                  <c:v>19006</c:v>
                </c:pt>
                <c:pt idx="9">
                  <c:v>0</c:v>
                </c:pt>
                <c:pt idx="10">
                  <c:v>18010</c:v>
                </c:pt>
                <c:pt idx="11">
                  <c:v>42006</c:v>
                </c:pt>
              </c:numCache>
            </c:numRef>
          </c:val>
          <c:smooth val="0"/>
        </c:ser>
        <c:ser>
          <c:idx val="5"/>
          <c:order val="5"/>
          <c:tx>
            <c:strRef>
              <c:f>BORME!$G$69</c:f>
              <c:strCache>
                <c:ptCount val="1"/>
                <c:pt idx="0">
                  <c:v>Hostelería</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BORME!$G$70:$G$81</c:f>
              <c:numCache>
                <c:formatCode>#,##0.00</c:formatCode>
                <c:ptCount val="12"/>
                <c:pt idx="0">
                  <c:v>169400</c:v>
                </c:pt>
                <c:pt idx="1">
                  <c:v>6010.12</c:v>
                </c:pt>
                <c:pt idx="2">
                  <c:v>7015</c:v>
                </c:pt>
                <c:pt idx="3">
                  <c:v>9000</c:v>
                </c:pt>
                <c:pt idx="4">
                  <c:v>12100</c:v>
                </c:pt>
                <c:pt idx="5">
                  <c:v>37010</c:v>
                </c:pt>
                <c:pt idx="6">
                  <c:v>3075</c:v>
                </c:pt>
                <c:pt idx="7">
                  <c:v>3000</c:v>
                </c:pt>
                <c:pt idx="8">
                  <c:v>0</c:v>
                </c:pt>
                <c:pt idx="9">
                  <c:v>0</c:v>
                </c:pt>
                <c:pt idx="10">
                  <c:v>99265</c:v>
                </c:pt>
                <c:pt idx="11">
                  <c:v>3500</c:v>
                </c:pt>
              </c:numCache>
            </c:numRef>
          </c:val>
          <c:smooth val="0"/>
        </c:ser>
        <c:ser>
          <c:idx val="6"/>
          <c:order val="6"/>
          <c:tx>
            <c:strRef>
              <c:f>BORME!$H$69</c:f>
              <c:strCache>
                <c:ptCount val="1"/>
                <c:pt idx="0">
                  <c:v>Sanidad</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BORME!$H$70:$H$81</c:f>
              <c:numCache>
                <c:formatCode>#,##0.00</c:formatCode>
                <c:ptCount val="12"/>
                <c:pt idx="0">
                  <c:v>3100</c:v>
                </c:pt>
                <c:pt idx="1">
                  <c:v>4000</c:v>
                </c:pt>
                <c:pt idx="2">
                  <c:v>3000</c:v>
                </c:pt>
                <c:pt idx="3">
                  <c:v>0</c:v>
                </c:pt>
                <c:pt idx="4">
                  <c:v>4000</c:v>
                </c:pt>
                <c:pt idx="5">
                  <c:v>0</c:v>
                </c:pt>
                <c:pt idx="6">
                  <c:v>3010</c:v>
                </c:pt>
                <c:pt idx="7">
                  <c:v>0</c:v>
                </c:pt>
                <c:pt idx="8">
                  <c:v>0</c:v>
                </c:pt>
                <c:pt idx="9">
                  <c:v>0</c:v>
                </c:pt>
                <c:pt idx="10">
                  <c:v>3000</c:v>
                </c:pt>
                <c:pt idx="11">
                  <c:v>4500</c:v>
                </c:pt>
              </c:numCache>
            </c:numRef>
          </c:val>
          <c:smooth val="0"/>
        </c:ser>
        <c:ser>
          <c:idx val="7"/>
          <c:order val="7"/>
          <c:tx>
            <c:strRef>
              <c:f>BORME!$I$69</c:f>
              <c:strCache>
                <c:ptCount val="1"/>
                <c:pt idx="0">
                  <c:v>Servicios</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BORME!$A$70:$A$81</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BORME!$I$70:$I$81</c:f>
              <c:numCache>
                <c:formatCode>#,##0.00</c:formatCode>
                <c:ptCount val="12"/>
                <c:pt idx="0">
                  <c:v>311506</c:v>
                </c:pt>
                <c:pt idx="1">
                  <c:v>1285150</c:v>
                </c:pt>
                <c:pt idx="2">
                  <c:v>111470</c:v>
                </c:pt>
                <c:pt idx="3">
                  <c:v>29206</c:v>
                </c:pt>
                <c:pt idx="4">
                  <c:v>204956</c:v>
                </c:pt>
                <c:pt idx="5">
                  <c:v>31000</c:v>
                </c:pt>
                <c:pt idx="6">
                  <c:v>27010</c:v>
                </c:pt>
                <c:pt idx="7">
                  <c:v>106000</c:v>
                </c:pt>
                <c:pt idx="8">
                  <c:v>58052</c:v>
                </c:pt>
                <c:pt idx="9">
                  <c:v>23100</c:v>
                </c:pt>
                <c:pt idx="10">
                  <c:v>108343</c:v>
                </c:pt>
                <c:pt idx="11">
                  <c:v>9006</c:v>
                </c:pt>
              </c:numCache>
            </c:numRef>
          </c:val>
          <c:smooth val="0"/>
        </c:ser>
        <c:dLbls>
          <c:showLegendKey val="0"/>
          <c:showVal val="0"/>
          <c:showCatName val="0"/>
          <c:showSerName val="0"/>
          <c:showPercent val="0"/>
          <c:showBubbleSize val="0"/>
        </c:dLbls>
        <c:smooth val="0"/>
        <c:axId val="603139944"/>
        <c:axId val="603138768"/>
      </c:lineChart>
      <c:catAx>
        <c:axId val="6031399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38768"/>
        <c:crosses val="autoZero"/>
        <c:auto val="1"/>
        <c:lblAlgn val="ctr"/>
        <c:lblOffset val="100"/>
        <c:noMultiLvlLbl val="0"/>
      </c:catAx>
      <c:valAx>
        <c:axId val="603138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39944"/>
        <c:crosses val="autoZero"/>
        <c:crossBetween val="between"/>
      </c:valAx>
      <c:spPr>
        <a:noFill/>
        <a:ln>
          <a:noFill/>
        </a:ln>
        <a:effectLst/>
      </c:spPr>
    </c:plotArea>
    <c:legend>
      <c:legendPos val="b"/>
      <c:layout>
        <c:manualLayout>
          <c:xMode val="edge"/>
          <c:yMode val="edge"/>
          <c:x val="5.5860664475763933E-4"/>
          <c:y val="3.4711286089239321E-3"/>
          <c:w val="0.99141313218200655"/>
          <c:h val="0.149306649168853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10214316182654E-2"/>
          <c:y val="0.10321758037617952"/>
          <c:w val="0.90451589598152349"/>
          <c:h val="0.60576667862897837"/>
        </c:manualLayout>
      </c:layout>
      <c:barChart>
        <c:barDir val="col"/>
        <c:grouping val="percentStacked"/>
        <c:varyColors val="0"/>
        <c:ser>
          <c:idx val="0"/>
          <c:order val="0"/>
          <c:tx>
            <c:strRef>
              <c:f>'Ocupaciones más contratadas'!$D$8</c:f>
              <c:strCache>
                <c:ptCount val="1"/>
                <c:pt idx="0">
                  <c:v>% Hombres de Ocupación</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'Ocupaciones más contratadas'!$B$9:$B$18</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'Ocupaciones más contratadas'!$D$9:$D$18</c:f>
              <c:numCache>
                <c:formatCode>0.00%</c:formatCode>
                <c:ptCount val="10"/>
                <c:pt idx="0">
                  <c:v>0.70521209386281591</c:v>
                </c:pt>
                <c:pt idx="1">
                  <c:v>0.55439196409489211</c:v>
                </c:pt>
                <c:pt idx="2">
                  <c:v>0.28601694915254239</c:v>
                </c:pt>
                <c:pt idx="3">
                  <c:v>0.22001105583195135</c:v>
                </c:pt>
                <c:pt idx="4">
                  <c:v>0.42587601078167114</c:v>
                </c:pt>
                <c:pt idx="5">
                  <c:v>0.36036625245258341</c:v>
                </c:pt>
                <c:pt idx="6">
                  <c:v>0.98523206751054848</c:v>
                </c:pt>
                <c:pt idx="7">
                  <c:v>0.6543674698795181</c:v>
                </c:pt>
                <c:pt idx="8">
                  <c:v>0.39607201309328971</c:v>
                </c:pt>
                <c:pt idx="9">
                  <c:v>0.46637554585152841</c:v>
                </c:pt>
              </c:numCache>
            </c:numRef>
          </c:val>
        </c:ser>
        <c:ser>
          <c:idx val="1"/>
          <c:order val="1"/>
          <c:tx>
            <c:strRef>
              <c:f>'Ocupaciones más contratadas'!$F$8</c:f>
              <c:strCache>
                <c:ptCount val="1"/>
                <c:pt idx="0">
                  <c:v>% Mujeres de ocupación</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'Ocupaciones más contratadas'!$B$9:$B$18</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'Ocupaciones más contratadas'!$F$9:$F$18</c:f>
              <c:numCache>
                <c:formatCode>0.00%</c:formatCode>
                <c:ptCount val="10"/>
                <c:pt idx="0">
                  <c:v>0.29478790613718414</c:v>
                </c:pt>
                <c:pt idx="1">
                  <c:v>0.44560803590510795</c:v>
                </c:pt>
                <c:pt idx="2">
                  <c:v>0.71398305084745761</c:v>
                </c:pt>
                <c:pt idx="3">
                  <c:v>0.77998894416804865</c:v>
                </c:pt>
                <c:pt idx="4">
                  <c:v>0.57412398921832886</c:v>
                </c:pt>
                <c:pt idx="5">
                  <c:v>0.63963374754741664</c:v>
                </c:pt>
                <c:pt idx="6">
                  <c:v>1.4767932489451477E-2</c:v>
                </c:pt>
                <c:pt idx="7">
                  <c:v>0.34563253012048195</c:v>
                </c:pt>
                <c:pt idx="8">
                  <c:v>0.60392798690671035</c:v>
                </c:pt>
                <c:pt idx="9">
                  <c:v>0.53362445414847159</c:v>
                </c:pt>
              </c:numCache>
            </c:numRef>
          </c:val>
        </c:ser>
        <c:dLbls>
          <c:showLegendKey val="0"/>
          <c:showVal val="0"/>
          <c:showCatName val="0"/>
          <c:showSerName val="0"/>
          <c:showPercent val="0"/>
          <c:showBubbleSize val="0"/>
        </c:dLbls>
        <c:gapWidth val="50"/>
        <c:overlap val="100"/>
        <c:axId val="603137984"/>
        <c:axId val="603130928"/>
      </c:barChart>
      <c:catAx>
        <c:axId val="603137984"/>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30928"/>
        <c:crosses val="autoZero"/>
        <c:auto val="1"/>
        <c:lblAlgn val="ctr"/>
        <c:lblOffset val="100"/>
        <c:noMultiLvlLbl val="0"/>
      </c:catAx>
      <c:valAx>
        <c:axId val="603130928"/>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37984"/>
        <c:crosses val="autoZero"/>
        <c:crossBetween val="between"/>
      </c:valAx>
      <c:spPr>
        <a:noFill/>
        <a:ln>
          <a:noFill/>
        </a:ln>
        <a:effectLst/>
      </c:spPr>
    </c:plotArea>
    <c:legend>
      <c:legendPos val="b"/>
      <c:layout>
        <c:manualLayout>
          <c:xMode val="edge"/>
          <c:yMode val="edge"/>
          <c:x val="0.24049926409272046"/>
          <c:y val="2.36546973183311E-2"/>
          <c:w val="0.54242737959365628"/>
          <c:h val="5.76679121544123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114850147548351E-2"/>
          <c:y val="0.12115029099623419"/>
          <c:w val="0.94561336321509426"/>
          <c:h val="0.58310328855951832"/>
        </c:manualLayout>
      </c:layout>
      <c:lineChart>
        <c:grouping val="standard"/>
        <c:varyColors val="0"/>
        <c:ser>
          <c:idx val="0"/>
          <c:order val="0"/>
          <c:tx>
            <c:strRef>
              <c:f>'Evolución Ocupacns + contratdas'!$B$23</c:f>
              <c:strCache>
                <c:ptCount val="1"/>
                <c:pt idx="0">
                  <c:v>Enero</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'Evolución Ocupacns + contratdas'!$B$24:$B$33</c:f>
              <c:numCache>
                <c:formatCode>#,##0</c:formatCode>
                <c:ptCount val="10"/>
                <c:pt idx="0">
                  <c:v>909</c:v>
                </c:pt>
                <c:pt idx="1">
                  <c:v>587</c:v>
                </c:pt>
                <c:pt idx="2">
                  <c:v>255</c:v>
                </c:pt>
                <c:pt idx="3">
                  <c:v>233</c:v>
                </c:pt>
                <c:pt idx="4">
                  <c:v>220</c:v>
                </c:pt>
                <c:pt idx="5">
                  <c:v>101</c:v>
                </c:pt>
                <c:pt idx="6">
                  <c:v>130</c:v>
                </c:pt>
                <c:pt idx="7">
                  <c:v>63</c:v>
                </c:pt>
                <c:pt idx="8">
                  <c:v>87</c:v>
                </c:pt>
                <c:pt idx="9">
                  <c:v>78</c:v>
                </c:pt>
              </c:numCache>
            </c:numRef>
          </c:val>
          <c:smooth val="0"/>
        </c:ser>
        <c:ser>
          <c:idx val="1"/>
          <c:order val="1"/>
          <c:tx>
            <c:strRef>
              <c:f>'Evolución Ocupacns + contratdas'!$C$23</c:f>
              <c:strCache>
                <c:ptCount val="1"/>
                <c:pt idx="0">
                  <c:v>Febrero</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'Evolución Ocupacns + contratdas'!$C$24:$C$33</c:f>
              <c:numCache>
                <c:formatCode>#,##0</c:formatCode>
                <c:ptCount val="10"/>
                <c:pt idx="0">
                  <c:v>857</c:v>
                </c:pt>
                <c:pt idx="1">
                  <c:v>455</c:v>
                </c:pt>
                <c:pt idx="2">
                  <c:v>284</c:v>
                </c:pt>
                <c:pt idx="3">
                  <c:v>244</c:v>
                </c:pt>
                <c:pt idx="4">
                  <c:v>118</c:v>
                </c:pt>
                <c:pt idx="5">
                  <c:v>93</c:v>
                </c:pt>
                <c:pt idx="6">
                  <c:v>127</c:v>
                </c:pt>
                <c:pt idx="7">
                  <c:v>72</c:v>
                </c:pt>
                <c:pt idx="8">
                  <c:v>76</c:v>
                </c:pt>
                <c:pt idx="9">
                  <c:v>77</c:v>
                </c:pt>
              </c:numCache>
            </c:numRef>
          </c:val>
          <c:smooth val="0"/>
        </c:ser>
        <c:ser>
          <c:idx val="2"/>
          <c:order val="2"/>
          <c:tx>
            <c:strRef>
              <c:f>'Evolución Ocupacns + contratdas'!$D$23</c:f>
              <c:strCache>
                <c:ptCount val="1"/>
                <c:pt idx="0">
                  <c:v>Marzo</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'Evolución Ocupacns + contratdas'!$D$24:$D$33</c:f>
              <c:numCache>
                <c:formatCode>#,##0</c:formatCode>
                <c:ptCount val="10"/>
                <c:pt idx="0">
                  <c:v>895</c:v>
                </c:pt>
                <c:pt idx="1">
                  <c:v>648</c:v>
                </c:pt>
                <c:pt idx="2">
                  <c:v>294</c:v>
                </c:pt>
                <c:pt idx="3">
                  <c:v>236</c:v>
                </c:pt>
                <c:pt idx="4">
                  <c:v>194</c:v>
                </c:pt>
                <c:pt idx="5">
                  <c:v>97</c:v>
                </c:pt>
                <c:pt idx="6">
                  <c:v>121</c:v>
                </c:pt>
                <c:pt idx="7">
                  <c:v>257</c:v>
                </c:pt>
                <c:pt idx="8">
                  <c:v>54</c:v>
                </c:pt>
                <c:pt idx="9">
                  <c:v>124</c:v>
                </c:pt>
              </c:numCache>
            </c:numRef>
          </c:val>
          <c:smooth val="0"/>
        </c:ser>
        <c:ser>
          <c:idx val="3"/>
          <c:order val="3"/>
          <c:tx>
            <c:strRef>
              <c:f>'Evolución Ocupacns + contratdas'!$E$23</c:f>
              <c:strCache>
                <c:ptCount val="1"/>
                <c:pt idx="0">
                  <c:v>Abril</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'Evolución Ocupacns + contratdas'!$E$24:$E$33</c:f>
              <c:numCache>
                <c:formatCode>#,##0</c:formatCode>
                <c:ptCount val="10"/>
                <c:pt idx="0">
                  <c:v>1625</c:v>
                </c:pt>
                <c:pt idx="1">
                  <c:v>573</c:v>
                </c:pt>
                <c:pt idx="2">
                  <c:v>269</c:v>
                </c:pt>
                <c:pt idx="3">
                  <c:v>177</c:v>
                </c:pt>
                <c:pt idx="4">
                  <c:v>243</c:v>
                </c:pt>
                <c:pt idx="5">
                  <c:v>80</c:v>
                </c:pt>
                <c:pt idx="6">
                  <c:v>121</c:v>
                </c:pt>
                <c:pt idx="7">
                  <c:v>30</c:v>
                </c:pt>
                <c:pt idx="8">
                  <c:v>85</c:v>
                </c:pt>
                <c:pt idx="9">
                  <c:v>88</c:v>
                </c:pt>
              </c:numCache>
            </c:numRef>
          </c:val>
          <c:smooth val="0"/>
        </c:ser>
        <c:ser>
          <c:idx val="4"/>
          <c:order val="4"/>
          <c:tx>
            <c:strRef>
              <c:f>'Evolución Ocupacns + contratdas'!$F$23</c:f>
              <c:strCache>
                <c:ptCount val="1"/>
                <c:pt idx="0">
                  <c:v>Mayo</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'Evolución Ocupacns + contratdas'!$F$24:$F$33</c:f>
              <c:numCache>
                <c:formatCode>#,##0</c:formatCode>
                <c:ptCount val="10"/>
                <c:pt idx="0">
                  <c:v>2265</c:v>
                </c:pt>
                <c:pt idx="1">
                  <c:v>1052</c:v>
                </c:pt>
                <c:pt idx="2">
                  <c:v>338</c:v>
                </c:pt>
                <c:pt idx="3">
                  <c:v>300</c:v>
                </c:pt>
                <c:pt idx="4">
                  <c:v>217</c:v>
                </c:pt>
                <c:pt idx="5">
                  <c:v>198</c:v>
                </c:pt>
                <c:pt idx="6">
                  <c:v>159</c:v>
                </c:pt>
                <c:pt idx="7">
                  <c:v>158</c:v>
                </c:pt>
                <c:pt idx="8">
                  <c:v>146</c:v>
                </c:pt>
                <c:pt idx="9">
                  <c:v>116</c:v>
                </c:pt>
              </c:numCache>
            </c:numRef>
          </c:val>
          <c:smooth val="0"/>
        </c:ser>
        <c:ser>
          <c:idx val="5"/>
          <c:order val="5"/>
          <c:tx>
            <c:strRef>
              <c:f>'Evolución Ocupacns + contratdas'!$G$23</c:f>
              <c:strCache>
                <c:ptCount val="1"/>
                <c:pt idx="0">
                  <c:v>Junio</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'Evolución Ocupacns + contratdas'!$G$24:$G$33</c:f>
              <c:numCache>
                <c:formatCode>#,##0</c:formatCode>
                <c:ptCount val="10"/>
                <c:pt idx="0">
                  <c:v>2142</c:v>
                </c:pt>
                <c:pt idx="1">
                  <c:v>1107</c:v>
                </c:pt>
                <c:pt idx="2">
                  <c:v>347</c:v>
                </c:pt>
                <c:pt idx="3">
                  <c:v>324</c:v>
                </c:pt>
                <c:pt idx="4">
                  <c:v>324</c:v>
                </c:pt>
                <c:pt idx="5">
                  <c:v>167</c:v>
                </c:pt>
                <c:pt idx="6">
                  <c:v>110</c:v>
                </c:pt>
                <c:pt idx="7">
                  <c:v>95</c:v>
                </c:pt>
                <c:pt idx="8">
                  <c:v>214</c:v>
                </c:pt>
                <c:pt idx="9">
                  <c:v>132</c:v>
                </c:pt>
              </c:numCache>
            </c:numRef>
          </c:val>
          <c:smooth val="0"/>
        </c:ser>
        <c:ser>
          <c:idx val="6"/>
          <c:order val="6"/>
          <c:tx>
            <c:strRef>
              <c:f>'Evolución Ocupacns + contratdas'!$H$23</c:f>
              <c:strCache>
                <c:ptCount val="1"/>
                <c:pt idx="0">
                  <c:v>Julio</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'Evolución Ocupacns + contratdas'!$H$24:$H$33</c:f>
              <c:numCache>
                <c:formatCode>#,##0</c:formatCode>
                <c:ptCount val="10"/>
                <c:pt idx="0">
                  <c:v>2336</c:v>
                </c:pt>
                <c:pt idx="1">
                  <c:v>847</c:v>
                </c:pt>
                <c:pt idx="2">
                  <c:v>285</c:v>
                </c:pt>
                <c:pt idx="3">
                  <c:v>443</c:v>
                </c:pt>
                <c:pt idx="4">
                  <c:v>259</c:v>
                </c:pt>
                <c:pt idx="5">
                  <c:v>154</c:v>
                </c:pt>
                <c:pt idx="6">
                  <c:v>89</c:v>
                </c:pt>
                <c:pt idx="7">
                  <c:v>146</c:v>
                </c:pt>
                <c:pt idx="8">
                  <c:v>168</c:v>
                </c:pt>
                <c:pt idx="9">
                  <c:v>104</c:v>
                </c:pt>
              </c:numCache>
            </c:numRef>
          </c:val>
          <c:smooth val="0"/>
        </c:ser>
        <c:ser>
          <c:idx val="7"/>
          <c:order val="7"/>
          <c:tx>
            <c:strRef>
              <c:f>'Evolución Ocupacns + contratdas'!$I$23</c:f>
              <c:strCache>
                <c:ptCount val="1"/>
                <c:pt idx="0">
                  <c:v>Agosto</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'Evolución Ocupacns + contratdas'!$I$24:$I$33</c:f>
              <c:numCache>
                <c:formatCode>#,##0</c:formatCode>
                <c:ptCount val="10"/>
                <c:pt idx="0">
                  <c:v>1585</c:v>
                </c:pt>
                <c:pt idx="1">
                  <c:v>661</c:v>
                </c:pt>
                <c:pt idx="2">
                  <c:v>295</c:v>
                </c:pt>
                <c:pt idx="3">
                  <c:v>370</c:v>
                </c:pt>
                <c:pt idx="4">
                  <c:v>231</c:v>
                </c:pt>
                <c:pt idx="5">
                  <c:v>87</c:v>
                </c:pt>
                <c:pt idx="6">
                  <c:v>92</c:v>
                </c:pt>
                <c:pt idx="7">
                  <c:v>30</c:v>
                </c:pt>
                <c:pt idx="8">
                  <c:v>40</c:v>
                </c:pt>
                <c:pt idx="9">
                  <c:v>60</c:v>
                </c:pt>
              </c:numCache>
            </c:numRef>
          </c:val>
          <c:smooth val="0"/>
        </c:ser>
        <c:ser>
          <c:idx val="8"/>
          <c:order val="8"/>
          <c:tx>
            <c:strRef>
              <c:f>'Evolución Ocupacns + contratdas'!$J$23</c:f>
              <c:strCache>
                <c:ptCount val="1"/>
                <c:pt idx="0">
                  <c:v>Septiembre</c:v>
                </c:pt>
              </c:strCache>
            </c:strRef>
          </c:tx>
          <c:spPr>
            <a:ln w="34925" cap="rnd">
              <a:solidFill>
                <a:schemeClr val="accent3">
                  <a:lumMod val="60000"/>
                </a:schemeClr>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'Evolución Ocupacns + contratdas'!$J$24:$J$33</c:f>
              <c:numCache>
                <c:formatCode>#,##0</c:formatCode>
                <c:ptCount val="10"/>
                <c:pt idx="0">
                  <c:v>1488</c:v>
                </c:pt>
                <c:pt idx="1">
                  <c:v>1004</c:v>
                </c:pt>
                <c:pt idx="2">
                  <c:v>285</c:v>
                </c:pt>
                <c:pt idx="3">
                  <c:v>445</c:v>
                </c:pt>
                <c:pt idx="4">
                  <c:v>281</c:v>
                </c:pt>
                <c:pt idx="5">
                  <c:v>161</c:v>
                </c:pt>
                <c:pt idx="6">
                  <c:v>133</c:v>
                </c:pt>
                <c:pt idx="7">
                  <c:v>210</c:v>
                </c:pt>
                <c:pt idx="8">
                  <c:v>84</c:v>
                </c:pt>
                <c:pt idx="9">
                  <c:v>111</c:v>
                </c:pt>
              </c:numCache>
            </c:numRef>
          </c:val>
          <c:smooth val="0"/>
        </c:ser>
        <c:ser>
          <c:idx val="9"/>
          <c:order val="9"/>
          <c:tx>
            <c:strRef>
              <c:f>'Evolución Ocupacns + contratdas'!$K$23</c:f>
              <c:strCache>
                <c:ptCount val="1"/>
                <c:pt idx="0">
                  <c:v>Octubre</c:v>
                </c:pt>
              </c:strCache>
            </c:strRef>
          </c:tx>
          <c:spPr>
            <a:ln w="34925" cap="rnd">
              <a:solidFill>
                <a:schemeClr val="accent4">
                  <a:lumMod val="60000"/>
                </a:schemeClr>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'Evolución Ocupacns + contratdas'!$K$24:$K$33</c:f>
              <c:numCache>
                <c:formatCode>#,##0</c:formatCode>
                <c:ptCount val="10"/>
                <c:pt idx="0">
                  <c:v>1140</c:v>
                </c:pt>
                <c:pt idx="1">
                  <c:v>868</c:v>
                </c:pt>
                <c:pt idx="2">
                  <c:v>312</c:v>
                </c:pt>
                <c:pt idx="3">
                  <c:v>364</c:v>
                </c:pt>
                <c:pt idx="4">
                  <c:v>148</c:v>
                </c:pt>
                <c:pt idx="5">
                  <c:v>133</c:v>
                </c:pt>
                <c:pt idx="6">
                  <c:v>106</c:v>
                </c:pt>
                <c:pt idx="7">
                  <c:v>178</c:v>
                </c:pt>
                <c:pt idx="8">
                  <c:v>100</c:v>
                </c:pt>
                <c:pt idx="9">
                  <c:v>87</c:v>
                </c:pt>
              </c:numCache>
            </c:numRef>
          </c:val>
          <c:smooth val="0"/>
        </c:ser>
        <c:ser>
          <c:idx val="10"/>
          <c:order val="10"/>
          <c:tx>
            <c:strRef>
              <c:f>'Evolución Ocupacns + contratdas'!$L$23</c:f>
              <c:strCache>
                <c:ptCount val="1"/>
                <c:pt idx="0">
                  <c:v>Noviembre</c:v>
                </c:pt>
              </c:strCache>
            </c:strRef>
          </c:tx>
          <c:spPr>
            <a:ln w="34925" cap="rnd">
              <a:solidFill>
                <a:schemeClr val="accent5">
                  <a:lumMod val="60000"/>
                </a:schemeClr>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'Evolución Ocupacns + contratdas'!$L$24:$L$33</c:f>
              <c:numCache>
                <c:formatCode>#,##0</c:formatCode>
                <c:ptCount val="10"/>
                <c:pt idx="0">
                  <c:v>1263</c:v>
                </c:pt>
                <c:pt idx="1">
                  <c:v>749</c:v>
                </c:pt>
                <c:pt idx="2">
                  <c:v>502</c:v>
                </c:pt>
                <c:pt idx="3">
                  <c:v>268</c:v>
                </c:pt>
                <c:pt idx="4">
                  <c:v>345</c:v>
                </c:pt>
                <c:pt idx="5">
                  <c:v>137</c:v>
                </c:pt>
                <c:pt idx="6">
                  <c:v>128</c:v>
                </c:pt>
                <c:pt idx="7">
                  <c:v>12</c:v>
                </c:pt>
                <c:pt idx="8">
                  <c:v>62</c:v>
                </c:pt>
                <c:pt idx="9">
                  <c:v>96</c:v>
                </c:pt>
              </c:numCache>
            </c:numRef>
          </c:val>
          <c:smooth val="0"/>
        </c:ser>
        <c:ser>
          <c:idx val="11"/>
          <c:order val="11"/>
          <c:tx>
            <c:strRef>
              <c:f>'Evolución Ocupacns + contratdas'!$M$23</c:f>
              <c:strCache>
                <c:ptCount val="1"/>
                <c:pt idx="0">
                  <c:v>Diciembre</c:v>
                </c:pt>
              </c:strCache>
            </c:strRef>
          </c:tx>
          <c:spPr>
            <a:ln w="34925" cap="rnd">
              <a:solidFill>
                <a:schemeClr val="accent6">
                  <a:lumMod val="60000"/>
                </a:schemeClr>
              </a:solidFill>
              <a:round/>
            </a:ln>
            <a:effectLst>
              <a:outerShdw blurRad="40000" dist="23000" dir="5400000" rotWithShape="0">
                <a:srgbClr val="000000">
                  <a:alpha val="35000"/>
                </a:srgbClr>
              </a:outerShdw>
            </a:effectLst>
          </c:spPr>
          <c:marker>
            <c:symbol val="none"/>
          </c:marker>
          <c:cat>
            <c:strRef>
              <c:f>'Evolución Ocupacns + contratdas'!$A$24:$A$33</c:f>
              <c:strCache>
                <c:ptCount val="10"/>
                <c:pt idx="0">
                  <c:v>Peones Agrícolas</c:v>
                </c:pt>
                <c:pt idx="1">
                  <c:v>Camareros</c:v>
                </c:pt>
                <c:pt idx="2">
                  <c:v>Vendedores</c:v>
                </c:pt>
                <c:pt idx="3">
                  <c:v>Personal Limpieza</c:v>
                </c:pt>
                <c:pt idx="4">
                  <c:v>Empleados Correos</c:v>
                </c:pt>
                <c:pt idx="5">
                  <c:v>Ayudantes Cocina</c:v>
                </c:pt>
                <c:pt idx="6">
                  <c:v>Albañiles</c:v>
                </c:pt>
                <c:pt idx="7">
                  <c:v>Peones en huertas</c:v>
                </c:pt>
                <c:pt idx="8">
                  <c:v>Monitores Recreativas</c:v>
                </c:pt>
                <c:pt idx="9">
                  <c:v>Cocineros</c:v>
                </c:pt>
              </c:strCache>
            </c:strRef>
          </c:cat>
          <c:val>
            <c:numRef>
              <c:f>'Evolución Ocupacns + contratdas'!$M$24:$M$33</c:f>
              <c:numCache>
                <c:formatCode>#,##0</c:formatCode>
                <c:ptCount val="10"/>
                <c:pt idx="0">
                  <c:v>966</c:v>
                </c:pt>
                <c:pt idx="1">
                  <c:v>675</c:v>
                </c:pt>
                <c:pt idx="2">
                  <c:v>310</c:v>
                </c:pt>
                <c:pt idx="3">
                  <c:v>214</c:v>
                </c:pt>
                <c:pt idx="4">
                  <c:v>141</c:v>
                </c:pt>
                <c:pt idx="5">
                  <c:v>121</c:v>
                </c:pt>
                <c:pt idx="6">
                  <c:v>106</c:v>
                </c:pt>
                <c:pt idx="7">
                  <c:v>77</c:v>
                </c:pt>
                <c:pt idx="8">
                  <c:v>106</c:v>
                </c:pt>
                <c:pt idx="9">
                  <c:v>72</c:v>
                </c:pt>
              </c:numCache>
            </c:numRef>
          </c:val>
          <c:smooth val="0"/>
        </c:ser>
        <c:dLbls>
          <c:showLegendKey val="0"/>
          <c:showVal val="0"/>
          <c:showCatName val="0"/>
          <c:showSerName val="0"/>
          <c:showPercent val="0"/>
          <c:showBubbleSize val="0"/>
        </c:dLbls>
        <c:smooth val="0"/>
        <c:axId val="603141120"/>
        <c:axId val="603132104"/>
      </c:lineChart>
      <c:catAx>
        <c:axId val="6031411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32104"/>
        <c:crosses val="autoZero"/>
        <c:auto val="1"/>
        <c:lblAlgn val="ctr"/>
        <c:lblOffset val="100"/>
        <c:noMultiLvlLbl val="0"/>
      </c:catAx>
      <c:valAx>
        <c:axId val="6031321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41120"/>
        <c:crosses val="autoZero"/>
        <c:crossBetween val="between"/>
      </c:valAx>
      <c:spPr>
        <a:noFill/>
        <a:ln>
          <a:noFill/>
        </a:ln>
        <a:effectLst/>
      </c:spPr>
    </c:plotArea>
    <c:legend>
      <c:legendPos val="b"/>
      <c:layout>
        <c:manualLayout>
          <c:xMode val="edge"/>
          <c:yMode val="edge"/>
          <c:x val="5.6340285708560741E-4"/>
          <c:y val="2.1738727671828811E-2"/>
          <c:w val="0.99942079759114077"/>
          <c:h val="8.104073947278329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30538193035148E-2"/>
          <c:y val="0.13896378234222062"/>
          <c:w val="0.92102375733961095"/>
          <c:h val="0.75540928697585719"/>
        </c:manualLayout>
      </c:layout>
      <c:barChart>
        <c:barDir val="col"/>
        <c:grouping val="percentStacked"/>
        <c:varyColors val="0"/>
        <c:ser>
          <c:idx val="0"/>
          <c:order val="0"/>
          <c:tx>
            <c:strRef>
              <c:f>'Seguridad Social'!$C$7</c:f>
              <c:strCache>
                <c:ptCount val="1"/>
                <c:pt idx="0">
                  <c:v>% Afiliación Reg. General</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'Seguridad Social'!$A$8:$A$19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'Seguridad Social'!$C$8:$C$19</c:f>
              <c:numCache>
                <c:formatCode>0.00%</c:formatCode>
                <c:ptCount val="12"/>
                <c:pt idx="0">
                  <c:v>0.79781382103755061</c:v>
                </c:pt>
                <c:pt idx="1">
                  <c:v>0.79854101429246194</c:v>
                </c:pt>
                <c:pt idx="2">
                  <c:v>0.79820290058151755</c:v>
                </c:pt>
                <c:pt idx="3">
                  <c:v>0.79798102020708372</c:v>
                </c:pt>
                <c:pt idx="4">
                  <c:v>0.79134102255121364</c:v>
                </c:pt>
                <c:pt idx="5">
                  <c:v>0.7960916418885241</c:v>
                </c:pt>
                <c:pt idx="6">
                  <c:v>0.801558056971716</c:v>
                </c:pt>
                <c:pt idx="7">
                  <c:v>0.80417626337894599</c:v>
                </c:pt>
                <c:pt idx="8">
                  <c:v>0.80476238693128122</c:v>
                </c:pt>
                <c:pt idx="9">
                  <c:v>0.80254480965581365</c:v>
                </c:pt>
                <c:pt idx="10">
                  <c:v>0.80346129533767274</c:v>
                </c:pt>
                <c:pt idx="11">
                  <c:v>0.80677525967894237</c:v>
                </c:pt>
              </c:numCache>
            </c:numRef>
          </c:val>
        </c:ser>
        <c:ser>
          <c:idx val="1"/>
          <c:order val="1"/>
          <c:tx>
            <c:strRef>
              <c:f>'Seguridad Social'!$E$7</c:f>
              <c:strCache>
                <c:ptCount val="1"/>
                <c:pt idx="0">
                  <c:v>% Afiliación Reg. Autónomo</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'Seguridad Social'!$A$8:$A$19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'Seguridad Social'!$E$8:$E$19</c:f>
              <c:numCache>
                <c:formatCode>0.00%</c:formatCode>
                <c:ptCount val="12"/>
                <c:pt idx="0">
                  <c:v>0.14788545554238816</c:v>
                </c:pt>
                <c:pt idx="1">
                  <c:v>0.14726308976085931</c:v>
                </c:pt>
                <c:pt idx="2">
                  <c:v>0.14797169480837946</c:v>
                </c:pt>
                <c:pt idx="3">
                  <c:v>0.14663532177490449</c:v>
                </c:pt>
                <c:pt idx="4">
                  <c:v>0.14792563263900843</c:v>
                </c:pt>
                <c:pt idx="5">
                  <c:v>0.14676108141553373</c:v>
                </c:pt>
                <c:pt idx="6">
                  <c:v>0.14286675752528058</c:v>
                </c:pt>
                <c:pt idx="7">
                  <c:v>0.14295149708711558</c:v>
                </c:pt>
                <c:pt idx="8">
                  <c:v>0.14300661536384501</c:v>
                </c:pt>
                <c:pt idx="9">
                  <c:v>0.14595636977220683</c:v>
                </c:pt>
                <c:pt idx="10">
                  <c:v>0.14490970905301284</c:v>
                </c:pt>
                <c:pt idx="11">
                  <c:v>0.14277283151220829</c:v>
                </c:pt>
              </c:numCache>
            </c:numRef>
          </c:val>
        </c:ser>
        <c:ser>
          <c:idx val="2"/>
          <c:order val="2"/>
          <c:tx>
            <c:strRef>
              <c:f>'Seguridad Social'!$G$7</c:f>
              <c:strCache>
                <c:ptCount val="1"/>
                <c:pt idx="0">
                  <c:v>% Afiliación Reg. Hogar</c:v>
                </c:pt>
              </c:strCache>
            </c:strRef>
          </c:tx>
          <c:spPr>
            <a:solidFill>
              <a:schemeClr val="accent3">
                <a:alpha val="70000"/>
              </a:schemeClr>
            </a:solidFill>
            <a:ln>
              <a:noFill/>
            </a:ln>
            <a:effectLst/>
          </c:spPr>
          <c:invertIfNegative val="0"/>
          <c:cat>
            <c:strRef>
              <c:f>'Seguridad Social'!$A$8:$A$19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'Seguridad Social'!$G$8:$G$19</c:f>
              <c:numCache>
                <c:formatCode>0.00%</c:formatCode>
                <c:ptCount val="12"/>
                <c:pt idx="0">
                  <c:v>2.5629233952986538E-2</c:v>
                </c:pt>
                <c:pt idx="1">
                  <c:v>2.5453527631509893E-2</c:v>
                </c:pt>
                <c:pt idx="2">
                  <c:v>2.532754151194563E-2</c:v>
                </c:pt>
                <c:pt idx="3">
                  <c:v>2.4718673834505885E-2</c:v>
                </c:pt>
                <c:pt idx="4">
                  <c:v>2.4410397658805302E-2</c:v>
                </c:pt>
                <c:pt idx="5">
                  <c:v>2.4027636938624683E-2</c:v>
                </c:pt>
                <c:pt idx="6">
                  <c:v>2.320259788333081E-2</c:v>
                </c:pt>
                <c:pt idx="7">
                  <c:v>2.308291559409294E-2</c:v>
                </c:pt>
                <c:pt idx="8">
                  <c:v>2.3305656811124613E-2</c:v>
                </c:pt>
                <c:pt idx="9">
                  <c:v>2.3674650045627507E-2</c:v>
                </c:pt>
                <c:pt idx="10">
                  <c:v>2.3678950335708063E-2</c:v>
                </c:pt>
                <c:pt idx="11">
                  <c:v>2.3404829353837853E-2</c:v>
                </c:pt>
              </c:numCache>
            </c:numRef>
          </c:val>
        </c:ser>
        <c:ser>
          <c:idx val="3"/>
          <c:order val="3"/>
          <c:tx>
            <c:strRef>
              <c:f>'Seguridad Social'!$I$7</c:f>
              <c:strCache>
                <c:ptCount val="1"/>
                <c:pt idx="0">
                  <c:v>% Afiliación Reg. Agrario</c:v>
                </c:pt>
              </c:strCache>
            </c:strRef>
          </c:tx>
          <c:spPr>
            <a:solidFill>
              <a:schemeClr val="accent4">
                <a:alpha val="70000"/>
              </a:schemeClr>
            </a:solidFill>
            <a:ln>
              <a:noFill/>
            </a:ln>
            <a:effectLst/>
          </c:spPr>
          <c:invertIfNegative val="0"/>
          <c:cat>
            <c:strRef>
              <c:f>'Seguridad Social'!$A$8:$A$19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'Seguridad Social'!$I$8:$I$19</c:f>
              <c:numCache>
                <c:formatCode>0.00%</c:formatCode>
                <c:ptCount val="12"/>
                <c:pt idx="0">
                  <c:v>2.8671489467074658E-2</c:v>
                </c:pt>
                <c:pt idx="1">
                  <c:v>2.8742368315168902E-2</c:v>
                </c:pt>
                <c:pt idx="2">
                  <c:v>2.8497863098157359E-2</c:v>
                </c:pt>
                <c:pt idx="3">
                  <c:v>3.0664984183505904E-2</c:v>
                </c:pt>
                <c:pt idx="4">
                  <c:v>3.6322947150972631E-2</c:v>
                </c:pt>
                <c:pt idx="5">
                  <c:v>3.311963975731743E-2</c:v>
                </c:pt>
                <c:pt idx="6">
                  <c:v>3.2372587619672571E-2</c:v>
                </c:pt>
                <c:pt idx="7">
                  <c:v>2.9789323939845548E-2</c:v>
                </c:pt>
                <c:pt idx="8">
                  <c:v>2.8925340893749155E-2</c:v>
                </c:pt>
                <c:pt idx="9">
                  <c:v>2.7824170526352037E-2</c:v>
                </c:pt>
                <c:pt idx="10">
                  <c:v>2.7950045273606342E-2</c:v>
                </c:pt>
                <c:pt idx="11">
                  <c:v>2.7047079455011468E-2</c:v>
                </c:pt>
              </c:numCache>
            </c:numRef>
          </c:val>
        </c:ser>
        <c:dLbls>
          <c:showLegendKey val="0"/>
          <c:showVal val="0"/>
          <c:showCatName val="0"/>
          <c:showSerName val="0"/>
          <c:showPercent val="0"/>
          <c:showBubbleSize val="0"/>
        </c:dLbls>
        <c:gapWidth val="50"/>
        <c:overlap val="100"/>
        <c:axId val="603133280"/>
        <c:axId val="603146216"/>
      </c:barChart>
      <c:catAx>
        <c:axId val="603133280"/>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46216"/>
        <c:crosses val="autoZero"/>
        <c:auto val="1"/>
        <c:lblAlgn val="ctr"/>
        <c:lblOffset val="100"/>
        <c:noMultiLvlLbl val="0"/>
      </c:catAx>
      <c:valAx>
        <c:axId val="60314621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03133280"/>
        <c:crosses val="autoZero"/>
        <c:crossBetween val="between"/>
      </c:valAx>
      <c:spPr>
        <a:noFill/>
        <a:ln>
          <a:noFill/>
        </a:ln>
        <a:effectLst/>
      </c:spPr>
    </c:plotArea>
    <c:legend>
      <c:legendPos val="b"/>
      <c:layout>
        <c:manualLayout>
          <c:xMode val="edge"/>
          <c:yMode val="edge"/>
          <c:x val="0.1079550558757475"/>
          <c:y val="3.887357243883395E-2"/>
          <c:w val="0.8920449441242525"/>
          <c:h val="5.76679121544123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xdr:col>
      <xdr:colOff>504825</xdr:colOff>
      <xdr:row>24</xdr:row>
      <xdr:rowOff>76200</xdr:rowOff>
    </xdr:from>
    <xdr:to>
      <xdr:col>10</xdr:col>
      <xdr:colOff>504825</xdr:colOff>
      <xdr:row>41</xdr:row>
      <xdr:rowOff>66675</xdr:rowOff>
    </xdr:to>
    <xdr:graphicFrame macro="">
      <xdr:nvGraphicFramePr>
        <xdr:cNvPr id="215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39</xdr:row>
      <xdr:rowOff>57150</xdr:rowOff>
    </xdr:from>
    <xdr:to>
      <xdr:col>9</xdr:col>
      <xdr:colOff>295275</xdr:colOff>
      <xdr:row>57</xdr:row>
      <xdr:rowOff>104775</xdr:rowOff>
    </xdr:to>
    <xdr:graphicFrame macro="">
      <xdr:nvGraphicFramePr>
        <xdr:cNvPr id="420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17</xdr:row>
      <xdr:rowOff>9525</xdr:rowOff>
    </xdr:from>
    <xdr:to>
      <xdr:col>13</xdr:col>
      <xdr:colOff>666750</xdr:colOff>
      <xdr:row>37</xdr:row>
      <xdr:rowOff>66675</xdr:rowOff>
    </xdr:to>
    <xdr:graphicFrame macro="">
      <xdr:nvGraphicFramePr>
        <xdr:cNvPr id="625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137</xdr:row>
      <xdr:rowOff>0</xdr:rowOff>
    </xdr:from>
    <xdr:to>
      <xdr:col>7</xdr:col>
      <xdr:colOff>342900</xdr:colOff>
      <xdr:row>153</xdr:row>
      <xdr:rowOff>152400</xdr:rowOff>
    </xdr:to>
    <xdr:graphicFrame macro="">
      <xdr:nvGraphicFramePr>
        <xdr:cNvPr id="830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266700</xdr:colOff>
      <xdr:row>25</xdr:row>
      <xdr:rowOff>104775</xdr:rowOff>
    </xdr:from>
    <xdr:to>
      <xdr:col>17</xdr:col>
      <xdr:colOff>419100</xdr:colOff>
      <xdr:row>42</xdr:row>
      <xdr:rowOff>19050</xdr:rowOff>
    </xdr:to>
    <xdr:graphicFrame macro="">
      <xdr:nvGraphicFramePr>
        <xdr:cNvPr id="1056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438150</xdr:colOff>
      <xdr:row>47</xdr:row>
      <xdr:rowOff>9525</xdr:rowOff>
    </xdr:from>
    <xdr:to>
      <xdr:col>18</xdr:col>
      <xdr:colOff>190500</xdr:colOff>
      <xdr:row>63</xdr:row>
      <xdr:rowOff>0</xdr:rowOff>
    </xdr:to>
    <xdr:graphicFrame macro="">
      <xdr:nvGraphicFramePr>
        <xdr:cNvPr id="105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657225</xdr:colOff>
      <xdr:row>69</xdr:row>
      <xdr:rowOff>0</xdr:rowOff>
    </xdr:from>
    <xdr:to>
      <xdr:col>18</xdr:col>
      <xdr:colOff>600075</xdr:colOff>
      <xdr:row>85</xdr:row>
      <xdr:rowOff>152400</xdr:rowOff>
    </xdr:to>
    <xdr:graphicFrame macro="">
      <xdr:nvGraphicFramePr>
        <xdr:cNvPr id="1056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485775</xdr:colOff>
      <xdr:row>19</xdr:row>
      <xdr:rowOff>133350</xdr:rowOff>
    </xdr:from>
    <xdr:to>
      <xdr:col>4</xdr:col>
      <xdr:colOff>266700</xdr:colOff>
      <xdr:row>38</xdr:row>
      <xdr:rowOff>66675</xdr:rowOff>
    </xdr:to>
    <xdr:graphicFrame macro="">
      <xdr:nvGraphicFramePr>
        <xdr:cNvPr id="1444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38</xdr:row>
      <xdr:rowOff>0</xdr:rowOff>
    </xdr:from>
    <xdr:to>
      <xdr:col>7</xdr:col>
      <xdr:colOff>609600</xdr:colOff>
      <xdr:row>60</xdr:row>
      <xdr:rowOff>19050</xdr:rowOff>
    </xdr:to>
    <xdr:graphicFrame macro="">
      <xdr:nvGraphicFramePr>
        <xdr:cNvPr id="1649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685800</xdr:colOff>
      <xdr:row>22</xdr:row>
      <xdr:rowOff>19050</xdr:rowOff>
    </xdr:from>
    <xdr:to>
      <xdr:col>8</xdr:col>
      <xdr:colOff>523875</xdr:colOff>
      <xdr:row>40</xdr:row>
      <xdr:rowOff>142875</xdr:rowOff>
    </xdr:to>
    <xdr:graphicFrame macro="">
      <xdr:nvGraphicFramePr>
        <xdr:cNvPr id="9472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24"/>
    <col min="2" max="2" width="101.42578125" style="24" customWidth="1"/>
    <col min="3" max="16384" width="11.42578125" style="24"/>
  </cols>
  <sheetData>
    <row r="1" spans="1:33" x14ac:dyDescent="0.2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row>
    <row r="2" spans="1:33"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row>
    <row r="3" spans="1:33"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1:33" s="34" customFormat="1" ht="222.75" customHeight="1" x14ac:dyDescent="0.25">
      <c r="A4" s="32"/>
      <c r="B4" s="33" t="s">
        <v>115</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ht="90" customHeight="1" x14ac:dyDescent="0.25">
      <c r="A5" s="31"/>
      <c r="B5" s="33" t="s">
        <v>123</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x14ac:dyDescent="0.2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x14ac:dyDescent="0.2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row>
    <row r="8" spans="1:33" x14ac:dyDescent="0.2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3" x14ac:dyDescent="0.2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row>
    <row r="10" spans="1:33"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3" x14ac:dyDescent="0.2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row>
    <row r="12" spans="1:33" x14ac:dyDescent="0.2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row>
    <row r="13" spans="1:33" x14ac:dyDescent="0.2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row>
    <row r="14" spans="1:33" x14ac:dyDescent="0.2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row>
    <row r="15" spans="1:33" x14ac:dyDescent="0.2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row>
    <row r="17" spans="1:33"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row>
    <row r="18" spans="1:33"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row>
    <row r="19" spans="1:33"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row>
    <row r="20" spans="1:33"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row>
    <row r="28" spans="1:33"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row>
    <row r="29" spans="1:33"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row>
    <row r="31" spans="1:33"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row>
    <row r="32" spans="1:33"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row>
    <row r="33" spans="1:33"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row>
    <row r="34" spans="1:33"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row>
    <row r="35" spans="1:33"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row>
    <row r="36" spans="1:33"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row>
    <row r="38" spans="1:33"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row>
    <row r="39" spans="1:33"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row>
    <row r="40" spans="1:33"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row>
    <row r="41" spans="1:33"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row>
    <row r="42" spans="1:33"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row>
    <row r="43" spans="1:33"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row>
    <row r="44" spans="1:33"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row>
    <row r="45" spans="1:33"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row>
    <row r="46" spans="1:33"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row>
    <row r="47" spans="1:33"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row>
    <row r="48" spans="1:33" x14ac:dyDescent="0.2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row>
    <row r="49" spans="1:33" x14ac:dyDescent="0.2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row>
    <row r="50" spans="1:33" x14ac:dyDescent="0.2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row>
    <row r="51" spans="1:33"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row>
    <row r="52" spans="1:33"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row>
    <row r="53" spans="1:33" x14ac:dyDescent="0.2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row>
    <row r="54" spans="1:33" x14ac:dyDescent="0.2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row>
    <row r="55" spans="1:33"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row>
    <row r="56" spans="1:33"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row>
    <row r="57" spans="1:33" x14ac:dyDescent="0.2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row>
    <row r="58" spans="1:33" x14ac:dyDescent="0.2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33" x14ac:dyDescent="0.2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33" x14ac:dyDescent="0.2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33" x14ac:dyDescent="0.2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row>
    <row r="62" spans="1:33"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row>
    <row r="63" spans="1:33"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row>
    <row r="64" spans="1:33" x14ac:dyDescent="0.2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row>
    <row r="65" spans="1:33" x14ac:dyDescent="0.2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row>
    <row r="66" spans="1:33"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row>
    <row r="67" spans="1:33" x14ac:dyDescent="0.2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row>
    <row r="69" spans="1:33" x14ac:dyDescent="0.2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row>
    <row r="70" spans="1:33" x14ac:dyDescent="0.2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row>
    <row r="71" spans="1:33"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row>
    <row r="72" spans="1:33" x14ac:dyDescent="0.2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row>
    <row r="73" spans="1:33" x14ac:dyDescent="0.2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row>
    <row r="74" spans="1:33" x14ac:dyDescent="0.2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row>
    <row r="75" spans="1:33"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row>
    <row r="76" spans="1:33"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row>
    <row r="77" spans="1:33"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row>
    <row r="78" spans="1:33" x14ac:dyDescent="0.2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row>
    <row r="79" spans="1:33"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row>
    <row r="80" spans="1:33"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row>
    <row r="81" spans="1:33" x14ac:dyDescent="0.2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row>
    <row r="82" spans="1:33" x14ac:dyDescent="0.2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row>
    <row r="83" spans="1:33" x14ac:dyDescent="0.2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row>
    <row r="84" spans="1:33" x14ac:dyDescent="0.2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row>
    <row r="85" spans="1:33" x14ac:dyDescent="0.2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row>
    <row r="86" spans="1:33" x14ac:dyDescent="0.2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row>
    <row r="87" spans="1:33" x14ac:dyDescent="0.2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row>
    <row r="89" spans="1:33" x14ac:dyDescent="0.2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row>
    <row r="90" spans="1:33" x14ac:dyDescent="0.2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row>
    <row r="91" spans="1:33" x14ac:dyDescent="0.2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row>
    <row r="92" spans="1:33" x14ac:dyDescent="0.2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row>
    <row r="93" spans="1:33" x14ac:dyDescent="0.2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row>
    <row r="94" spans="1:33" x14ac:dyDescent="0.2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row>
    <row r="95" spans="1:33" x14ac:dyDescent="0.2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row>
    <row r="96" spans="1:33" x14ac:dyDescent="0.2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row>
    <row r="97" spans="1:33" x14ac:dyDescent="0.2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row>
    <row r="98" spans="1:33" x14ac:dyDescent="0.2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row>
    <row r="99" spans="1:33" x14ac:dyDescent="0.2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row>
    <row r="100" spans="1:33" x14ac:dyDescent="0.2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row>
    <row r="101" spans="1:33" x14ac:dyDescent="0.2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row>
    <row r="102" spans="1:33" x14ac:dyDescent="0.2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row>
    <row r="103" spans="1:33" x14ac:dyDescent="0.2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row>
    <row r="104" spans="1:33" x14ac:dyDescent="0.2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row>
    <row r="105" spans="1:33" x14ac:dyDescent="0.2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row>
    <row r="106" spans="1:33"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row>
    <row r="107" spans="1:33"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row>
    <row r="108" spans="1:33"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row>
    <row r="109" spans="1:33"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row>
    <row r="110" spans="1:33"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row>
    <row r="111" spans="1:33"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row>
    <row r="112" spans="1:33"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row>
    <row r="113" spans="1:33"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row>
    <row r="114" spans="1:33"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row>
    <row r="115" spans="1:33"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row>
    <row r="116" spans="1:33"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row>
    <row r="117" spans="1:33"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row>
    <row r="118" spans="1:33"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5"/>
  <sheetViews>
    <sheetView zoomScaleNormal="100" workbookViewId="0"/>
  </sheetViews>
  <sheetFormatPr baseColWidth="10" defaultRowHeight="12.75" x14ac:dyDescent="0.2"/>
  <cols>
    <col min="1" max="16384" width="11.42578125" style="1"/>
  </cols>
  <sheetData>
    <row r="1" spans="1:61" ht="15.75" x14ac:dyDescent="0.25">
      <c r="A1" s="10" t="s">
        <v>116</v>
      </c>
    </row>
    <row r="2" spans="1:61" ht="15.75" x14ac:dyDescent="0.25">
      <c r="A2" s="10"/>
    </row>
    <row r="3" spans="1:61" ht="15.75" x14ac:dyDescent="0.25">
      <c r="A3" s="10"/>
    </row>
    <row r="4" spans="1:61" ht="15" x14ac:dyDescent="0.25">
      <c r="A4" s="25" t="s">
        <v>146</v>
      </c>
    </row>
    <row r="8" spans="1:61" x14ac:dyDescent="0.2">
      <c r="A8" s="177" t="s">
        <v>108</v>
      </c>
      <c r="B8" s="175" t="s">
        <v>148</v>
      </c>
      <c r="C8" s="175"/>
      <c r="D8" s="175"/>
      <c r="E8" s="175"/>
      <c r="F8" s="175"/>
      <c r="G8" s="175" t="s">
        <v>149</v>
      </c>
      <c r="H8" s="175"/>
      <c r="I8" s="175"/>
      <c r="J8" s="175"/>
      <c r="K8" s="175"/>
      <c r="L8" s="175" t="s">
        <v>150</v>
      </c>
      <c r="M8" s="175"/>
      <c r="N8" s="175"/>
      <c r="O8" s="175"/>
      <c r="P8" s="175"/>
      <c r="Q8" s="175" t="s">
        <v>151</v>
      </c>
      <c r="R8" s="175"/>
      <c r="S8" s="175"/>
      <c r="T8" s="175"/>
      <c r="U8" s="175"/>
      <c r="V8" s="175" t="s">
        <v>152</v>
      </c>
      <c r="W8" s="175"/>
      <c r="X8" s="175"/>
      <c r="Y8" s="175"/>
      <c r="Z8" s="175"/>
      <c r="AA8" s="175" t="s">
        <v>153</v>
      </c>
      <c r="AB8" s="175"/>
      <c r="AC8" s="175"/>
      <c r="AD8" s="175"/>
      <c r="AE8" s="175"/>
      <c r="AF8" s="175" t="s">
        <v>154</v>
      </c>
      <c r="AG8" s="175"/>
      <c r="AH8" s="175"/>
      <c r="AI8" s="175"/>
      <c r="AJ8" s="175"/>
      <c r="AK8" s="175" t="s">
        <v>155</v>
      </c>
      <c r="AL8" s="175"/>
      <c r="AM8" s="175"/>
      <c r="AN8" s="175"/>
      <c r="AO8" s="175"/>
      <c r="AP8" s="175" t="s">
        <v>156</v>
      </c>
      <c r="AQ8" s="175"/>
      <c r="AR8" s="175"/>
      <c r="AS8" s="175"/>
      <c r="AT8" s="175"/>
      <c r="AU8" s="175" t="s">
        <v>157</v>
      </c>
      <c r="AV8" s="175"/>
      <c r="AW8" s="175"/>
      <c r="AX8" s="175"/>
      <c r="AY8" s="175"/>
      <c r="AZ8" s="175" t="s">
        <v>158</v>
      </c>
      <c r="BA8" s="175"/>
      <c r="BB8" s="175"/>
      <c r="BC8" s="175"/>
      <c r="BD8" s="175"/>
      <c r="BE8" s="175" t="s">
        <v>147</v>
      </c>
      <c r="BF8" s="175"/>
      <c r="BG8" s="175"/>
      <c r="BH8" s="175"/>
      <c r="BI8" s="175"/>
    </row>
    <row r="9" spans="1:61" x14ac:dyDescent="0.2">
      <c r="A9" s="178"/>
      <c r="B9" s="2" t="s">
        <v>11</v>
      </c>
      <c r="C9" s="5" t="s">
        <v>12</v>
      </c>
      <c r="D9" s="2" t="s">
        <v>13</v>
      </c>
      <c r="E9" s="5" t="s">
        <v>14</v>
      </c>
      <c r="F9" s="2" t="s">
        <v>10</v>
      </c>
      <c r="G9" s="2" t="s">
        <v>11</v>
      </c>
      <c r="H9" s="5" t="s">
        <v>12</v>
      </c>
      <c r="I9" s="2" t="s">
        <v>13</v>
      </c>
      <c r="J9" s="5" t="s">
        <v>14</v>
      </c>
      <c r="K9" s="2" t="s">
        <v>10</v>
      </c>
      <c r="L9" s="2" t="s">
        <v>11</v>
      </c>
      <c r="M9" s="5" t="s">
        <v>12</v>
      </c>
      <c r="N9" s="2" t="s">
        <v>13</v>
      </c>
      <c r="O9" s="5" t="s">
        <v>14</v>
      </c>
      <c r="P9" s="2" t="s">
        <v>10</v>
      </c>
      <c r="Q9" s="2" t="s">
        <v>11</v>
      </c>
      <c r="R9" s="5" t="s">
        <v>12</v>
      </c>
      <c r="S9" s="2" t="s">
        <v>13</v>
      </c>
      <c r="T9" s="5" t="s">
        <v>14</v>
      </c>
      <c r="U9" s="2" t="s">
        <v>10</v>
      </c>
      <c r="V9" s="2" t="s">
        <v>11</v>
      </c>
      <c r="W9" s="5" t="s">
        <v>12</v>
      </c>
      <c r="X9" s="2" t="s">
        <v>13</v>
      </c>
      <c r="Y9" s="5" t="s">
        <v>14</v>
      </c>
      <c r="Z9" s="2" t="s">
        <v>10</v>
      </c>
      <c r="AA9" s="2" t="s">
        <v>11</v>
      </c>
      <c r="AB9" s="5" t="s">
        <v>12</v>
      </c>
      <c r="AC9" s="2" t="s">
        <v>13</v>
      </c>
      <c r="AD9" s="5" t="s">
        <v>14</v>
      </c>
      <c r="AE9" s="2" t="s">
        <v>10</v>
      </c>
      <c r="AF9" s="2" t="s">
        <v>11</v>
      </c>
      <c r="AG9" s="5" t="s">
        <v>12</v>
      </c>
      <c r="AH9" s="2" t="s">
        <v>13</v>
      </c>
      <c r="AI9" s="5" t="s">
        <v>14</v>
      </c>
      <c r="AJ9" s="2" t="s">
        <v>10</v>
      </c>
      <c r="AK9" s="2" t="s">
        <v>11</v>
      </c>
      <c r="AL9" s="5" t="s">
        <v>12</v>
      </c>
      <c r="AM9" s="2" t="s">
        <v>13</v>
      </c>
      <c r="AN9" s="5" t="s">
        <v>14</v>
      </c>
      <c r="AO9" s="2" t="s">
        <v>10</v>
      </c>
      <c r="AP9" s="2" t="s">
        <v>11</v>
      </c>
      <c r="AQ9" s="5" t="s">
        <v>12</v>
      </c>
      <c r="AR9" s="2" t="s">
        <v>13</v>
      </c>
      <c r="AS9" s="5" t="s">
        <v>14</v>
      </c>
      <c r="AT9" s="2" t="s">
        <v>10</v>
      </c>
      <c r="AU9" s="2" t="s">
        <v>11</v>
      </c>
      <c r="AV9" s="5" t="s">
        <v>12</v>
      </c>
      <c r="AW9" s="2" t="s">
        <v>13</v>
      </c>
      <c r="AX9" s="5" t="s">
        <v>14</v>
      </c>
      <c r="AY9" s="2" t="s">
        <v>10</v>
      </c>
      <c r="AZ9" s="2" t="s">
        <v>11</v>
      </c>
      <c r="BA9" s="5" t="s">
        <v>12</v>
      </c>
      <c r="BB9" s="2" t="s">
        <v>13</v>
      </c>
      <c r="BC9" s="5" t="s">
        <v>14</v>
      </c>
      <c r="BD9" s="2" t="s">
        <v>10</v>
      </c>
      <c r="BE9" s="2" t="s">
        <v>11</v>
      </c>
      <c r="BF9" s="5" t="s">
        <v>12</v>
      </c>
      <c r="BG9" s="2" t="s">
        <v>13</v>
      </c>
      <c r="BH9" s="5" t="s">
        <v>14</v>
      </c>
      <c r="BI9" s="2" t="s">
        <v>10</v>
      </c>
    </row>
    <row r="10" spans="1:61" x14ac:dyDescent="0.2">
      <c r="A10" s="3" t="s">
        <v>0</v>
      </c>
      <c r="B10" s="43">
        <v>51</v>
      </c>
      <c r="C10" s="65">
        <f>B10/$F$20</f>
        <v>1.1343416370106761E-2</v>
      </c>
      <c r="D10" s="43">
        <v>27</v>
      </c>
      <c r="E10" s="65">
        <f>D10/$F$20</f>
        <v>6.0053380782918147E-3</v>
      </c>
      <c r="F10" s="47">
        <f>B10+D10</f>
        <v>78</v>
      </c>
      <c r="G10" s="43">
        <v>43</v>
      </c>
      <c r="H10" s="65">
        <f>G10/$F$20</f>
        <v>9.5640569395017798E-3</v>
      </c>
      <c r="I10" s="43">
        <v>34</v>
      </c>
      <c r="J10" s="65">
        <f>I10/$F$20</f>
        <v>7.5622775800711743E-3</v>
      </c>
      <c r="K10" s="47">
        <f>G10+I10</f>
        <v>77</v>
      </c>
      <c r="L10" s="43">
        <v>55</v>
      </c>
      <c r="M10" s="65">
        <f>L10/$F$20</f>
        <v>1.2233096085409253E-2</v>
      </c>
      <c r="N10" s="43">
        <v>37</v>
      </c>
      <c r="O10" s="65">
        <f>N10/$F$20</f>
        <v>8.2295373665480422E-3</v>
      </c>
      <c r="P10" s="47">
        <f>L10+N10</f>
        <v>92</v>
      </c>
      <c r="Q10" s="43">
        <v>82</v>
      </c>
      <c r="R10" s="65">
        <f>Q10/$F$20</f>
        <v>1.8238434163701068E-2</v>
      </c>
      <c r="S10" s="43">
        <v>40</v>
      </c>
      <c r="T10" s="65">
        <f>S10/$F$20</f>
        <v>8.8967971530249119E-3</v>
      </c>
      <c r="U10" s="47">
        <f>Q10+S10</f>
        <v>122</v>
      </c>
      <c r="V10" s="43">
        <v>134</v>
      </c>
      <c r="W10" s="65">
        <f>V10/$F$20</f>
        <v>2.9804270462633453E-2</v>
      </c>
      <c r="X10" s="43">
        <v>75</v>
      </c>
      <c r="Y10" s="65">
        <f>X10/$F$20</f>
        <v>1.6681494661921707E-2</v>
      </c>
      <c r="Z10" s="47">
        <f>V10+X10</f>
        <v>209</v>
      </c>
      <c r="AA10" s="43">
        <v>174</v>
      </c>
      <c r="AB10" s="65">
        <f>AA10/$F$20</f>
        <v>3.8701067615658363E-2</v>
      </c>
      <c r="AC10" s="43">
        <v>92</v>
      </c>
      <c r="AD10" s="65">
        <f>AC10/$F$20</f>
        <v>2.0462633451957295E-2</v>
      </c>
      <c r="AE10" s="47">
        <f>AA10+AC10</f>
        <v>266</v>
      </c>
      <c r="AF10" s="43">
        <v>180</v>
      </c>
      <c r="AG10" s="65">
        <f>AF10/$F$20</f>
        <v>4.0035587188612103E-2</v>
      </c>
      <c r="AH10" s="43">
        <v>82</v>
      </c>
      <c r="AI10" s="65">
        <f>AH10/$F$20</f>
        <v>1.8238434163701068E-2</v>
      </c>
      <c r="AJ10" s="47">
        <f>AF10+AH10</f>
        <v>262</v>
      </c>
      <c r="AK10" s="43">
        <v>102</v>
      </c>
      <c r="AL10" s="65">
        <f>AK10/$F$20</f>
        <v>2.2686832740213523E-2</v>
      </c>
      <c r="AM10" s="43">
        <v>66</v>
      </c>
      <c r="AN10" s="65">
        <f>AM10/$F$20</f>
        <v>1.4679715302491103E-2</v>
      </c>
      <c r="AO10" s="47">
        <f>AK10+AM10</f>
        <v>168</v>
      </c>
      <c r="AP10" s="43">
        <v>115</v>
      </c>
      <c r="AQ10" s="65">
        <f>AP10/$F$20</f>
        <v>2.557829181494662E-2</v>
      </c>
      <c r="AR10" s="43">
        <v>57</v>
      </c>
      <c r="AS10" s="65">
        <f>AR10/$F$20</f>
        <v>1.2677935943060499E-2</v>
      </c>
      <c r="AT10" s="47">
        <f>AP10+AR10</f>
        <v>172</v>
      </c>
      <c r="AU10" s="43">
        <v>92</v>
      </c>
      <c r="AV10" s="65">
        <f>AU10/$F$20</f>
        <v>2.0462633451957295E-2</v>
      </c>
      <c r="AW10" s="43">
        <v>64</v>
      </c>
      <c r="AX10" s="65">
        <f>AW10/$F$20</f>
        <v>1.4234875444839857E-2</v>
      </c>
      <c r="AY10" s="47">
        <f>AU10+AW10</f>
        <v>156</v>
      </c>
      <c r="AZ10" s="43">
        <v>93</v>
      </c>
      <c r="BA10" s="65">
        <f>AZ10/$F$20</f>
        <v>2.0685053380782917E-2</v>
      </c>
      <c r="BB10" s="43">
        <v>68</v>
      </c>
      <c r="BC10" s="65">
        <f>BB10/$F$20</f>
        <v>1.5124555160142349E-2</v>
      </c>
      <c r="BD10" s="47">
        <f>AZ10+BB10</f>
        <v>161</v>
      </c>
      <c r="BE10" s="43">
        <v>70</v>
      </c>
      <c r="BF10" s="65">
        <f>BE10/$F$20</f>
        <v>1.5569395017793594E-2</v>
      </c>
      <c r="BG10" s="43">
        <v>47</v>
      </c>
      <c r="BH10" s="65">
        <f>BG10/$F$20</f>
        <v>1.045373665480427E-2</v>
      </c>
      <c r="BI10" s="47">
        <f>BE10+BG10</f>
        <v>117</v>
      </c>
    </row>
    <row r="11" spans="1:61" x14ac:dyDescent="0.2">
      <c r="A11" s="3" t="s">
        <v>1</v>
      </c>
      <c r="B11" s="43">
        <v>322</v>
      </c>
      <c r="C11" s="65">
        <f t="shared" ref="C11:C19" si="0">B11/$F$20</f>
        <v>7.1619217081850539E-2</v>
      </c>
      <c r="D11" s="43">
        <v>257</v>
      </c>
      <c r="E11" s="65">
        <f t="shared" ref="E11:E20" si="1">D11/$F$20</f>
        <v>5.7161921708185057E-2</v>
      </c>
      <c r="F11" s="47">
        <f t="shared" ref="F11:F20" si="2">B11+D11</f>
        <v>579</v>
      </c>
      <c r="G11" s="43">
        <v>282</v>
      </c>
      <c r="H11" s="65">
        <f t="shared" ref="H11:H19" si="3">G11/$F$20</f>
        <v>6.2722419928825629E-2</v>
      </c>
      <c r="I11" s="43">
        <v>268</v>
      </c>
      <c r="J11" s="65">
        <f t="shared" ref="J11:J20" si="4">I11/$F$20</f>
        <v>5.9608540925266906E-2</v>
      </c>
      <c r="K11" s="47">
        <f t="shared" ref="K11:K20" si="5">G11+I11</f>
        <v>550</v>
      </c>
      <c r="L11" s="43">
        <v>315</v>
      </c>
      <c r="M11" s="65">
        <f t="shared" ref="M11:M19" si="6">L11/$F$20</f>
        <v>7.0062277580071178E-2</v>
      </c>
      <c r="N11" s="43">
        <v>302</v>
      </c>
      <c r="O11" s="65">
        <f t="shared" ref="O11:O20" si="7">N11/$F$20</f>
        <v>6.7170818505338084E-2</v>
      </c>
      <c r="P11" s="47">
        <f t="shared" ref="P11:P20" si="8">L11+N11</f>
        <v>617</v>
      </c>
      <c r="Q11" s="43">
        <v>386</v>
      </c>
      <c r="R11" s="65">
        <f t="shared" ref="R11:R19" si="9">Q11/$F$20</f>
        <v>8.5854092526690393E-2</v>
      </c>
      <c r="S11" s="43">
        <v>292</v>
      </c>
      <c r="T11" s="65">
        <f t="shared" ref="T11:T20" si="10">S11/$F$20</f>
        <v>6.494661921708185E-2</v>
      </c>
      <c r="U11" s="47">
        <f t="shared" ref="U11:U20" si="11">Q11+S11</f>
        <v>678</v>
      </c>
      <c r="V11" s="43">
        <v>540</v>
      </c>
      <c r="W11" s="65">
        <f t="shared" ref="W11:W19" si="12">V11/$F$20</f>
        <v>0.1201067615658363</v>
      </c>
      <c r="X11" s="43">
        <v>488</v>
      </c>
      <c r="Y11" s="65">
        <f t="shared" ref="Y11:Y20" si="13">X11/$F$20</f>
        <v>0.10854092526690391</v>
      </c>
      <c r="Z11" s="47">
        <f t="shared" ref="Z11:Z20" si="14">V11+X11</f>
        <v>1028</v>
      </c>
      <c r="AA11" s="43">
        <v>721</v>
      </c>
      <c r="AB11" s="65">
        <f t="shared" ref="AB11:AB19" si="15">AA11/$F$20</f>
        <v>0.16036476868327401</v>
      </c>
      <c r="AC11" s="43">
        <v>580</v>
      </c>
      <c r="AD11" s="65">
        <f t="shared" ref="AD11:AD20" si="16">AC11/$F$20</f>
        <v>0.12900355871886121</v>
      </c>
      <c r="AE11" s="47">
        <f t="shared" ref="AE11:AE20" si="17">AA11+AC11</f>
        <v>1301</v>
      </c>
      <c r="AF11" s="43">
        <v>713</v>
      </c>
      <c r="AG11" s="65">
        <f t="shared" ref="AG11:AG19" si="18">AF11/$F$20</f>
        <v>0.15858540925266904</v>
      </c>
      <c r="AH11" s="43">
        <v>544</v>
      </c>
      <c r="AI11" s="65">
        <f t="shared" ref="AI11:AI20" si="19">AH11/$F$20</f>
        <v>0.12099644128113879</v>
      </c>
      <c r="AJ11" s="47">
        <f t="shared" ref="AJ11:AJ20" si="20">AF11+AH11</f>
        <v>1257</v>
      </c>
      <c r="AK11" s="43">
        <v>493</v>
      </c>
      <c r="AL11" s="65">
        <f t="shared" ref="AL11:AL19" si="21">AK11/$F$20</f>
        <v>0.10965302491103203</v>
      </c>
      <c r="AM11" s="43">
        <v>358</v>
      </c>
      <c r="AN11" s="65">
        <f t="shared" ref="AN11:AN20" si="22">AM11/$F$20</f>
        <v>7.9626334519572947E-2</v>
      </c>
      <c r="AO11" s="47">
        <f t="shared" ref="AO11:AO20" si="23">AK11+AM11</f>
        <v>851</v>
      </c>
      <c r="AP11" s="43">
        <v>550</v>
      </c>
      <c r="AQ11" s="65">
        <f t="shared" ref="AQ11:AQ19" si="24">AP11/$F$20</f>
        <v>0.12233096085409252</v>
      </c>
      <c r="AR11" s="43">
        <v>420</v>
      </c>
      <c r="AS11" s="65">
        <f t="shared" ref="AS11:AS20" si="25">AR11/$F$20</f>
        <v>9.341637010676157E-2</v>
      </c>
      <c r="AT11" s="47">
        <f t="shared" ref="AT11:AT20" si="26">AP11+AR11</f>
        <v>970</v>
      </c>
      <c r="AU11" s="43">
        <v>472</v>
      </c>
      <c r="AV11" s="65">
        <f t="shared" ref="AV11:AV19" si="27">AU11/$F$20</f>
        <v>0.10498220640569395</v>
      </c>
      <c r="AW11" s="43">
        <v>406</v>
      </c>
      <c r="AX11" s="65">
        <f t="shared" ref="AX11:AX20" si="28">AW11/$F$20</f>
        <v>9.0302491103202848E-2</v>
      </c>
      <c r="AY11" s="47">
        <f t="shared" ref="AY11:AY20" si="29">AU11+AW11</f>
        <v>878</v>
      </c>
      <c r="AZ11" s="43">
        <v>428</v>
      </c>
      <c r="BA11" s="65">
        <f t="shared" ref="BA11:BA19" si="30">AZ11/$F$20</f>
        <v>9.5195729537366547E-2</v>
      </c>
      <c r="BB11" s="43">
        <v>420</v>
      </c>
      <c r="BC11" s="65">
        <f t="shared" ref="BC11:BC20" si="31">BB11/$F$20</f>
        <v>9.341637010676157E-2</v>
      </c>
      <c r="BD11" s="47">
        <f t="shared" ref="BD11:BD20" si="32">AZ11+BB11</f>
        <v>848</v>
      </c>
      <c r="BE11" s="43">
        <v>392</v>
      </c>
      <c r="BF11" s="65">
        <f t="shared" ref="BF11:BF19" si="33">BE11/$F$20</f>
        <v>8.7188612099644125E-2</v>
      </c>
      <c r="BG11" s="43">
        <v>332</v>
      </c>
      <c r="BH11" s="65">
        <f t="shared" ref="BH11:BH20" si="34">BG11/$F$20</f>
        <v>7.384341637010676E-2</v>
      </c>
      <c r="BI11" s="47">
        <f t="shared" ref="BI11:BI20" si="35">BE11+BG11</f>
        <v>724</v>
      </c>
    </row>
    <row r="12" spans="1:61" x14ac:dyDescent="0.2">
      <c r="A12" s="3" t="s">
        <v>2</v>
      </c>
      <c r="B12" s="43">
        <v>401</v>
      </c>
      <c r="C12" s="65">
        <f t="shared" si="0"/>
        <v>8.919039145907473E-2</v>
      </c>
      <c r="D12" s="43">
        <v>383</v>
      </c>
      <c r="E12" s="65">
        <f t="shared" si="1"/>
        <v>8.5186832740213519E-2</v>
      </c>
      <c r="F12" s="47">
        <f t="shared" si="2"/>
        <v>784</v>
      </c>
      <c r="G12" s="43">
        <v>430</v>
      </c>
      <c r="H12" s="65">
        <f t="shared" si="3"/>
        <v>9.5640569395017791E-2</v>
      </c>
      <c r="I12" s="43">
        <v>388</v>
      </c>
      <c r="J12" s="65">
        <f t="shared" si="4"/>
        <v>8.6298932384341637E-2</v>
      </c>
      <c r="K12" s="47">
        <f t="shared" si="5"/>
        <v>818</v>
      </c>
      <c r="L12" s="49">
        <v>502</v>
      </c>
      <c r="M12" s="65">
        <f t="shared" si="6"/>
        <v>0.11165480427046263</v>
      </c>
      <c r="N12" s="49">
        <v>440</v>
      </c>
      <c r="O12" s="65">
        <f t="shared" si="7"/>
        <v>9.7864768683274025E-2</v>
      </c>
      <c r="P12" s="47">
        <f t="shared" si="8"/>
        <v>942</v>
      </c>
      <c r="Q12" s="43">
        <v>507</v>
      </c>
      <c r="R12" s="65">
        <f t="shared" si="9"/>
        <v>0.11276690391459075</v>
      </c>
      <c r="S12" s="43">
        <v>423</v>
      </c>
      <c r="T12" s="65">
        <f t="shared" si="10"/>
        <v>9.408362989323843E-2</v>
      </c>
      <c r="U12" s="47">
        <f t="shared" si="11"/>
        <v>930</v>
      </c>
      <c r="V12" s="43">
        <v>659</v>
      </c>
      <c r="W12" s="65">
        <f t="shared" si="12"/>
        <v>0.1465747330960854</v>
      </c>
      <c r="X12" s="43">
        <v>587</v>
      </c>
      <c r="Y12" s="65">
        <f t="shared" si="13"/>
        <v>0.13056049822064056</v>
      </c>
      <c r="Z12" s="47">
        <f t="shared" si="14"/>
        <v>1246</v>
      </c>
      <c r="AA12" s="43">
        <v>745</v>
      </c>
      <c r="AB12" s="65">
        <f t="shared" si="15"/>
        <v>0.16570284697508897</v>
      </c>
      <c r="AC12" s="43">
        <v>631</v>
      </c>
      <c r="AD12" s="65">
        <f t="shared" si="16"/>
        <v>0.14034697508896798</v>
      </c>
      <c r="AE12" s="47">
        <f t="shared" si="17"/>
        <v>1376</v>
      </c>
      <c r="AF12" s="43">
        <v>724</v>
      </c>
      <c r="AG12" s="65">
        <f t="shared" si="18"/>
        <v>0.1610320284697509</v>
      </c>
      <c r="AH12" s="43">
        <v>625</v>
      </c>
      <c r="AI12" s="65">
        <f t="shared" si="19"/>
        <v>0.13901245551601424</v>
      </c>
      <c r="AJ12" s="47">
        <f t="shared" si="20"/>
        <v>1349</v>
      </c>
      <c r="AK12" s="43">
        <v>560</v>
      </c>
      <c r="AL12" s="65">
        <f t="shared" si="21"/>
        <v>0.12455516014234876</v>
      </c>
      <c r="AM12" s="79">
        <v>469</v>
      </c>
      <c r="AN12" s="65">
        <f t="shared" si="22"/>
        <v>0.10431494661921709</v>
      </c>
      <c r="AO12" s="47">
        <f t="shared" si="23"/>
        <v>1029</v>
      </c>
      <c r="AP12" s="43">
        <v>615</v>
      </c>
      <c r="AQ12" s="65">
        <f t="shared" si="24"/>
        <v>0.136788256227758</v>
      </c>
      <c r="AR12" s="43">
        <v>575</v>
      </c>
      <c r="AS12" s="65">
        <f t="shared" si="25"/>
        <v>0.12789145907473309</v>
      </c>
      <c r="AT12" s="47">
        <f t="shared" si="26"/>
        <v>1190</v>
      </c>
      <c r="AU12" s="43">
        <v>617</v>
      </c>
      <c r="AV12" s="65">
        <f t="shared" si="27"/>
        <v>0.13723309608540926</v>
      </c>
      <c r="AW12" s="43">
        <v>536</v>
      </c>
      <c r="AX12" s="65">
        <f t="shared" si="28"/>
        <v>0.11921708185053381</v>
      </c>
      <c r="AY12" s="47">
        <f t="shared" si="29"/>
        <v>1153</v>
      </c>
      <c r="AZ12" s="43">
        <v>549</v>
      </c>
      <c r="BA12" s="65">
        <f t="shared" si="30"/>
        <v>0.12210854092526691</v>
      </c>
      <c r="BB12" s="43">
        <v>523</v>
      </c>
      <c r="BC12" s="65">
        <f t="shared" si="31"/>
        <v>0.1163256227758007</v>
      </c>
      <c r="BD12" s="47">
        <f t="shared" si="32"/>
        <v>1072</v>
      </c>
      <c r="BE12" s="43">
        <v>507</v>
      </c>
      <c r="BF12" s="65">
        <f t="shared" si="33"/>
        <v>0.11276690391459075</v>
      </c>
      <c r="BG12" s="43">
        <v>464</v>
      </c>
      <c r="BH12" s="65">
        <f t="shared" si="34"/>
        <v>0.10320284697508897</v>
      </c>
      <c r="BI12" s="47">
        <f t="shared" si="35"/>
        <v>971</v>
      </c>
    </row>
    <row r="13" spans="1:61" x14ac:dyDescent="0.2">
      <c r="A13" s="3" t="s">
        <v>3</v>
      </c>
      <c r="B13" s="43">
        <v>387</v>
      </c>
      <c r="C13" s="65">
        <f t="shared" si="0"/>
        <v>8.6076512455516008E-2</v>
      </c>
      <c r="D13" s="43">
        <v>294</v>
      </c>
      <c r="E13" s="65">
        <f t="shared" si="1"/>
        <v>6.5391459074733094E-2</v>
      </c>
      <c r="F13" s="47">
        <f t="shared" si="2"/>
        <v>681</v>
      </c>
      <c r="G13" s="43">
        <v>372</v>
      </c>
      <c r="H13" s="65">
        <f t="shared" si="3"/>
        <v>8.274021352313167E-2</v>
      </c>
      <c r="I13" s="43">
        <v>270</v>
      </c>
      <c r="J13" s="65">
        <f t="shared" si="4"/>
        <v>6.005338078291815E-2</v>
      </c>
      <c r="K13" s="47">
        <f t="shared" si="5"/>
        <v>642</v>
      </c>
      <c r="L13" s="43">
        <v>396</v>
      </c>
      <c r="M13" s="65">
        <f t="shared" si="6"/>
        <v>8.8078291814946613E-2</v>
      </c>
      <c r="N13" s="43">
        <v>396</v>
      </c>
      <c r="O13" s="65">
        <f t="shared" si="7"/>
        <v>8.8078291814946613E-2</v>
      </c>
      <c r="P13" s="47">
        <f t="shared" si="8"/>
        <v>792</v>
      </c>
      <c r="Q13" s="43">
        <v>423</v>
      </c>
      <c r="R13" s="65">
        <f t="shared" si="9"/>
        <v>9.408362989323843E-2</v>
      </c>
      <c r="S13" s="43">
        <v>301</v>
      </c>
      <c r="T13" s="65">
        <f t="shared" si="10"/>
        <v>6.6948398576512455E-2</v>
      </c>
      <c r="U13" s="47">
        <f t="shared" si="11"/>
        <v>724</v>
      </c>
      <c r="V13" s="43">
        <v>539</v>
      </c>
      <c r="W13" s="65">
        <f t="shared" si="12"/>
        <v>0.11988434163701067</v>
      </c>
      <c r="X13" s="43">
        <v>448</v>
      </c>
      <c r="Y13" s="65">
        <f t="shared" si="13"/>
        <v>9.9644128113879002E-2</v>
      </c>
      <c r="Z13" s="47">
        <f t="shared" si="14"/>
        <v>987</v>
      </c>
      <c r="AA13" s="43">
        <v>593</v>
      </c>
      <c r="AB13" s="65">
        <f t="shared" si="15"/>
        <v>0.1318950177935943</v>
      </c>
      <c r="AC13" s="43">
        <v>450</v>
      </c>
      <c r="AD13" s="65">
        <f t="shared" si="16"/>
        <v>0.10008896797153025</v>
      </c>
      <c r="AE13" s="47">
        <f t="shared" si="17"/>
        <v>1043</v>
      </c>
      <c r="AF13" s="43">
        <v>576</v>
      </c>
      <c r="AG13" s="65">
        <f t="shared" si="18"/>
        <v>0.12811387900355872</v>
      </c>
      <c r="AH13" s="43">
        <v>497</v>
      </c>
      <c r="AI13" s="65">
        <f t="shared" si="19"/>
        <v>0.11054270462633452</v>
      </c>
      <c r="AJ13" s="47">
        <f t="shared" si="20"/>
        <v>1073</v>
      </c>
      <c r="AK13" s="43">
        <v>407</v>
      </c>
      <c r="AL13" s="65">
        <f t="shared" si="21"/>
        <v>9.0524911032028477E-2</v>
      </c>
      <c r="AM13" s="43">
        <v>329</v>
      </c>
      <c r="AN13" s="65">
        <f t="shared" si="22"/>
        <v>7.3176156583629887E-2</v>
      </c>
      <c r="AO13" s="47">
        <f t="shared" si="23"/>
        <v>736</v>
      </c>
      <c r="AP13" s="43">
        <v>519</v>
      </c>
      <c r="AQ13" s="65">
        <f t="shared" si="24"/>
        <v>0.11543594306049822</v>
      </c>
      <c r="AR13" s="43">
        <v>450</v>
      </c>
      <c r="AS13" s="65">
        <f t="shared" si="25"/>
        <v>0.10008896797153025</v>
      </c>
      <c r="AT13" s="47">
        <f t="shared" si="26"/>
        <v>969</v>
      </c>
      <c r="AU13" s="43">
        <v>505</v>
      </c>
      <c r="AV13" s="65">
        <f t="shared" si="27"/>
        <v>0.11232206405693951</v>
      </c>
      <c r="AW13" s="43">
        <v>406</v>
      </c>
      <c r="AX13" s="65">
        <f t="shared" si="28"/>
        <v>9.0302491103202848E-2</v>
      </c>
      <c r="AY13" s="47">
        <f t="shared" si="29"/>
        <v>911</v>
      </c>
      <c r="AZ13" s="43">
        <v>460</v>
      </c>
      <c r="BA13" s="65">
        <f t="shared" si="30"/>
        <v>0.10231316725978648</v>
      </c>
      <c r="BB13" s="43">
        <v>371</v>
      </c>
      <c r="BC13" s="65">
        <f t="shared" si="31"/>
        <v>8.2517793594306055E-2</v>
      </c>
      <c r="BD13" s="47">
        <f t="shared" si="32"/>
        <v>831</v>
      </c>
      <c r="BE13" s="43">
        <v>370</v>
      </c>
      <c r="BF13" s="65">
        <f t="shared" si="33"/>
        <v>8.2295373665480426E-2</v>
      </c>
      <c r="BG13" s="43">
        <v>336</v>
      </c>
      <c r="BH13" s="65">
        <f t="shared" si="34"/>
        <v>7.4733096085409248E-2</v>
      </c>
      <c r="BI13" s="47">
        <f t="shared" si="35"/>
        <v>706</v>
      </c>
    </row>
    <row r="14" spans="1:61" x14ac:dyDescent="0.2">
      <c r="A14" s="3" t="s">
        <v>4</v>
      </c>
      <c r="B14" s="43">
        <v>376</v>
      </c>
      <c r="C14" s="65">
        <f t="shared" si="0"/>
        <v>8.3629893238434158E-2</v>
      </c>
      <c r="D14" s="43">
        <v>258</v>
      </c>
      <c r="E14" s="65">
        <f t="shared" si="1"/>
        <v>5.7384341637010679E-2</v>
      </c>
      <c r="F14" s="47">
        <f t="shared" si="2"/>
        <v>634</v>
      </c>
      <c r="G14" s="43">
        <v>293</v>
      </c>
      <c r="H14" s="65">
        <f t="shared" si="3"/>
        <v>6.5169039145907479E-2</v>
      </c>
      <c r="I14" s="43">
        <v>218</v>
      </c>
      <c r="J14" s="65">
        <f t="shared" si="4"/>
        <v>4.8487544483985762E-2</v>
      </c>
      <c r="K14" s="47">
        <f t="shared" si="5"/>
        <v>511</v>
      </c>
      <c r="L14" s="43">
        <v>372</v>
      </c>
      <c r="M14" s="65">
        <f t="shared" si="6"/>
        <v>8.274021352313167E-2</v>
      </c>
      <c r="N14" s="43">
        <v>248</v>
      </c>
      <c r="O14" s="65">
        <f t="shared" si="7"/>
        <v>5.5160142348754451E-2</v>
      </c>
      <c r="P14" s="47">
        <f t="shared" si="8"/>
        <v>620</v>
      </c>
      <c r="Q14" s="43">
        <v>353</v>
      </c>
      <c r="R14" s="65">
        <f t="shared" si="9"/>
        <v>7.8514234875444844E-2</v>
      </c>
      <c r="S14" s="43">
        <v>276</v>
      </c>
      <c r="T14" s="65">
        <f t="shared" si="10"/>
        <v>6.1387900355871883E-2</v>
      </c>
      <c r="U14" s="47">
        <f t="shared" si="11"/>
        <v>629</v>
      </c>
      <c r="V14" s="43">
        <v>505</v>
      </c>
      <c r="W14" s="65">
        <f t="shared" si="12"/>
        <v>0.11232206405693951</v>
      </c>
      <c r="X14" s="43">
        <v>365</v>
      </c>
      <c r="Y14" s="65">
        <f t="shared" si="13"/>
        <v>8.1183274021352309E-2</v>
      </c>
      <c r="Z14" s="47">
        <f t="shared" si="14"/>
        <v>870</v>
      </c>
      <c r="AA14" s="43">
        <v>495</v>
      </c>
      <c r="AB14" s="65">
        <f t="shared" si="15"/>
        <v>0.11009786476868327</v>
      </c>
      <c r="AC14" s="43">
        <v>352</v>
      </c>
      <c r="AD14" s="65">
        <f t="shared" si="16"/>
        <v>7.8291814946619215E-2</v>
      </c>
      <c r="AE14" s="47">
        <f t="shared" si="17"/>
        <v>847</v>
      </c>
      <c r="AF14" s="43">
        <v>507</v>
      </c>
      <c r="AG14" s="65">
        <f t="shared" si="18"/>
        <v>0.11276690391459075</v>
      </c>
      <c r="AH14" s="43">
        <v>424</v>
      </c>
      <c r="AI14" s="65">
        <f t="shared" si="19"/>
        <v>9.4306049822064059E-2</v>
      </c>
      <c r="AJ14" s="47">
        <f t="shared" si="20"/>
        <v>931</v>
      </c>
      <c r="AK14" s="43">
        <v>357</v>
      </c>
      <c r="AL14" s="65">
        <f t="shared" si="21"/>
        <v>7.9403914590747332E-2</v>
      </c>
      <c r="AM14" s="43">
        <v>284</v>
      </c>
      <c r="AN14" s="65">
        <f t="shared" si="22"/>
        <v>6.3167259786476873E-2</v>
      </c>
      <c r="AO14" s="47">
        <f t="shared" si="23"/>
        <v>641</v>
      </c>
      <c r="AP14" s="43">
        <v>488</v>
      </c>
      <c r="AQ14" s="65">
        <f t="shared" si="24"/>
        <v>0.10854092526690391</v>
      </c>
      <c r="AR14" s="43">
        <v>389</v>
      </c>
      <c r="AS14" s="65">
        <f t="shared" si="25"/>
        <v>8.6521352313167266E-2</v>
      </c>
      <c r="AT14" s="47">
        <f t="shared" si="26"/>
        <v>877</v>
      </c>
      <c r="AU14" s="43">
        <v>420</v>
      </c>
      <c r="AV14" s="65">
        <f t="shared" si="27"/>
        <v>9.341637010676157E-2</v>
      </c>
      <c r="AW14" s="43">
        <v>348</v>
      </c>
      <c r="AX14" s="65">
        <f t="shared" si="28"/>
        <v>7.7402135231316727E-2</v>
      </c>
      <c r="AY14" s="47">
        <f t="shared" si="29"/>
        <v>768</v>
      </c>
      <c r="AZ14" s="43">
        <v>427</v>
      </c>
      <c r="BA14" s="65">
        <f t="shared" si="30"/>
        <v>9.4973309608540932E-2</v>
      </c>
      <c r="BB14" s="43">
        <v>330</v>
      </c>
      <c r="BC14" s="65">
        <f t="shared" si="31"/>
        <v>7.3398576512455516E-2</v>
      </c>
      <c r="BD14" s="47">
        <f t="shared" si="32"/>
        <v>757</v>
      </c>
      <c r="BE14" s="43">
        <v>301</v>
      </c>
      <c r="BF14" s="65">
        <f t="shared" si="33"/>
        <v>6.6948398576512455E-2</v>
      </c>
      <c r="BG14" s="43">
        <v>272</v>
      </c>
      <c r="BH14" s="65">
        <f t="shared" si="34"/>
        <v>6.0498220640569395E-2</v>
      </c>
      <c r="BI14" s="47">
        <f t="shared" si="35"/>
        <v>573</v>
      </c>
    </row>
    <row r="15" spans="1:61" x14ac:dyDescent="0.2">
      <c r="A15" s="3" t="s">
        <v>5</v>
      </c>
      <c r="B15" s="43">
        <v>372</v>
      </c>
      <c r="C15" s="65">
        <f t="shared" si="0"/>
        <v>8.274021352313167E-2</v>
      </c>
      <c r="D15" s="43">
        <v>219</v>
      </c>
      <c r="E15" s="65">
        <f t="shared" si="1"/>
        <v>4.8709964412811391E-2</v>
      </c>
      <c r="F15" s="47">
        <f t="shared" si="2"/>
        <v>591</v>
      </c>
      <c r="G15" s="43">
        <v>318</v>
      </c>
      <c r="H15" s="65">
        <f t="shared" si="3"/>
        <v>7.0729537366548037E-2</v>
      </c>
      <c r="I15" s="43">
        <v>183</v>
      </c>
      <c r="J15" s="65">
        <f t="shared" si="4"/>
        <v>4.0702846975088969E-2</v>
      </c>
      <c r="K15" s="47">
        <f t="shared" si="5"/>
        <v>501</v>
      </c>
      <c r="L15" s="43">
        <v>390</v>
      </c>
      <c r="M15" s="65">
        <f t="shared" si="6"/>
        <v>8.6743772241992881E-2</v>
      </c>
      <c r="N15" s="43">
        <v>250</v>
      </c>
      <c r="O15" s="65">
        <f t="shared" si="7"/>
        <v>5.5604982206405695E-2</v>
      </c>
      <c r="P15" s="47">
        <f t="shared" si="8"/>
        <v>640</v>
      </c>
      <c r="Q15" s="43">
        <v>368</v>
      </c>
      <c r="R15" s="65">
        <f t="shared" si="9"/>
        <v>8.1850533807829182E-2</v>
      </c>
      <c r="S15" s="43">
        <v>232</v>
      </c>
      <c r="T15" s="65">
        <f t="shared" si="10"/>
        <v>5.1601423487544484E-2</v>
      </c>
      <c r="U15" s="47">
        <f t="shared" si="11"/>
        <v>600</v>
      </c>
      <c r="V15" s="43">
        <v>498</v>
      </c>
      <c r="W15" s="65">
        <f t="shared" si="12"/>
        <v>0.11076512455516015</v>
      </c>
      <c r="X15" s="43">
        <v>359</v>
      </c>
      <c r="Y15" s="65">
        <f t="shared" si="13"/>
        <v>7.9848754448398576E-2</v>
      </c>
      <c r="Z15" s="47">
        <f t="shared" si="14"/>
        <v>857</v>
      </c>
      <c r="AA15" s="43">
        <v>493</v>
      </c>
      <c r="AB15" s="65">
        <f t="shared" si="15"/>
        <v>0.10965302491103203</v>
      </c>
      <c r="AC15" s="43">
        <v>386</v>
      </c>
      <c r="AD15" s="65">
        <f t="shared" si="16"/>
        <v>8.5854092526690393E-2</v>
      </c>
      <c r="AE15" s="47">
        <f t="shared" si="17"/>
        <v>879</v>
      </c>
      <c r="AF15" s="43">
        <v>495</v>
      </c>
      <c r="AG15" s="65">
        <f t="shared" si="18"/>
        <v>0.11009786476868327</v>
      </c>
      <c r="AH15" s="43">
        <v>410</v>
      </c>
      <c r="AI15" s="65">
        <f t="shared" si="19"/>
        <v>9.1192170818505336E-2</v>
      </c>
      <c r="AJ15" s="47">
        <f t="shared" si="20"/>
        <v>905</v>
      </c>
      <c r="AK15" s="43">
        <v>355</v>
      </c>
      <c r="AL15" s="65">
        <f t="shared" si="21"/>
        <v>7.8959074733096088E-2</v>
      </c>
      <c r="AM15" s="43">
        <v>314</v>
      </c>
      <c r="AN15" s="65">
        <f t="shared" si="22"/>
        <v>6.9839857651245549E-2</v>
      </c>
      <c r="AO15" s="47">
        <f t="shared" si="23"/>
        <v>669</v>
      </c>
      <c r="AP15" s="43">
        <v>461</v>
      </c>
      <c r="AQ15" s="65">
        <f t="shared" si="24"/>
        <v>0.1025355871886121</v>
      </c>
      <c r="AR15" s="43">
        <v>405</v>
      </c>
      <c r="AS15" s="65">
        <f t="shared" si="25"/>
        <v>9.0080071174377219E-2</v>
      </c>
      <c r="AT15" s="47">
        <f t="shared" si="26"/>
        <v>866</v>
      </c>
      <c r="AU15" s="43">
        <v>398</v>
      </c>
      <c r="AV15" s="65">
        <f t="shared" si="27"/>
        <v>8.8523131672597871E-2</v>
      </c>
      <c r="AW15" s="43">
        <v>294</v>
      </c>
      <c r="AX15" s="65">
        <f t="shared" si="28"/>
        <v>6.5391459074733094E-2</v>
      </c>
      <c r="AY15" s="47">
        <f t="shared" si="29"/>
        <v>692</v>
      </c>
      <c r="AZ15" s="43">
        <v>424</v>
      </c>
      <c r="BA15" s="65">
        <f t="shared" si="30"/>
        <v>9.4306049822064059E-2</v>
      </c>
      <c r="BB15" s="43">
        <v>269</v>
      </c>
      <c r="BC15" s="65">
        <f t="shared" si="31"/>
        <v>5.9830960854092528E-2</v>
      </c>
      <c r="BD15" s="47">
        <f t="shared" si="32"/>
        <v>693</v>
      </c>
      <c r="BE15" s="43">
        <v>294</v>
      </c>
      <c r="BF15" s="65">
        <f t="shared" si="33"/>
        <v>6.5391459074733094E-2</v>
      </c>
      <c r="BG15" s="43">
        <v>249</v>
      </c>
      <c r="BH15" s="65">
        <f t="shared" si="34"/>
        <v>5.5382562277580073E-2</v>
      </c>
      <c r="BI15" s="47">
        <f t="shared" si="35"/>
        <v>543</v>
      </c>
    </row>
    <row r="16" spans="1:61" x14ac:dyDescent="0.2">
      <c r="A16" s="3" t="s">
        <v>6</v>
      </c>
      <c r="B16" s="43">
        <v>287</v>
      </c>
      <c r="C16" s="65">
        <f t="shared" si="0"/>
        <v>6.3834519572953732E-2</v>
      </c>
      <c r="D16" s="43">
        <v>186</v>
      </c>
      <c r="E16" s="65">
        <f t="shared" si="1"/>
        <v>4.1370106761565835E-2</v>
      </c>
      <c r="F16" s="47">
        <f t="shared" si="2"/>
        <v>473</v>
      </c>
      <c r="G16" s="43">
        <v>284</v>
      </c>
      <c r="H16" s="65">
        <f t="shared" si="3"/>
        <v>6.3167259786476873E-2</v>
      </c>
      <c r="I16" s="43">
        <v>157</v>
      </c>
      <c r="J16" s="65">
        <f t="shared" si="4"/>
        <v>3.4919928825622774E-2</v>
      </c>
      <c r="K16" s="47">
        <f t="shared" si="5"/>
        <v>441</v>
      </c>
      <c r="L16" s="43">
        <v>312</v>
      </c>
      <c r="M16" s="65">
        <f t="shared" si="6"/>
        <v>6.9395017793594305E-2</v>
      </c>
      <c r="N16" s="43">
        <v>179</v>
      </c>
      <c r="O16" s="65">
        <f t="shared" si="7"/>
        <v>3.9813167259786474E-2</v>
      </c>
      <c r="P16" s="47">
        <f t="shared" si="8"/>
        <v>491</v>
      </c>
      <c r="Q16" s="43">
        <v>329</v>
      </c>
      <c r="R16" s="65">
        <f t="shared" si="9"/>
        <v>7.3176156583629887E-2</v>
      </c>
      <c r="S16" s="43">
        <v>217</v>
      </c>
      <c r="T16" s="65">
        <f t="shared" si="10"/>
        <v>4.826512455516014E-2</v>
      </c>
      <c r="U16" s="47">
        <f t="shared" si="11"/>
        <v>546</v>
      </c>
      <c r="V16" s="43">
        <v>446</v>
      </c>
      <c r="W16" s="65">
        <f t="shared" si="12"/>
        <v>9.9199288256227758E-2</v>
      </c>
      <c r="X16" s="43">
        <v>312</v>
      </c>
      <c r="Y16" s="65">
        <f t="shared" si="13"/>
        <v>6.9395017793594305E-2</v>
      </c>
      <c r="Z16" s="47">
        <f t="shared" si="14"/>
        <v>758</v>
      </c>
      <c r="AA16" s="43">
        <v>423</v>
      </c>
      <c r="AB16" s="65">
        <f t="shared" si="15"/>
        <v>9.408362989323843E-2</v>
      </c>
      <c r="AC16" s="43">
        <v>305</v>
      </c>
      <c r="AD16" s="65">
        <f t="shared" si="16"/>
        <v>6.7838078291814943E-2</v>
      </c>
      <c r="AE16" s="47">
        <f t="shared" si="17"/>
        <v>728</v>
      </c>
      <c r="AF16" s="43">
        <v>413</v>
      </c>
      <c r="AG16" s="65">
        <f t="shared" si="18"/>
        <v>9.1859430604982209E-2</v>
      </c>
      <c r="AH16" s="43">
        <v>346</v>
      </c>
      <c r="AI16" s="65">
        <f t="shared" si="19"/>
        <v>7.6957295373665482E-2</v>
      </c>
      <c r="AJ16" s="47">
        <f t="shared" si="20"/>
        <v>759</v>
      </c>
      <c r="AK16" s="43">
        <v>322</v>
      </c>
      <c r="AL16" s="65">
        <f t="shared" si="21"/>
        <v>7.1619217081850539E-2</v>
      </c>
      <c r="AM16" s="43">
        <v>219</v>
      </c>
      <c r="AN16" s="65">
        <f t="shared" si="22"/>
        <v>4.8709964412811391E-2</v>
      </c>
      <c r="AO16" s="47">
        <f t="shared" si="23"/>
        <v>541</v>
      </c>
      <c r="AP16" s="43">
        <v>387</v>
      </c>
      <c r="AQ16" s="65">
        <f t="shared" si="24"/>
        <v>8.6076512455516008E-2</v>
      </c>
      <c r="AR16" s="43">
        <v>307</v>
      </c>
      <c r="AS16" s="65">
        <f t="shared" si="25"/>
        <v>6.8282918149466187E-2</v>
      </c>
      <c r="AT16" s="47">
        <f t="shared" si="26"/>
        <v>694</v>
      </c>
      <c r="AU16" s="43">
        <v>369</v>
      </c>
      <c r="AV16" s="65">
        <f t="shared" si="27"/>
        <v>8.2072953736654811E-2</v>
      </c>
      <c r="AW16" s="43">
        <v>235</v>
      </c>
      <c r="AX16" s="65">
        <f t="shared" si="28"/>
        <v>5.2268683274021351E-2</v>
      </c>
      <c r="AY16" s="47">
        <f t="shared" si="29"/>
        <v>604</v>
      </c>
      <c r="AZ16" s="43">
        <v>343</v>
      </c>
      <c r="BA16" s="65">
        <f t="shared" si="30"/>
        <v>7.6290035587188609E-2</v>
      </c>
      <c r="BB16" s="43">
        <v>232</v>
      </c>
      <c r="BC16" s="65">
        <f t="shared" si="31"/>
        <v>5.1601423487544484E-2</v>
      </c>
      <c r="BD16" s="47">
        <f t="shared" si="32"/>
        <v>575</v>
      </c>
      <c r="BE16" s="43">
        <v>249</v>
      </c>
      <c r="BF16" s="65">
        <f t="shared" si="33"/>
        <v>5.5382562277580073E-2</v>
      </c>
      <c r="BG16" s="43">
        <v>187</v>
      </c>
      <c r="BH16" s="65">
        <f t="shared" si="34"/>
        <v>4.1592526690391457E-2</v>
      </c>
      <c r="BI16" s="47">
        <f t="shared" si="35"/>
        <v>436</v>
      </c>
    </row>
    <row r="17" spans="1:61" x14ac:dyDescent="0.2">
      <c r="A17" s="3" t="s">
        <v>7</v>
      </c>
      <c r="B17" s="43">
        <v>230</v>
      </c>
      <c r="C17" s="65">
        <f t="shared" si="0"/>
        <v>5.115658362989324E-2</v>
      </c>
      <c r="D17" s="43">
        <v>130</v>
      </c>
      <c r="E17" s="65">
        <f t="shared" si="1"/>
        <v>2.8914590747330961E-2</v>
      </c>
      <c r="F17" s="47">
        <f t="shared" si="2"/>
        <v>360</v>
      </c>
      <c r="G17" s="43">
        <v>214</v>
      </c>
      <c r="H17" s="65">
        <f t="shared" si="3"/>
        <v>4.7597864768683273E-2</v>
      </c>
      <c r="I17" s="43">
        <v>88</v>
      </c>
      <c r="J17" s="65">
        <f t="shared" si="4"/>
        <v>1.9572953736654804E-2</v>
      </c>
      <c r="K17" s="47">
        <f t="shared" si="5"/>
        <v>302</v>
      </c>
      <c r="L17" s="43">
        <v>234</v>
      </c>
      <c r="M17" s="65">
        <f t="shared" si="6"/>
        <v>5.2046263345195729E-2</v>
      </c>
      <c r="N17" s="43">
        <v>129</v>
      </c>
      <c r="O17" s="65">
        <f t="shared" si="7"/>
        <v>2.8692170818505339E-2</v>
      </c>
      <c r="P17" s="47">
        <f t="shared" si="8"/>
        <v>363</v>
      </c>
      <c r="Q17" s="43">
        <v>267</v>
      </c>
      <c r="R17" s="65">
        <f t="shared" si="9"/>
        <v>5.9386120996441284E-2</v>
      </c>
      <c r="S17" s="43">
        <v>142</v>
      </c>
      <c r="T17" s="65">
        <f t="shared" si="10"/>
        <v>3.1583629893238437E-2</v>
      </c>
      <c r="U17" s="47">
        <f t="shared" si="11"/>
        <v>409</v>
      </c>
      <c r="V17" s="43">
        <v>371</v>
      </c>
      <c r="W17" s="65">
        <f t="shared" si="12"/>
        <v>8.2517793594306055E-2</v>
      </c>
      <c r="X17" s="43">
        <v>200</v>
      </c>
      <c r="Y17" s="65">
        <f t="shared" si="13"/>
        <v>4.4483985765124558E-2</v>
      </c>
      <c r="Z17" s="47">
        <f t="shared" si="14"/>
        <v>571</v>
      </c>
      <c r="AA17" s="43">
        <v>333</v>
      </c>
      <c r="AB17" s="65">
        <f t="shared" si="15"/>
        <v>7.4065836298932389E-2</v>
      </c>
      <c r="AC17" s="43">
        <v>221</v>
      </c>
      <c r="AD17" s="65">
        <f t="shared" si="16"/>
        <v>4.9154804270462635E-2</v>
      </c>
      <c r="AE17" s="47">
        <f t="shared" si="17"/>
        <v>554</v>
      </c>
      <c r="AF17" s="43">
        <v>338</v>
      </c>
      <c r="AG17" s="65">
        <f t="shared" si="18"/>
        <v>7.5177935943060492E-2</v>
      </c>
      <c r="AH17" s="43">
        <v>270</v>
      </c>
      <c r="AI17" s="65">
        <f t="shared" si="19"/>
        <v>6.005338078291815E-2</v>
      </c>
      <c r="AJ17" s="47">
        <f t="shared" si="20"/>
        <v>608</v>
      </c>
      <c r="AK17" s="43">
        <v>254</v>
      </c>
      <c r="AL17" s="65">
        <f t="shared" si="21"/>
        <v>5.6494661921708184E-2</v>
      </c>
      <c r="AM17" s="43">
        <v>171</v>
      </c>
      <c r="AN17" s="65">
        <f t="shared" si="22"/>
        <v>3.8033807829181497E-2</v>
      </c>
      <c r="AO17" s="47">
        <f t="shared" si="23"/>
        <v>425</v>
      </c>
      <c r="AP17" s="43">
        <v>315</v>
      </c>
      <c r="AQ17" s="65">
        <f t="shared" si="24"/>
        <v>7.0062277580071178E-2</v>
      </c>
      <c r="AR17" s="43">
        <v>209</v>
      </c>
      <c r="AS17" s="65">
        <f t="shared" si="25"/>
        <v>4.6485765124555163E-2</v>
      </c>
      <c r="AT17" s="47">
        <f t="shared" si="26"/>
        <v>524</v>
      </c>
      <c r="AU17" s="43">
        <v>250</v>
      </c>
      <c r="AV17" s="65">
        <f t="shared" si="27"/>
        <v>5.5604982206405695E-2</v>
      </c>
      <c r="AW17" s="43">
        <v>179</v>
      </c>
      <c r="AX17" s="65">
        <f t="shared" si="28"/>
        <v>3.9813167259786474E-2</v>
      </c>
      <c r="AY17" s="47">
        <f t="shared" si="29"/>
        <v>429</v>
      </c>
      <c r="AZ17" s="43">
        <v>297</v>
      </c>
      <c r="BA17" s="65">
        <f t="shared" si="30"/>
        <v>6.6058718861209967E-2</v>
      </c>
      <c r="BB17" s="43">
        <v>160</v>
      </c>
      <c r="BC17" s="65">
        <f t="shared" si="31"/>
        <v>3.5587188612099648E-2</v>
      </c>
      <c r="BD17" s="47">
        <f t="shared" si="32"/>
        <v>457</v>
      </c>
      <c r="BE17" s="43">
        <v>231</v>
      </c>
      <c r="BF17" s="65">
        <f t="shared" si="33"/>
        <v>5.1379003558718862E-2</v>
      </c>
      <c r="BG17" s="43">
        <v>175</v>
      </c>
      <c r="BH17" s="65">
        <f t="shared" si="34"/>
        <v>3.8923487544483985E-2</v>
      </c>
      <c r="BI17" s="47">
        <f t="shared" si="35"/>
        <v>406</v>
      </c>
    </row>
    <row r="18" spans="1:61" x14ac:dyDescent="0.2">
      <c r="A18" s="3" t="s">
        <v>8</v>
      </c>
      <c r="B18" s="43">
        <v>159</v>
      </c>
      <c r="C18" s="65">
        <f t="shared" si="0"/>
        <v>3.5364768683274019E-2</v>
      </c>
      <c r="D18" s="43">
        <v>63</v>
      </c>
      <c r="E18" s="65">
        <f t="shared" si="1"/>
        <v>1.4012455516014235E-2</v>
      </c>
      <c r="F18" s="47">
        <f t="shared" si="2"/>
        <v>222</v>
      </c>
      <c r="G18" s="43">
        <v>119</v>
      </c>
      <c r="H18" s="65">
        <f t="shared" si="3"/>
        <v>2.6467971530249112E-2</v>
      </c>
      <c r="I18" s="43">
        <v>51</v>
      </c>
      <c r="J18" s="65">
        <f t="shared" si="4"/>
        <v>1.1343416370106761E-2</v>
      </c>
      <c r="K18" s="47">
        <f t="shared" si="5"/>
        <v>170</v>
      </c>
      <c r="L18" s="43">
        <v>168</v>
      </c>
      <c r="M18" s="65">
        <f t="shared" si="6"/>
        <v>3.7366548042704624E-2</v>
      </c>
      <c r="N18" s="43">
        <v>57</v>
      </c>
      <c r="O18" s="65">
        <f t="shared" si="7"/>
        <v>1.2677935943060499E-2</v>
      </c>
      <c r="P18" s="47">
        <f t="shared" si="8"/>
        <v>225</v>
      </c>
      <c r="Q18" s="43">
        <v>170</v>
      </c>
      <c r="R18" s="65">
        <f t="shared" si="9"/>
        <v>3.7811387900355875E-2</v>
      </c>
      <c r="S18" s="43">
        <v>50</v>
      </c>
      <c r="T18" s="65">
        <f t="shared" si="10"/>
        <v>1.1120996441281139E-2</v>
      </c>
      <c r="U18" s="47">
        <f t="shared" si="11"/>
        <v>220</v>
      </c>
      <c r="V18" s="43">
        <v>238</v>
      </c>
      <c r="W18" s="65">
        <f t="shared" si="12"/>
        <v>5.2935943060498224E-2</v>
      </c>
      <c r="X18" s="43">
        <v>99</v>
      </c>
      <c r="Y18" s="65">
        <f t="shared" si="13"/>
        <v>2.2019572953736653E-2</v>
      </c>
      <c r="Z18" s="47">
        <f t="shared" si="14"/>
        <v>337</v>
      </c>
      <c r="AA18" s="43">
        <v>233</v>
      </c>
      <c r="AB18" s="65">
        <f t="shared" si="15"/>
        <v>5.1823843416370106E-2</v>
      </c>
      <c r="AC18" s="43">
        <v>83</v>
      </c>
      <c r="AD18" s="65">
        <f t="shared" si="16"/>
        <v>1.846085409252669E-2</v>
      </c>
      <c r="AE18" s="47">
        <f t="shared" si="17"/>
        <v>316</v>
      </c>
      <c r="AF18" s="43">
        <v>226</v>
      </c>
      <c r="AG18" s="65">
        <f t="shared" si="18"/>
        <v>5.0266903914590745E-2</v>
      </c>
      <c r="AH18" s="43">
        <v>122</v>
      </c>
      <c r="AI18" s="65">
        <f t="shared" si="19"/>
        <v>2.7135231316725978E-2</v>
      </c>
      <c r="AJ18" s="47">
        <f t="shared" si="20"/>
        <v>348</v>
      </c>
      <c r="AK18" s="43">
        <v>183</v>
      </c>
      <c r="AL18" s="65">
        <f t="shared" si="21"/>
        <v>4.0702846975088969E-2</v>
      </c>
      <c r="AM18" s="43">
        <v>64</v>
      </c>
      <c r="AN18" s="65">
        <f t="shared" si="22"/>
        <v>1.4234875444839857E-2</v>
      </c>
      <c r="AO18" s="47">
        <f t="shared" si="23"/>
        <v>247</v>
      </c>
      <c r="AP18" s="43">
        <v>206</v>
      </c>
      <c r="AQ18" s="65">
        <f t="shared" si="24"/>
        <v>4.581850533807829E-2</v>
      </c>
      <c r="AR18" s="43">
        <v>102</v>
      </c>
      <c r="AS18" s="65">
        <f t="shared" si="25"/>
        <v>2.2686832740213523E-2</v>
      </c>
      <c r="AT18" s="47">
        <f t="shared" si="26"/>
        <v>308</v>
      </c>
      <c r="AU18" s="43">
        <v>186</v>
      </c>
      <c r="AV18" s="65">
        <f t="shared" si="27"/>
        <v>4.1370106761565835E-2</v>
      </c>
      <c r="AW18" s="43">
        <v>107</v>
      </c>
      <c r="AX18" s="65">
        <f t="shared" si="28"/>
        <v>2.3798932384341637E-2</v>
      </c>
      <c r="AY18" s="47">
        <f t="shared" si="29"/>
        <v>293</v>
      </c>
      <c r="AZ18" s="43">
        <v>182</v>
      </c>
      <c r="BA18" s="65">
        <f t="shared" si="30"/>
        <v>4.0480427046263347E-2</v>
      </c>
      <c r="BB18" s="43">
        <v>70</v>
      </c>
      <c r="BC18" s="65">
        <f t="shared" si="31"/>
        <v>1.5569395017793594E-2</v>
      </c>
      <c r="BD18" s="47">
        <f t="shared" si="32"/>
        <v>252</v>
      </c>
      <c r="BE18" s="43">
        <v>152</v>
      </c>
      <c r="BF18" s="65">
        <f t="shared" si="33"/>
        <v>3.3807829181494664E-2</v>
      </c>
      <c r="BG18" s="43">
        <v>74</v>
      </c>
      <c r="BH18" s="65">
        <f t="shared" si="34"/>
        <v>1.6459074733096084E-2</v>
      </c>
      <c r="BI18" s="47">
        <f t="shared" si="35"/>
        <v>226</v>
      </c>
    </row>
    <row r="19" spans="1:61" x14ac:dyDescent="0.2">
      <c r="A19" s="3" t="s">
        <v>9</v>
      </c>
      <c r="B19" s="43">
        <v>64</v>
      </c>
      <c r="C19" s="65">
        <f t="shared" si="0"/>
        <v>1.4234875444839857E-2</v>
      </c>
      <c r="D19" s="43">
        <v>30</v>
      </c>
      <c r="E19" s="65">
        <f t="shared" si="1"/>
        <v>6.6725978647686835E-3</v>
      </c>
      <c r="F19" s="47">
        <f t="shared" si="2"/>
        <v>94</v>
      </c>
      <c r="G19" s="43">
        <v>62</v>
      </c>
      <c r="H19" s="65">
        <f t="shared" si="3"/>
        <v>1.3790035587188613E-2</v>
      </c>
      <c r="I19" s="43">
        <v>27</v>
      </c>
      <c r="J19" s="65">
        <f t="shared" si="4"/>
        <v>6.0053380782918147E-3</v>
      </c>
      <c r="K19" s="47">
        <f t="shared" si="5"/>
        <v>89</v>
      </c>
      <c r="L19" s="43">
        <v>59</v>
      </c>
      <c r="M19" s="65">
        <f t="shared" si="6"/>
        <v>1.3122775800711743E-2</v>
      </c>
      <c r="N19" s="43">
        <v>30</v>
      </c>
      <c r="O19" s="65">
        <f t="shared" si="7"/>
        <v>6.6725978647686835E-3</v>
      </c>
      <c r="P19" s="47">
        <f t="shared" si="8"/>
        <v>89</v>
      </c>
      <c r="Q19" s="43">
        <v>76</v>
      </c>
      <c r="R19" s="65">
        <f t="shared" si="9"/>
        <v>1.6903914590747332E-2</v>
      </c>
      <c r="S19" s="43">
        <v>30</v>
      </c>
      <c r="T19" s="65">
        <f t="shared" si="10"/>
        <v>6.6725978647686835E-3</v>
      </c>
      <c r="U19" s="47">
        <f t="shared" si="11"/>
        <v>106</v>
      </c>
      <c r="V19" s="43">
        <v>82</v>
      </c>
      <c r="W19" s="65">
        <f t="shared" si="12"/>
        <v>1.8238434163701068E-2</v>
      </c>
      <c r="X19" s="43">
        <v>37</v>
      </c>
      <c r="Y19" s="65">
        <f t="shared" si="13"/>
        <v>8.2295373665480422E-3</v>
      </c>
      <c r="Z19" s="47">
        <f t="shared" si="14"/>
        <v>119</v>
      </c>
      <c r="AA19" s="43">
        <v>88</v>
      </c>
      <c r="AB19" s="65">
        <f t="shared" si="15"/>
        <v>1.9572953736654804E-2</v>
      </c>
      <c r="AC19" s="43">
        <v>34</v>
      </c>
      <c r="AD19" s="65">
        <f t="shared" si="16"/>
        <v>7.5622775800711743E-3</v>
      </c>
      <c r="AE19" s="47">
        <f t="shared" si="17"/>
        <v>122</v>
      </c>
      <c r="AF19" s="43">
        <v>84</v>
      </c>
      <c r="AG19" s="65">
        <f t="shared" si="18"/>
        <v>1.8683274021352312E-2</v>
      </c>
      <c r="AH19" s="43">
        <v>48</v>
      </c>
      <c r="AI19" s="65">
        <f t="shared" si="19"/>
        <v>1.0676156583629894E-2</v>
      </c>
      <c r="AJ19" s="47">
        <f t="shared" si="20"/>
        <v>132</v>
      </c>
      <c r="AK19" s="43">
        <v>77</v>
      </c>
      <c r="AL19" s="65">
        <f t="shared" si="21"/>
        <v>1.7126334519572954E-2</v>
      </c>
      <c r="AM19" s="43">
        <v>32</v>
      </c>
      <c r="AN19" s="65">
        <f t="shared" si="22"/>
        <v>7.1174377224199285E-3</v>
      </c>
      <c r="AO19" s="47">
        <f t="shared" si="23"/>
        <v>109</v>
      </c>
      <c r="AP19" s="43">
        <v>75</v>
      </c>
      <c r="AQ19" s="65">
        <f t="shared" si="24"/>
        <v>1.6681494661921707E-2</v>
      </c>
      <c r="AR19" s="43">
        <v>44</v>
      </c>
      <c r="AS19" s="65">
        <f t="shared" si="25"/>
        <v>9.7864768683274019E-3</v>
      </c>
      <c r="AT19" s="47">
        <f t="shared" si="26"/>
        <v>119</v>
      </c>
      <c r="AU19" s="43">
        <v>83</v>
      </c>
      <c r="AV19" s="65">
        <f t="shared" si="27"/>
        <v>1.846085409252669E-2</v>
      </c>
      <c r="AW19" s="43">
        <v>41</v>
      </c>
      <c r="AX19" s="65">
        <f t="shared" si="28"/>
        <v>9.1192170818505339E-3</v>
      </c>
      <c r="AY19" s="47">
        <f t="shared" si="29"/>
        <v>124</v>
      </c>
      <c r="AZ19" s="43">
        <v>77</v>
      </c>
      <c r="BA19" s="65">
        <f t="shared" si="30"/>
        <v>1.7126334519572954E-2</v>
      </c>
      <c r="BB19" s="43">
        <v>33</v>
      </c>
      <c r="BC19" s="65">
        <f t="shared" si="31"/>
        <v>7.3398576512455514E-3</v>
      </c>
      <c r="BD19" s="47">
        <f t="shared" si="32"/>
        <v>110</v>
      </c>
      <c r="BE19" s="43">
        <v>55</v>
      </c>
      <c r="BF19" s="65">
        <f t="shared" si="33"/>
        <v>1.2233096085409253E-2</v>
      </c>
      <c r="BG19" s="43">
        <v>25</v>
      </c>
      <c r="BH19" s="65">
        <f t="shared" si="34"/>
        <v>5.5604982206405697E-3</v>
      </c>
      <c r="BI19" s="47">
        <f t="shared" si="35"/>
        <v>80</v>
      </c>
    </row>
    <row r="20" spans="1:61" ht="15.75" x14ac:dyDescent="0.25">
      <c r="A20" s="4" t="s">
        <v>10</v>
      </c>
      <c r="B20" s="52">
        <f>SUM(B10:B19)</f>
        <v>2649</v>
      </c>
      <c r="C20" s="65">
        <f>B20/$F$20</f>
        <v>0.5891903914590747</v>
      </c>
      <c r="D20" s="52">
        <f>SUM(D10:D19)</f>
        <v>1847</v>
      </c>
      <c r="E20" s="65">
        <f t="shared" si="1"/>
        <v>0.41080960854092524</v>
      </c>
      <c r="F20" s="52">
        <f t="shared" si="2"/>
        <v>4496</v>
      </c>
      <c r="G20" s="52">
        <f>SUM(G10:G19)</f>
        <v>2417</v>
      </c>
      <c r="H20" s="65">
        <f>G20/$F$20</f>
        <v>0.53758896797153022</v>
      </c>
      <c r="I20" s="52">
        <f>SUM(I10:I19)</f>
        <v>1684</v>
      </c>
      <c r="J20" s="65">
        <f t="shared" si="4"/>
        <v>0.37455516014234874</v>
      </c>
      <c r="K20" s="52">
        <f t="shared" si="5"/>
        <v>4101</v>
      </c>
      <c r="L20" s="52">
        <f>SUM(L10:L19)</f>
        <v>2803</v>
      </c>
      <c r="M20" s="65">
        <f>L20/$F$20</f>
        <v>0.62344306049822062</v>
      </c>
      <c r="N20" s="52">
        <f>SUM(N10:N19)</f>
        <v>2068</v>
      </c>
      <c r="O20" s="65">
        <f t="shared" si="7"/>
        <v>0.45996441281138789</v>
      </c>
      <c r="P20" s="52">
        <f t="shared" si="8"/>
        <v>4871</v>
      </c>
      <c r="Q20" s="52">
        <f>SUM(Q10:Q19)</f>
        <v>2961</v>
      </c>
      <c r="R20" s="65">
        <f>Q20/$F$20</f>
        <v>0.65858540925266906</v>
      </c>
      <c r="S20" s="52">
        <f>SUM(S10:S19)</f>
        <v>2003</v>
      </c>
      <c r="T20" s="65">
        <f t="shared" si="10"/>
        <v>0.44550711743772242</v>
      </c>
      <c r="U20" s="52">
        <f t="shared" si="11"/>
        <v>4964</v>
      </c>
      <c r="V20" s="52">
        <f>SUM(V10:V19)</f>
        <v>4012</v>
      </c>
      <c r="W20" s="65">
        <f>V20/$F$20</f>
        <v>0.89234875444839856</v>
      </c>
      <c r="X20" s="52">
        <f>SUM(X10:X19)</f>
        <v>2970</v>
      </c>
      <c r="Y20" s="65">
        <f t="shared" si="13"/>
        <v>0.66058718861209964</v>
      </c>
      <c r="Z20" s="52">
        <f t="shared" si="14"/>
        <v>6982</v>
      </c>
      <c r="AA20" s="52">
        <f>SUM(AA10:AA19)</f>
        <v>4298</v>
      </c>
      <c r="AB20" s="65">
        <f>AA20/$F$20</f>
        <v>0.95596085409252674</v>
      </c>
      <c r="AC20" s="52">
        <f>SUM(AC10:AC19)</f>
        <v>3134</v>
      </c>
      <c r="AD20" s="65">
        <f t="shared" si="16"/>
        <v>0.6970640569395018</v>
      </c>
      <c r="AE20" s="52">
        <f t="shared" si="17"/>
        <v>7432</v>
      </c>
      <c r="AF20" s="52">
        <f>SUM(AF10:AF19)</f>
        <v>4256</v>
      </c>
      <c r="AG20" s="65">
        <f>AF20/$F$20</f>
        <v>0.94661921708185048</v>
      </c>
      <c r="AH20" s="52">
        <f>SUM(AH10:AH19)</f>
        <v>3368</v>
      </c>
      <c r="AI20" s="65">
        <f t="shared" si="19"/>
        <v>0.74911032028469748</v>
      </c>
      <c r="AJ20" s="52">
        <f t="shared" si="20"/>
        <v>7624</v>
      </c>
      <c r="AK20" s="52">
        <f>SUM(AK10:AK19)</f>
        <v>3110</v>
      </c>
      <c r="AL20" s="65">
        <f>AK20/$F$20</f>
        <v>0.69172597864768681</v>
      </c>
      <c r="AM20" s="52">
        <f>SUM(AM10:AM19)</f>
        <v>2306</v>
      </c>
      <c r="AN20" s="65">
        <f t="shared" si="22"/>
        <v>0.51290035587188609</v>
      </c>
      <c r="AO20" s="52">
        <f t="shared" si="23"/>
        <v>5416</v>
      </c>
      <c r="AP20" s="52">
        <f>SUM(AP10:AP19)</f>
        <v>3731</v>
      </c>
      <c r="AQ20" s="65">
        <f>AP20/$F$20</f>
        <v>0.82984875444839856</v>
      </c>
      <c r="AR20" s="52">
        <f>SUM(AR10:AR19)</f>
        <v>2958</v>
      </c>
      <c r="AS20" s="65">
        <f t="shared" si="25"/>
        <v>0.6579181494661922</v>
      </c>
      <c r="AT20" s="52">
        <f t="shared" si="26"/>
        <v>6689</v>
      </c>
      <c r="AU20" s="52">
        <f>SUM(AU10:AU19)</f>
        <v>3392</v>
      </c>
      <c r="AV20" s="65">
        <f>AU20/$F$20</f>
        <v>0.75444839857651247</v>
      </c>
      <c r="AW20" s="52">
        <f>SUM(AW10:AW19)</f>
        <v>2616</v>
      </c>
      <c r="AX20" s="65">
        <f t="shared" si="28"/>
        <v>0.58185053380782914</v>
      </c>
      <c r="AY20" s="52">
        <f t="shared" si="29"/>
        <v>6008</v>
      </c>
      <c r="AZ20" s="52">
        <f>SUM(AZ10:AZ19)</f>
        <v>3280</v>
      </c>
      <c r="BA20" s="65">
        <f>AZ20/$F$20</f>
        <v>0.72953736654804269</v>
      </c>
      <c r="BB20" s="52">
        <f>SUM(BB10:BB19)</f>
        <v>2476</v>
      </c>
      <c r="BC20" s="65">
        <f t="shared" si="31"/>
        <v>0.55071174377224197</v>
      </c>
      <c r="BD20" s="52">
        <f t="shared" si="32"/>
        <v>5756</v>
      </c>
      <c r="BE20" s="52">
        <f>SUM(BE10:BE19)</f>
        <v>2621</v>
      </c>
      <c r="BF20" s="65">
        <f>BE20/$F$20</f>
        <v>0.58296263345195731</v>
      </c>
      <c r="BG20" s="52">
        <f>SUM(BG10:BG19)</f>
        <v>2161</v>
      </c>
      <c r="BH20" s="65">
        <f t="shared" si="34"/>
        <v>0.4806494661921708</v>
      </c>
      <c r="BI20" s="52">
        <f t="shared" si="35"/>
        <v>4782</v>
      </c>
    </row>
    <row r="28" spans="1:61" x14ac:dyDescent="0.2">
      <c r="A28" s="3"/>
      <c r="B28" s="3" t="s">
        <v>11</v>
      </c>
      <c r="C28" s="3" t="s">
        <v>13</v>
      </c>
    </row>
    <row r="29" spans="1:61" x14ac:dyDescent="0.2">
      <c r="A29" s="3" t="s">
        <v>159</v>
      </c>
      <c r="B29" s="6">
        <f>C20</f>
        <v>0.5891903914590747</v>
      </c>
      <c r="C29" s="6">
        <f>E20</f>
        <v>0.41080960854092524</v>
      </c>
      <c r="D29" s="45">
        <f t="shared" ref="D29:D32" si="36">B29-C29</f>
        <v>0.17838078291814946</v>
      </c>
    </row>
    <row r="30" spans="1:61" x14ac:dyDescent="0.2">
      <c r="A30" s="3" t="s">
        <v>160</v>
      </c>
      <c r="B30" s="6">
        <f>H20</f>
        <v>0.53758896797153022</v>
      </c>
      <c r="C30" s="6">
        <f>J20</f>
        <v>0.37455516014234874</v>
      </c>
      <c r="D30" s="45">
        <f t="shared" si="36"/>
        <v>0.16303380782918148</v>
      </c>
    </row>
    <row r="31" spans="1:61" x14ac:dyDescent="0.2">
      <c r="A31" s="3" t="s">
        <v>161</v>
      </c>
      <c r="B31" s="6">
        <f>M20</f>
        <v>0.62344306049822062</v>
      </c>
      <c r="C31" s="6">
        <f>O20</f>
        <v>0.45996441281138789</v>
      </c>
      <c r="D31" s="45">
        <f t="shared" si="36"/>
        <v>0.16347864768683273</v>
      </c>
    </row>
    <row r="32" spans="1:61" x14ac:dyDescent="0.2">
      <c r="A32" s="3" t="s">
        <v>162</v>
      </c>
      <c r="B32" s="6">
        <f>R20</f>
        <v>0.65858540925266906</v>
      </c>
      <c r="C32" s="6">
        <f>T20</f>
        <v>0.44550711743772242</v>
      </c>
      <c r="D32" s="45">
        <f t="shared" si="36"/>
        <v>0.21307829181494664</v>
      </c>
    </row>
    <row r="33" spans="1:11" x14ac:dyDescent="0.2">
      <c r="A33" s="3" t="s">
        <v>163</v>
      </c>
      <c r="B33" s="6">
        <f>W20</f>
        <v>0.89234875444839856</v>
      </c>
      <c r="C33" s="6">
        <f>Y20</f>
        <v>0.66058718861209964</v>
      </c>
      <c r="D33" s="45">
        <f>B33-C33</f>
        <v>0.23176156583629892</v>
      </c>
    </row>
    <row r="34" spans="1:11" x14ac:dyDescent="0.2">
      <c r="A34" s="3" t="s">
        <v>164</v>
      </c>
      <c r="B34" s="6">
        <f>AB20</f>
        <v>0.95596085409252674</v>
      </c>
      <c r="C34" s="6">
        <f>AD20</f>
        <v>0.6970640569395018</v>
      </c>
      <c r="D34" s="45">
        <f t="shared" ref="D34:D40" si="37">B34-C34</f>
        <v>0.25889679715302494</v>
      </c>
    </row>
    <row r="35" spans="1:11" x14ac:dyDescent="0.2">
      <c r="A35" s="3" t="s">
        <v>165</v>
      </c>
      <c r="B35" s="6">
        <f>AG20</f>
        <v>0.94661921708185048</v>
      </c>
      <c r="C35" s="6">
        <f>AI20</f>
        <v>0.74911032028469748</v>
      </c>
      <c r="D35" s="45">
        <f t="shared" si="37"/>
        <v>0.197508896797153</v>
      </c>
    </row>
    <row r="36" spans="1:11" x14ac:dyDescent="0.2">
      <c r="A36" s="3" t="s">
        <v>166</v>
      </c>
      <c r="B36" s="6">
        <f>AL20</f>
        <v>0.69172597864768681</v>
      </c>
      <c r="C36" s="6">
        <f>AN20</f>
        <v>0.51290035587188609</v>
      </c>
      <c r="D36" s="45">
        <f t="shared" si="37"/>
        <v>0.17882562277580072</v>
      </c>
    </row>
    <row r="37" spans="1:11" x14ac:dyDescent="0.2">
      <c r="A37" s="3" t="s">
        <v>167</v>
      </c>
      <c r="B37" s="6">
        <f>AQ20</f>
        <v>0.82984875444839856</v>
      </c>
      <c r="C37" s="6">
        <f>AS20</f>
        <v>0.6579181494661922</v>
      </c>
      <c r="D37" s="45">
        <f t="shared" si="37"/>
        <v>0.17193060498220636</v>
      </c>
    </row>
    <row r="38" spans="1:11" x14ac:dyDescent="0.2">
      <c r="A38" s="3" t="s">
        <v>168</v>
      </c>
      <c r="B38" s="6">
        <f>AV20</f>
        <v>0.75444839857651247</v>
      </c>
      <c r="C38" s="6">
        <f>AX20</f>
        <v>0.58185053380782914</v>
      </c>
      <c r="D38" s="45">
        <f t="shared" si="37"/>
        <v>0.17259786476868333</v>
      </c>
    </row>
    <row r="39" spans="1:11" x14ac:dyDescent="0.2">
      <c r="A39" s="3" t="s">
        <v>169</v>
      </c>
      <c r="B39" s="6">
        <f>BA20</f>
        <v>0.72953736654804269</v>
      </c>
      <c r="C39" s="6">
        <f>BC20</f>
        <v>0.55071174377224197</v>
      </c>
      <c r="D39" s="45">
        <f t="shared" si="37"/>
        <v>0.17882562277580072</v>
      </c>
    </row>
    <row r="40" spans="1:11" x14ac:dyDescent="0.2">
      <c r="A40" s="3" t="s">
        <v>170</v>
      </c>
      <c r="B40" s="6">
        <f>BF20</f>
        <v>0.58296263345195731</v>
      </c>
      <c r="C40" s="6">
        <f>BH20</f>
        <v>0.4806494661921708</v>
      </c>
      <c r="D40" s="45">
        <f t="shared" si="37"/>
        <v>0.10231316725978651</v>
      </c>
    </row>
    <row r="43" spans="1:11" x14ac:dyDescent="0.2">
      <c r="E43" s="176" t="s">
        <v>171</v>
      </c>
      <c r="F43" s="176"/>
      <c r="G43" s="176"/>
      <c r="H43" s="176"/>
      <c r="I43" s="176"/>
      <c r="J43" s="176"/>
      <c r="K43" s="176"/>
    </row>
    <row r="44" spans="1:11" x14ac:dyDescent="0.2">
      <c r="E44" s="176"/>
      <c r="F44" s="176"/>
      <c r="G44" s="176"/>
      <c r="H44" s="176"/>
      <c r="I44" s="176"/>
      <c r="J44" s="176"/>
      <c r="K44" s="176"/>
    </row>
    <row r="45" spans="1:11" x14ac:dyDescent="0.2">
      <c r="E45" s="176"/>
      <c r="F45" s="176"/>
      <c r="G45" s="176"/>
      <c r="H45" s="176"/>
      <c r="I45" s="176"/>
      <c r="J45" s="176"/>
      <c r="K45" s="176"/>
    </row>
  </sheetData>
  <mergeCells count="14">
    <mergeCell ref="AU8:AY8"/>
    <mergeCell ref="AZ8:BD8"/>
    <mergeCell ref="E43:K45"/>
    <mergeCell ref="A8:A9"/>
    <mergeCell ref="BE8:BI8"/>
    <mergeCell ref="B8:F8"/>
    <mergeCell ref="G8:K8"/>
    <mergeCell ref="L8:P8"/>
    <mergeCell ref="Q8:U8"/>
    <mergeCell ref="V8:Z8"/>
    <mergeCell ref="AA8:AE8"/>
    <mergeCell ref="AF8:AJ8"/>
    <mergeCell ref="AK8:AO8"/>
    <mergeCell ref="AP8:AT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workbookViewId="0"/>
  </sheetViews>
  <sheetFormatPr baseColWidth="10" defaultRowHeight="12.75" x14ac:dyDescent="0.2"/>
  <cols>
    <col min="1" max="1" width="24" style="1" bestFit="1" customWidth="1"/>
    <col min="2" max="7" width="11.42578125" style="1"/>
    <col min="8" max="8" width="12.140625" style="1" customWidth="1"/>
    <col min="9" max="9" width="13.28515625" style="1" customWidth="1"/>
    <col min="10" max="16384" width="11.42578125" style="1"/>
  </cols>
  <sheetData>
    <row r="1" spans="1:61" ht="15.75" x14ac:dyDescent="0.25">
      <c r="A1" s="10" t="s">
        <v>116</v>
      </c>
    </row>
    <row r="2" spans="1:61" ht="15.75" x14ac:dyDescent="0.25">
      <c r="A2" s="10"/>
    </row>
    <row r="3" spans="1:61" ht="15" x14ac:dyDescent="0.25">
      <c r="A3" s="25" t="s">
        <v>219</v>
      </c>
    </row>
    <row r="4" spans="1:61" ht="15.75" x14ac:dyDescent="0.25">
      <c r="A4" s="10"/>
    </row>
    <row r="8" spans="1:61" x14ac:dyDescent="0.2">
      <c r="A8" s="183" t="s">
        <v>109</v>
      </c>
      <c r="B8" s="179" t="s">
        <v>15</v>
      </c>
      <c r="C8" s="179"/>
      <c r="D8" s="179"/>
      <c r="E8" s="179"/>
      <c r="F8" s="179"/>
      <c r="G8" s="179" t="s">
        <v>16</v>
      </c>
      <c r="H8" s="179"/>
      <c r="I8" s="179"/>
      <c r="J8" s="179"/>
      <c r="K8" s="179"/>
      <c r="L8" s="179" t="s">
        <v>17</v>
      </c>
      <c r="M8" s="179"/>
      <c r="N8" s="179"/>
      <c r="O8" s="179"/>
      <c r="P8" s="179"/>
      <c r="Q8" s="179" t="s">
        <v>18</v>
      </c>
      <c r="R8" s="179"/>
      <c r="S8" s="179"/>
      <c r="T8" s="179"/>
      <c r="U8" s="179"/>
      <c r="V8" s="179" t="s">
        <v>19</v>
      </c>
      <c r="W8" s="179"/>
      <c r="X8" s="179"/>
      <c r="Y8" s="179"/>
      <c r="Z8" s="179"/>
      <c r="AA8" s="179" t="s">
        <v>20</v>
      </c>
      <c r="AB8" s="179"/>
      <c r="AC8" s="179"/>
      <c r="AD8" s="179"/>
      <c r="AE8" s="179"/>
      <c r="AF8" s="179" t="s">
        <v>21</v>
      </c>
      <c r="AG8" s="179"/>
      <c r="AH8" s="179"/>
      <c r="AI8" s="179"/>
      <c r="AJ8" s="179"/>
      <c r="AK8" s="180" t="s">
        <v>22</v>
      </c>
      <c r="AL8" s="181"/>
      <c r="AM8" s="181"/>
      <c r="AN8" s="181"/>
      <c r="AO8" s="182"/>
      <c r="AP8" s="179" t="s">
        <v>23</v>
      </c>
      <c r="AQ8" s="179"/>
      <c r="AR8" s="179"/>
      <c r="AS8" s="179"/>
      <c r="AT8" s="179"/>
      <c r="AU8" s="179" t="s">
        <v>24</v>
      </c>
      <c r="AV8" s="179"/>
      <c r="AW8" s="179"/>
      <c r="AX8" s="179"/>
      <c r="AY8" s="179"/>
      <c r="AZ8" s="179" t="s">
        <v>25</v>
      </c>
      <c r="BA8" s="179"/>
      <c r="BB8" s="179"/>
      <c r="BC8" s="179"/>
      <c r="BD8" s="179"/>
      <c r="BE8" s="179" t="s">
        <v>26</v>
      </c>
      <c r="BF8" s="179"/>
      <c r="BG8" s="179"/>
      <c r="BH8" s="179"/>
      <c r="BI8" s="179"/>
    </row>
    <row r="9" spans="1:61" x14ac:dyDescent="0.2">
      <c r="A9" s="184"/>
      <c r="B9" s="2" t="s">
        <v>11</v>
      </c>
      <c r="C9" s="5" t="s">
        <v>12</v>
      </c>
      <c r="D9" s="2" t="s">
        <v>13</v>
      </c>
      <c r="E9" s="5" t="s">
        <v>14</v>
      </c>
      <c r="F9" s="2" t="s">
        <v>10</v>
      </c>
      <c r="G9" s="2" t="s">
        <v>11</v>
      </c>
      <c r="H9" s="5" t="s">
        <v>12</v>
      </c>
      <c r="I9" s="2" t="s">
        <v>13</v>
      </c>
      <c r="J9" s="5" t="s">
        <v>14</v>
      </c>
      <c r="K9" s="2" t="s">
        <v>10</v>
      </c>
      <c r="L9" s="2" t="s">
        <v>11</v>
      </c>
      <c r="M9" s="5" t="s">
        <v>12</v>
      </c>
      <c r="N9" s="2" t="s">
        <v>13</v>
      </c>
      <c r="O9" s="5" t="s">
        <v>14</v>
      </c>
      <c r="P9" s="2" t="s">
        <v>10</v>
      </c>
      <c r="Q9" s="2" t="s">
        <v>11</v>
      </c>
      <c r="R9" s="5" t="s">
        <v>12</v>
      </c>
      <c r="S9" s="2" t="s">
        <v>13</v>
      </c>
      <c r="T9" s="5" t="s">
        <v>14</v>
      </c>
      <c r="U9" s="2" t="s">
        <v>10</v>
      </c>
      <c r="V9" s="2" t="s">
        <v>11</v>
      </c>
      <c r="W9" s="5" t="s">
        <v>12</v>
      </c>
      <c r="X9" s="2" t="s">
        <v>13</v>
      </c>
      <c r="Y9" s="5" t="s">
        <v>14</v>
      </c>
      <c r="Z9" s="2" t="s">
        <v>10</v>
      </c>
      <c r="AA9" s="2" t="s">
        <v>11</v>
      </c>
      <c r="AB9" s="5" t="s">
        <v>12</v>
      </c>
      <c r="AC9" s="2" t="s">
        <v>13</v>
      </c>
      <c r="AD9" s="5" t="s">
        <v>14</v>
      </c>
      <c r="AE9" s="2" t="s">
        <v>10</v>
      </c>
      <c r="AF9" s="2" t="s">
        <v>11</v>
      </c>
      <c r="AG9" s="5" t="s">
        <v>12</v>
      </c>
      <c r="AH9" s="2" t="s">
        <v>13</v>
      </c>
      <c r="AI9" s="5" t="s">
        <v>14</v>
      </c>
      <c r="AJ9" s="2" t="s">
        <v>10</v>
      </c>
      <c r="AK9" s="78" t="s">
        <v>11</v>
      </c>
      <c r="AL9" s="5" t="s">
        <v>12</v>
      </c>
      <c r="AM9" s="78" t="s">
        <v>13</v>
      </c>
      <c r="AN9" s="5" t="s">
        <v>14</v>
      </c>
      <c r="AO9" s="78" t="s">
        <v>10</v>
      </c>
      <c r="AP9" s="2" t="s">
        <v>11</v>
      </c>
      <c r="AQ9" s="5" t="s">
        <v>12</v>
      </c>
      <c r="AR9" s="2" t="s">
        <v>13</v>
      </c>
      <c r="AS9" s="5" t="s">
        <v>14</v>
      </c>
      <c r="AT9" s="2" t="s">
        <v>10</v>
      </c>
      <c r="AU9" s="2" t="s">
        <v>11</v>
      </c>
      <c r="AV9" s="5" t="s">
        <v>12</v>
      </c>
      <c r="AW9" s="2" t="s">
        <v>13</v>
      </c>
      <c r="AX9" s="5" t="s">
        <v>14</v>
      </c>
      <c r="AY9" s="2" t="s">
        <v>10</v>
      </c>
      <c r="AZ9" s="2" t="s">
        <v>11</v>
      </c>
      <c r="BA9" s="5" t="s">
        <v>12</v>
      </c>
      <c r="BB9" s="2" t="s">
        <v>13</v>
      </c>
      <c r="BC9" s="5" t="s">
        <v>14</v>
      </c>
      <c r="BD9" s="2" t="s">
        <v>10</v>
      </c>
      <c r="BE9" s="2" t="s">
        <v>11</v>
      </c>
      <c r="BF9" s="5" t="s">
        <v>12</v>
      </c>
      <c r="BG9" s="2" t="s">
        <v>13</v>
      </c>
      <c r="BH9" s="5" t="s">
        <v>14</v>
      </c>
      <c r="BI9" s="2" t="s">
        <v>10</v>
      </c>
    </row>
    <row r="10" spans="1:61" x14ac:dyDescent="0.2">
      <c r="A10" s="3" t="s">
        <v>27</v>
      </c>
      <c r="B10" s="48">
        <v>209</v>
      </c>
      <c r="C10" s="65">
        <f>B10/$F$18</f>
        <v>4.4515441959531415E-2</v>
      </c>
      <c r="D10" s="48">
        <v>92</v>
      </c>
      <c r="E10" s="75">
        <f>D10/$F$18</f>
        <v>1.9595314164004261E-2</v>
      </c>
      <c r="F10" s="47">
        <f>B10+D10</f>
        <v>301</v>
      </c>
      <c r="G10" s="48">
        <v>182</v>
      </c>
      <c r="H10" s="65">
        <f>G10/$F$18</f>
        <v>3.8764643237486685E-2</v>
      </c>
      <c r="I10" s="48">
        <v>90</v>
      </c>
      <c r="J10" s="75">
        <f>I10/$F$18</f>
        <v>1.9169329073482427E-2</v>
      </c>
      <c r="K10" s="47">
        <f>G10+I10</f>
        <v>272</v>
      </c>
      <c r="L10" s="48">
        <v>186</v>
      </c>
      <c r="M10" s="65">
        <f>L10/$F$18</f>
        <v>3.9616613418530351E-2</v>
      </c>
      <c r="N10" s="48">
        <v>119</v>
      </c>
      <c r="O10" s="75">
        <f>N10/$F$18</f>
        <v>2.5346112886048988E-2</v>
      </c>
      <c r="P10" s="47">
        <f>L10+N10</f>
        <v>305</v>
      </c>
      <c r="Q10" s="48">
        <v>182</v>
      </c>
      <c r="R10" s="65">
        <f>Q10/$F$18</f>
        <v>3.8764643237486685E-2</v>
      </c>
      <c r="S10" s="48">
        <v>115</v>
      </c>
      <c r="T10" s="75">
        <f>S10/$F$18</f>
        <v>2.4494142705005325E-2</v>
      </c>
      <c r="U10" s="47">
        <f>Q10+S10</f>
        <v>297</v>
      </c>
      <c r="V10" s="48">
        <v>312</v>
      </c>
      <c r="W10" s="65">
        <f>V10/$F$18</f>
        <v>6.6453674121405751E-2</v>
      </c>
      <c r="X10" s="48">
        <v>152</v>
      </c>
      <c r="Y10" s="75">
        <f>X10/$F$18</f>
        <v>3.2374866879659209E-2</v>
      </c>
      <c r="Z10" s="47">
        <f>V10+X10</f>
        <v>464</v>
      </c>
      <c r="AA10" s="48">
        <v>299</v>
      </c>
      <c r="AB10" s="65">
        <f>AA10/$F$18</f>
        <v>6.3684771033013843E-2</v>
      </c>
      <c r="AC10" s="48">
        <v>256</v>
      </c>
      <c r="AD10" s="75">
        <f>AC10/$F$18</f>
        <v>5.4526091586794459E-2</v>
      </c>
      <c r="AE10" s="47">
        <f>AA10+AC10</f>
        <v>555</v>
      </c>
      <c r="AF10" s="48">
        <v>361</v>
      </c>
      <c r="AG10" s="65">
        <f>AF10/$F$18</f>
        <v>7.6890308839190624E-2</v>
      </c>
      <c r="AH10" s="48">
        <v>204</v>
      </c>
      <c r="AI10" s="75">
        <f>AH10/$F$18</f>
        <v>4.3450479233226834E-2</v>
      </c>
      <c r="AJ10" s="47">
        <f>AF10+AH10</f>
        <v>565</v>
      </c>
      <c r="AK10" s="48">
        <v>256</v>
      </c>
      <c r="AL10" s="65">
        <f>AK10/$F$18</f>
        <v>5.4526091586794459E-2</v>
      </c>
      <c r="AM10" s="48">
        <v>137</v>
      </c>
      <c r="AN10" s="75">
        <f>AM10/$F$18</f>
        <v>2.9179978700745474E-2</v>
      </c>
      <c r="AO10" s="47">
        <f>AK10+AM10</f>
        <v>393</v>
      </c>
      <c r="AP10" s="48">
        <v>303</v>
      </c>
      <c r="AQ10" s="65">
        <f>AP10/$F$18</f>
        <v>6.4536741214057503E-2</v>
      </c>
      <c r="AR10" s="48">
        <v>157</v>
      </c>
      <c r="AS10" s="75">
        <f>AR10/$F$18</f>
        <v>3.343982960596379E-2</v>
      </c>
      <c r="AT10" s="47">
        <f>AP10+AR10</f>
        <v>460</v>
      </c>
      <c r="AU10" s="48">
        <v>278</v>
      </c>
      <c r="AV10" s="65">
        <f>AU10/$F$18</f>
        <v>5.9211927582534608E-2</v>
      </c>
      <c r="AW10" s="48">
        <v>169</v>
      </c>
      <c r="AX10" s="75">
        <f>AW10/$F$18</f>
        <v>3.5995740149094783E-2</v>
      </c>
      <c r="AY10" s="47">
        <f>AU10+AW10</f>
        <v>447</v>
      </c>
      <c r="AZ10" s="48">
        <v>318</v>
      </c>
      <c r="BA10" s="65">
        <f>AZ10/$F$18</f>
        <v>6.773162939297124E-2</v>
      </c>
      <c r="BB10" s="48">
        <v>134</v>
      </c>
      <c r="BC10" s="75">
        <f>BB10/$F$18</f>
        <v>2.8541001064962726E-2</v>
      </c>
      <c r="BD10" s="47">
        <f>AZ10+BB10</f>
        <v>452</v>
      </c>
      <c r="BE10" s="48">
        <v>185</v>
      </c>
      <c r="BF10" s="65">
        <f>BE10/$F$18</f>
        <v>3.9403620873269436E-2</v>
      </c>
      <c r="BG10" s="48">
        <v>114</v>
      </c>
      <c r="BH10" s="75">
        <f>BG10/$F$18</f>
        <v>2.428115015974441E-2</v>
      </c>
      <c r="BI10" s="47">
        <f>BE10+BG10</f>
        <v>299</v>
      </c>
    </row>
    <row r="11" spans="1:61" x14ac:dyDescent="0.2">
      <c r="A11" s="3" t="s">
        <v>172</v>
      </c>
      <c r="B11" s="48">
        <v>789</v>
      </c>
      <c r="C11" s="65">
        <f t="shared" ref="C11:C18" si="0">B11/$F$18</f>
        <v>0.16805111821086263</v>
      </c>
      <c r="D11" s="48">
        <v>411</v>
      </c>
      <c r="E11" s="75">
        <f t="shared" ref="E11:E18" si="1">D11/$F$18</f>
        <v>8.7539936102236426E-2</v>
      </c>
      <c r="F11" s="47">
        <f t="shared" ref="F11:F18" si="2">B11+D11</f>
        <v>1200</v>
      </c>
      <c r="G11" s="48">
        <v>673</v>
      </c>
      <c r="H11" s="65">
        <f t="shared" ref="H11:H18" si="3">G11/$F$18</f>
        <v>0.14334398296059639</v>
      </c>
      <c r="I11" s="48">
        <v>364</v>
      </c>
      <c r="J11" s="75">
        <f t="shared" ref="J11:J18" si="4">I11/$F$18</f>
        <v>7.7529286474973369E-2</v>
      </c>
      <c r="K11" s="47">
        <f t="shared" ref="K11:K18" si="5">G11+I11</f>
        <v>1037</v>
      </c>
      <c r="L11" s="48">
        <v>883</v>
      </c>
      <c r="M11" s="65">
        <f t="shared" ref="M11:M18" si="6">L11/$F$18</f>
        <v>0.18807241746538872</v>
      </c>
      <c r="N11" s="48">
        <v>466</v>
      </c>
      <c r="O11" s="75">
        <f t="shared" ref="O11:O18" si="7">N11/$F$18</f>
        <v>9.9254526091586789E-2</v>
      </c>
      <c r="P11" s="47">
        <f t="shared" ref="P11:P18" si="8">L11+N11</f>
        <v>1349</v>
      </c>
      <c r="Q11" s="48">
        <v>783</v>
      </c>
      <c r="R11" s="65">
        <f t="shared" ref="R11:R18" si="9">Q11/$F$18</f>
        <v>0.16677316293929711</v>
      </c>
      <c r="S11" s="48">
        <v>461</v>
      </c>
      <c r="T11" s="75">
        <f t="shared" ref="T11:T18" si="10">S11/$F$18</f>
        <v>9.8189563365282215E-2</v>
      </c>
      <c r="U11" s="47">
        <f t="shared" ref="U11:U18" si="11">Q11+S11</f>
        <v>1244</v>
      </c>
      <c r="V11" s="48">
        <v>1159</v>
      </c>
      <c r="W11" s="65">
        <f t="shared" ref="W11:W18" si="12">V11/$F$18</f>
        <v>0.24685835995740149</v>
      </c>
      <c r="X11" s="48">
        <v>891</v>
      </c>
      <c r="Y11" s="75">
        <f t="shared" ref="Y11:Y18" si="13">X11/$F$18</f>
        <v>0.18977635782747604</v>
      </c>
      <c r="Z11" s="47">
        <f t="shared" ref="Z11:Z18" si="14">V11+X11</f>
        <v>2050</v>
      </c>
      <c r="AA11" s="48">
        <v>1286</v>
      </c>
      <c r="AB11" s="65">
        <f t="shared" ref="AB11:AB18" si="15">AA11/$F$18</f>
        <v>0.27390841320553783</v>
      </c>
      <c r="AC11" s="48">
        <v>805</v>
      </c>
      <c r="AD11" s="75">
        <f t="shared" ref="AD11:AD18" si="16">AC11/$F$18</f>
        <v>0.17145899893503727</v>
      </c>
      <c r="AE11" s="47">
        <f t="shared" ref="AE11:AE18" si="17">AA11+AC11</f>
        <v>2091</v>
      </c>
      <c r="AF11" s="48">
        <v>1146</v>
      </c>
      <c r="AG11" s="65">
        <f t="shared" ref="AG11:AG18" si="18">AF11/$F$18</f>
        <v>0.2440894568690096</v>
      </c>
      <c r="AH11" s="48">
        <v>800</v>
      </c>
      <c r="AI11" s="75">
        <f t="shared" ref="AI11:AI18" si="19">AH11/$F$18</f>
        <v>0.1703940362087327</v>
      </c>
      <c r="AJ11" s="47">
        <f t="shared" ref="AJ11:AJ18" si="20">AF11+AH11</f>
        <v>1946</v>
      </c>
      <c r="AK11" s="48">
        <v>929</v>
      </c>
      <c r="AL11" s="65">
        <f t="shared" ref="AL11:AL18" si="21">AK11/$F$18</f>
        <v>0.19787007454739083</v>
      </c>
      <c r="AM11" s="48">
        <v>611</v>
      </c>
      <c r="AN11" s="75">
        <f t="shared" ref="AN11:AN18" si="22">AM11/$F$18</f>
        <v>0.13013844515441961</v>
      </c>
      <c r="AO11" s="47">
        <f t="shared" ref="AO11:AO18" si="23">AK11+AM11</f>
        <v>1540</v>
      </c>
      <c r="AP11" s="48">
        <v>1112</v>
      </c>
      <c r="AQ11" s="65">
        <f t="shared" ref="AQ11:AQ18" si="24">AP11/$F$18</f>
        <v>0.23684771033013843</v>
      </c>
      <c r="AR11" s="48">
        <v>805</v>
      </c>
      <c r="AS11" s="75">
        <f t="shared" ref="AS11:AS18" si="25">AR11/$F$18</f>
        <v>0.17145899893503727</v>
      </c>
      <c r="AT11" s="47">
        <f t="shared" ref="AT11:AT18" si="26">AP11+AR11</f>
        <v>1917</v>
      </c>
      <c r="AU11" s="48">
        <v>973</v>
      </c>
      <c r="AV11" s="65">
        <f t="shared" ref="AV11:AV18" si="27">AU11/$F$18</f>
        <v>0.20724174653887115</v>
      </c>
      <c r="AW11" s="48">
        <v>646</v>
      </c>
      <c r="AX11" s="75">
        <f t="shared" ref="AX11:AX18" si="28">AW11/$F$18</f>
        <v>0.13759318423855166</v>
      </c>
      <c r="AY11" s="47">
        <f t="shared" ref="AY11:AY18" si="29">AU11+AW11</f>
        <v>1619</v>
      </c>
      <c r="AZ11" s="48">
        <v>955</v>
      </c>
      <c r="BA11" s="65">
        <f t="shared" ref="BA11:BA18" si="30">AZ11/$F$18</f>
        <v>0.20340788072417465</v>
      </c>
      <c r="BB11" s="48">
        <v>626</v>
      </c>
      <c r="BC11" s="75">
        <f t="shared" ref="BC11:BC18" si="31">BB11/$F$18</f>
        <v>0.13333333333333333</v>
      </c>
      <c r="BD11" s="47">
        <f t="shared" ref="BD11:BD18" si="32">AZ11+BB11</f>
        <v>1581</v>
      </c>
      <c r="BE11" s="48">
        <v>758</v>
      </c>
      <c r="BF11" s="65">
        <f t="shared" ref="BF11:BF18" si="33">BE11/$F$18</f>
        <v>0.16144834930777424</v>
      </c>
      <c r="BG11" s="48">
        <v>625</v>
      </c>
      <c r="BH11" s="75">
        <f t="shared" ref="BH11:BH18" si="34">BG11/$F$18</f>
        <v>0.13312034078807242</v>
      </c>
      <c r="BI11" s="47">
        <f t="shared" ref="BI11:BI18" si="35">BE11+BG11</f>
        <v>1383</v>
      </c>
    </row>
    <row r="12" spans="1:61" x14ac:dyDescent="0.2">
      <c r="A12" s="3" t="s">
        <v>82</v>
      </c>
      <c r="B12" s="48">
        <v>1319</v>
      </c>
      <c r="C12" s="65">
        <f t="shared" si="0"/>
        <v>0.28093716719914802</v>
      </c>
      <c r="D12" s="48">
        <v>782</v>
      </c>
      <c r="E12" s="75">
        <f t="shared" si="1"/>
        <v>0.1665601703940362</v>
      </c>
      <c r="F12" s="47">
        <f t="shared" si="2"/>
        <v>2101</v>
      </c>
      <c r="G12" s="48">
        <v>1168</v>
      </c>
      <c r="H12" s="65">
        <f t="shared" si="3"/>
        <v>0.24877529286474973</v>
      </c>
      <c r="I12" s="48">
        <v>697</v>
      </c>
      <c r="J12" s="75">
        <f t="shared" si="4"/>
        <v>0.14845580404685835</v>
      </c>
      <c r="K12" s="47">
        <f t="shared" si="5"/>
        <v>1865</v>
      </c>
      <c r="L12" s="48">
        <v>1310</v>
      </c>
      <c r="M12" s="65">
        <f t="shared" si="6"/>
        <v>0.27902023429179978</v>
      </c>
      <c r="N12" s="48">
        <v>817</v>
      </c>
      <c r="O12" s="75">
        <f t="shared" si="7"/>
        <v>0.17401490947816825</v>
      </c>
      <c r="P12" s="47">
        <f t="shared" si="8"/>
        <v>2127</v>
      </c>
      <c r="Q12" s="48">
        <v>1617</v>
      </c>
      <c r="R12" s="65">
        <f t="shared" si="9"/>
        <v>0.34440894568690095</v>
      </c>
      <c r="S12" s="48">
        <v>912</v>
      </c>
      <c r="T12" s="75">
        <f t="shared" si="10"/>
        <v>0.19424920127795528</v>
      </c>
      <c r="U12" s="47">
        <f t="shared" si="11"/>
        <v>2529</v>
      </c>
      <c r="V12" s="48">
        <v>2111</v>
      </c>
      <c r="W12" s="65">
        <f t="shared" si="12"/>
        <v>0.44962726304579342</v>
      </c>
      <c r="X12" s="48">
        <v>1340</v>
      </c>
      <c r="Y12" s="75">
        <f t="shared" si="13"/>
        <v>0.28541001064962729</v>
      </c>
      <c r="Z12" s="47">
        <f t="shared" si="14"/>
        <v>3451</v>
      </c>
      <c r="AA12" s="48">
        <v>2131</v>
      </c>
      <c r="AB12" s="65">
        <f t="shared" si="15"/>
        <v>0.45388711395101172</v>
      </c>
      <c r="AC12" s="48">
        <v>1502</v>
      </c>
      <c r="AD12" s="75">
        <f t="shared" si="16"/>
        <v>0.31991480298189562</v>
      </c>
      <c r="AE12" s="47">
        <f t="shared" si="17"/>
        <v>3633</v>
      </c>
      <c r="AF12" s="48">
        <v>2148</v>
      </c>
      <c r="AG12" s="65">
        <f t="shared" si="18"/>
        <v>0.45750798722044728</v>
      </c>
      <c r="AH12" s="48">
        <v>1536</v>
      </c>
      <c r="AI12" s="75">
        <f t="shared" si="19"/>
        <v>0.32715654952076678</v>
      </c>
      <c r="AJ12" s="47">
        <f t="shared" si="20"/>
        <v>3684</v>
      </c>
      <c r="AK12" s="48">
        <v>1592</v>
      </c>
      <c r="AL12" s="65">
        <f t="shared" si="21"/>
        <v>0.33908413205537807</v>
      </c>
      <c r="AM12" s="48">
        <v>1142</v>
      </c>
      <c r="AN12" s="75">
        <f t="shared" si="22"/>
        <v>0.24323748668796591</v>
      </c>
      <c r="AO12" s="47">
        <f t="shared" si="23"/>
        <v>2734</v>
      </c>
      <c r="AP12" s="48">
        <v>1701</v>
      </c>
      <c r="AQ12" s="65">
        <f t="shared" si="24"/>
        <v>0.36230031948881791</v>
      </c>
      <c r="AR12" s="48">
        <v>1281</v>
      </c>
      <c r="AS12" s="75">
        <f t="shared" si="25"/>
        <v>0.27284345047923325</v>
      </c>
      <c r="AT12" s="47">
        <f t="shared" si="26"/>
        <v>2982</v>
      </c>
      <c r="AU12" s="48">
        <v>1461</v>
      </c>
      <c r="AV12" s="65">
        <f t="shared" si="27"/>
        <v>0.31118210862619811</v>
      </c>
      <c r="AW12" s="48">
        <v>957</v>
      </c>
      <c r="AX12" s="75">
        <f t="shared" si="28"/>
        <v>0.20383386581469648</v>
      </c>
      <c r="AY12" s="47">
        <f t="shared" si="29"/>
        <v>2418</v>
      </c>
      <c r="AZ12" s="48">
        <v>1555</v>
      </c>
      <c r="BA12" s="65">
        <f t="shared" si="30"/>
        <v>0.33120340788072417</v>
      </c>
      <c r="BB12" s="48">
        <v>1027</v>
      </c>
      <c r="BC12" s="75">
        <f t="shared" si="31"/>
        <v>0.21874334398296061</v>
      </c>
      <c r="BD12" s="47">
        <f t="shared" si="32"/>
        <v>2582</v>
      </c>
      <c r="BE12" s="48">
        <v>1259</v>
      </c>
      <c r="BF12" s="65">
        <f t="shared" si="33"/>
        <v>0.26815761448349307</v>
      </c>
      <c r="BG12" s="48">
        <v>855</v>
      </c>
      <c r="BH12" s="75">
        <f t="shared" si="34"/>
        <v>0.18210862619808307</v>
      </c>
      <c r="BI12" s="47">
        <f t="shared" si="35"/>
        <v>2114</v>
      </c>
    </row>
    <row r="13" spans="1:61" x14ac:dyDescent="0.2">
      <c r="A13" s="3" t="s">
        <v>173</v>
      </c>
      <c r="B13" s="48">
        <v>218</v>
      </c>
      <c r="C13" s="65">
        <f t="shared" si="0"/>
        <v>4.6432374866879657E-2</v>
      </c>
      <c r="D13" s="48">
        <v>267</v>
      </c>
      <c r="E13" s="75">
        <f t="shared" si="1"/>
        <v>5.6869009584664537E-2</v>
      </c>
      <c r="F13" s="47">
        <f t="shared" si="2"/>
        <v>485</v>
      </c>
      <c r="G13" s="48">
        <v>234</v>
      </c>
      <c r="H13" s="65">
        <f t="shared" si="3"/>
        <v>4.984025559105431E-2</v>
      </c>
      <c r="I13" s="48">
        <v>289</v>
      </c>
      <c r="J13" s="75">
        <f t="shared" si="4"/>
        <v>6.1554845580404687E-2</v>
      </c>
      <c r="K13" s="47">
        <f t="shared" si="5"/>
        <v>523</v>
      </c>
      <c r="L13" s="48">
        <v>297</v>
      </c>
      <c r="M13" s="65">
        <f t="shared" si="6"/>
        <v>6.3258785942492013E-2</v>
      </c>
      <c r="N13" s="48">
        <v>339</v>
      </c>
      <c r="O13" s="75">
        <f t="shared" si="7"/>
        <v>7.2204472843450482E-2</v>
      </c>
      <c r="P13" s="47">
        <f t="shared" si="8"/>
        <v>636</v>
      </c>
      <c r="Q13" s="48">
        <v>260</v>
      </c>
      <c r="R13" s="65">
        <f t="shared" si="9"/>
        <v>5.5378061767838126E-2</v>
      </c>
      <c r="S13" s="48">
        <v>273</v>
      </c>
      <c r="T13" s="75">
        <f t="shared" si="10"/>
        <v>5.8146964856230034E-2</v>
      </c>
      <c r="U13" s="47">
        <f t="shared" si="11"/>
        <v>533</v>
      </c>
      <c r="V13" s="48">
        <v>362</v>
      </c>
      <c r="W13" s="65">
        <f t="shared" si="12"/>
        <v>7.7103301384451539E-2</v>
      </c>
      <c r="X13" s="48">
        <v>376</v>
      </c>
      <c r="Y13" s="75">
        <f t="shared" si="13"/>
        <v>8.0085197018104362E-2</v>
      </c>
      <c r="Z13" s="47">
        <f t="shared" si="14"/>
        <v>738</v>
      </c>
      <c r="AA13" s="48">
        <v>508</v>
      </c>
      <c r="AB13" s="65">
        <f t="shared" si="15"/>
        <v>0.10820021299254526</v>
      </c>
      <c r="AC13" s="48">
        <v>362</v>
      </c>
      <c r="AD13" s="75">
        <f t="shared" si="16"/>
        <v>7.7103301384451539E-2</v>
      </c>
      <c r="AE13" s="47">
        <f t="shared" si="17"/>
        <v>870</v>
      </c>
      <c r="AF13" s="48">
        <v>405</v>
      </c>
      <c r="AG13" s="65">
        <f t="shared" si="18"/>
        <v>8.6261980830670923E-2</v>
      </c>
      <c r="AH13" s="48">
        <v>363</v>
      </c>
      <c r="AI13" s="75">
        <f t="shared" si="19"/>
        <v>7.7316293929712454E-2</v>
      </c>
      <c r="AJ13" s="47">
        <f t="shared" si="20"/>
        <v>768</v>
      </c>
      <c r="AK13" s="48">
        <v>270</v>
      </c>
      <c r="AL13" s="65">
        <f t="shared" si="21"/>
        <v>5.7507987220447282E-2</v>
      </c>
      <c r="AM13" s="48">
        <v>235</v>
      </c>
      <c r="AN13" s="75">
        <f t="shared" si="22"/>
        <v>5.0053248136315232E-2</v>
      </c>
      <c r="AO13" s="47">
        <f t="shared" si="23"/>
        <v>505</v>
      </c>
      <c r="AP13" s="48">
        <v>416</v>
      </c>
      <c r="AQ13" s="65">
        <f t="shared" si="24"/>
        <v>8.8604898828541001E-2</v>
      </c>
      <c r="AR13" s="48">
        <v>345</v>
      </c>
      <c r="AS13" s="75">
        <f t="shared" si="25"/>
        <v>7.3482428115015971E-2</v>
      </c>
      <c r="AT13" s="47">
        <f t="shared" si="26"/>
        <v>761</v>
      </c>
      <c r="AU13" s="48">
        <v>433</v>
      </c>
      <c r="AV13" s="65">
        <f t="shared" si="27"/>
        <v>9.2225772097976569E-2</v>
      </c>
      <c r="AW13" s="48">
        <v>408</v>
      </c>
      <c r="AX13" s="75">
        <f t="shared" si="28"/>
        <v>8.6900958466453668E-2</v>
      </c>
      <c r="AY13" s="47">
        <f t="shared" si="29"/>
        <v>841</v>
      </c>
      <c r="AZ13" s="48">
        <v>305</v>
      </c>
      <c r="BA13" s="65">
        <f t="shared" si="30"/>
        <v>6.4962726304579346E-2</v>
      </c>
      <c r="BB13" s="48">
        <v>395</v>
      </c>
      <c r="BC13" s="75">
        <f t="shared" si="31"/>
        <v>8.4132055378061774E-2</v>
      </c>
      <c r="BD13" s="47">
        <f t="shared" si="32"/>
        <v>700</v>
      </c>
      <c r="BE13" s="48">
        <v>288</v>
      </c>
      <c r="BF13" s="65">
        <f t="shared" si="33"/>
        <v>6.1341853035143772E-2</v>
      </c>
      <c r="BG13" s="48">
        <v>277</v>
      </c>
      <c r="BH13" s="75">
        <f t="shared" si="34"/>
        <v>5.8998935037273693E-2</v>
      </c>
      <c r="BI13" s="47">
        <f t="shared" si="35"/>
        <v>565</v>
      </c>
    </row>
    <row r="14" spans="1:61" x14ac:dyDescent="0.2">
      <c r="A14" s="3" t="s">
        <v>174</v>
      </c>
      <c r="B14" s="48">
        <v>55</v>
      </c>
      <c r="C14" s="65">
        <f t="shared" si="0"/>
        <v>1.1714589989350373E-2</v>
      </c>
      <c r="D14" s="48">
        <v>74</v>
      </c>
      <c r="E14" s="75">
        <f t="shared" si="1"/>
        <v>1.5761448349307774E-2</v>
      </c>
      <c r="F14" s="47">
        <f t="shared" si="2"/>
        <v>129</v>
      </c>
      <c r="G14" s="48">
        <v>64</v>
      </c>
      <c r="H14" s="65">
        <f t="shared" si="3"/>
        <v>1.3631522896698615E-2</v>
      </c>
      <c r="I14" s="48">
        <v>78</v>
      </c>
      <c r="J14" s="75">
        <f t="shared" si="4"/>
        <v>1.6613418530351438E-2</v>
      </c>
      <c r="K14" s="47">
        <f t="shared" si="5"/>
        <v>142</v>
      </c>
      <c r="L14" s="48">
        <v>71</v>
      </c>
      <c r="M14" s="65">
        <f t="shared" si="6"/>
        <v>1.5122470713525026E-2</v>
      </c>
      <c r="N14" s="48">
        <v>89</v>
      </c>
      <c r="O14" s="75">
        <f t="shared" si="7"/>
        <v>1.8956336528221512E-2</v>
      </c>
      <c r="P14" s="47">
        <f t="shared" si="8"/>
        <v>160</v>
      </c>
      <c r="Q14" s="48">
        <v>68</v>
      </c>
      <c r="R14" s="65">
        <f t="shared" si="9"/>
        <v>1.448349307774228E-2</v>
      </c>
      <c r="S14" s="48">
        <v>78</v>
      </c>
      <c r="T14" s="75">
        <f t="shared" si="10"/>
        <v>1.6613418530351438E-2</v>
      </c>
      <c r="U14" s="47">
        <f t="shared" si="11"/>
        <v>146</v>
      </c>
      <c r="V14" s="48">
        <v>68</v>
      </c>
      <c r="W14" s="65">
        <f t="shared" si="12"/>
        <v>1.448349307774228E-2</v>
      </c>
      <c r="X14" s="48">
        <v>96</v>
      </c>
      <c r="Y14" s="75">
        <f t="shared" si="13"/>
        <v>2.0447284345047924E-2</v>
      </c>
      <c r="Z14" s="47">
        <f t="shared" si="14"/>
        <v>164</v>
      </c>
      <c r="AA14" s="48">
        <v>90</v>
      </c>
      <c r="AB14" s="65">
        <f t="shared" si="15"/>
        <v>1.9169329073482427E-2</v>
      </c>
      <c r="AC14" s="48">
        <v>115</v>
      </c>
      <c r="AD14" s="75">
        <f t="shared" si="16"/>
        <v>2.4494142705005325E-2</v>
      </c>
      <c r="AE14" s="47">
        <f t="shared" si="17"/>
        <v>205</v>
      </c>
      <c r="AF14" s="48">
        <v>101</v>
      </c>
      <c r="AG14" s="65">
        <f t="shared" si="18"/>
        <v>2.1512247071352502E-2</v>
      </c>
      <c r="AH14" s="48">
        <v>186</v>
      </c>
      <c r="AI14" s="75">
        <f t="shared" si="19"/>
        <v>3.9616613418530351E-2</v>
      </c>
      <c r="AJ14" s="47">
        <f t="shared" si="20"/>
        <v>287</v>
      </c>
      <c r="AK14" s="48">
        <v>59</v>
      </c>
      <c r="AL14" s="65">
        <f t="shared" si="21"/>
        <v>1.2566560170394037E-2</v>
      </c>
      <c r="AM14" s="48">
        <v>72</v>
      </c>
      <c r="AN14" s="75">
        <f t="shared" si="22"/>
        <v>1.5335463258785943E-2</v>
      </c>
      <c r="AO14" s="47">
        <f t="shared" si="23"/>
        <v>131</v>
      </c>
      <c r="AP14" s="48">
        <v>99</v>
      </c>
      <c r="AQ14" s="65">
        <f t="shared" si="24"/>
        <v>2.1086261980830672E-2</v>
      </c>
      <c r="AR14" s="48">
        <v>120</v>
      </c>
      <c r="AS14" s="75">
        <f t="shared" si="25"/>
        <v>2.5559105431309903E-2</v>
      </c>
      <c r="AT14" s="47">
        <f t="shared" si="26"/>
        <v>219</v>
      </c>
      <c r="AU14" s="48">
        <v>90</v>
      </c>
      <c r="AV14" s="65">
        <f t="shared" si="27"/>
        <v>1.9169329073482427E-2</v>
      </c>
      <c r="AW14" s="48">
        <v>96</v>
      </c>
      <c r="AX14" s="75">
        <f t="shared" si="28"/>
        <v>2.0447284345047924E-2</v>
      </c>
      <c r="AY14" s="47">
        <f t="shared" si="29"/>
        <v>186</v>
      </c>
      <c r="AZ14" s="48">
        <v>100</v>
      </c>
      <c r="BA14" s="65">
        <f t="shared" si="30"/>
        <v>2.1299254526091587E-2</v>
      </c>
      <c r="BB14" s="48">
        <v>114</v>
      </c>
      <c r="BC14" s="75">
        <f t="shared" si="31"/>
        <v>2.428115015974441E-2</v>
      </c>
      <c r="BD14" s="47">
        <f t="shared" si="32"/>
        <v>214</v>
      </c>
      <c r="BE14" s="48">
        <v>73</v>
      </c>
      <c r="BF14" s="65">
        <f t="shared" si="33"/>
        <v>1.5548455804046858E-2</v>
      </c>
      <c r="BG14" s="48">
        <v>81</v>
      </c>
      <c r="BH14" s="75">
        <f t="shared" si="34"/>
        <v>1.7252396166134186E-2</v>
      </c>
      <c r="BI14" s="47">
        <f t="shared" si="35"/>
        <v>154</v>
      </c>
    </row>
    <row r="15" spans="1:61" x14ac:dyDescent="0.2">
      <c r="A15" s="3" t="s">
        <v>175</v>
      </c>
      <c r="B15" s="48">
        <v>47</v>
      </c>
      <c r="C15" s="65">
        <f t="shared" si="0"/>
        <v>1.0010649627263045E-2</v>
      </c>
      <c r="D15" s="48">
        <v>40</v>
      </c>
      <c r="E15" s="75">
        <f t="shared" si="1"/>
        <v>8.5197018104366355E-3</v>
      </c>
      <c r="F15" s="47">
        <f t="shared" si="2"/>
        <v>87</v>
      </c>
      <c r="G15" s="48">
        <v>35</v>
      </c>
      <c r="H15" s="65">
        <f t="shared" si="3"/>
        <v>7.4547390841320556E-3</v>
      </c>
      <c r="I15" s="48">
        <v>44</v>
      </c>
      <c r="J15" s="75">
        <f t="shared" si="4"/>
        <v>9.3716719914802987E-3</v>
      </c>
      <c r="K15" s="47">
        <f t="shared" si="5"/>
        <v>79</v>
      </c>
      <c r="L15" s="48">
        <v>37</v>
      </c>
      <c r="M15" s="65">
        <f t="shared" si="6"/>
        <v>7.8807241746538872E-3</v>
      </c>
      <c r="N15" s="48">
        <v>50</v>
      </c>
      <c r="O15" s="75">
        <f t="shared" si="7"/>
        <v>1.0649627263045794E-2</v>
      </c>
      <c r="P15" s="47">
        <f t="shared" si="8"/>
        <v>87</v>
      </c>
      <c r="Q15" s="48">
        <v>42</v>
      </c>
      <c r="R15" s="65">
        <f t="shared" si="9"/>
        <v>8.9456869009584671E-3</v>
      </c>
      <c r="S15" s="48">
        <v>45</v>
      </c>
      <c r="T15" s="75">
        <f t="shared" si="10"/>
        <v>9.5846645367412137E-3</v>
      </c>
      <c r="U15" s="47">
        <f t="shared" si="11"/>
        <v>87</v>
      </c>
      <c r="V15" s="48">
        <v>51</v>
      </c>
      <c r="W15" s="65">
        <f t="shared" si="12"/>
        <v>1.0862619808306708E-2</v>
      </c>
      <c r="X15" s="48">
        <v>50</v>
      </c>
      <c r="Y15" s="75">
        <f t="shared" si="13"/>
        <v>1.0649627263045794E-2</v>
      </c>
      <c r="Z15" s="47">
        <f t="shared" si="14"/>
        <v>101</v>
      </c>
      <c r="AA15" s="48">
        <v>64</v>
      </c>
      <c r="AB15" s="65">
        <f t="shared" si="15"/>
        <v>1.3631522896698615E-2</v>
      </c>
      <c r="AC15" s="48">
        <v>54</v>
      </c>
      <c r="AD15" s="75">
        <f t="shared" si="16"/>
        <v>1.1501597444089457E-2</v>
      </c>
      <c r="AE15" s="47">
        <f t="shared" si="17"/>
        <v>118</v>
      </c>
      <c r="AF15" s="48">
        <v>75</v>
      </c>
      <c r="AG15" s="65">
        <f t="shared" si="18"/>
        <v>1.5974440894568689E-2</v>
      </c>
      <c r="AH15" s="48">
        <v>72</v>
      </c>
      <c r="AI15" s="75">
        <f t="shared" si="19"/>
        <v>1.5335463258785943E-2</v>
      </c>
      <c r="AJ15" s="47">
        <f t="shared" si="20"/>
        <v>147</v>
      </c>
      <c r="AK15" s="48">
        <v>41</v>
      </c>
      <c r="AL15" s="65">
        <f t="shared" si="21"/>
        <v>8.7326943556975505E-3</v>
      </c>
      <c r="AM15" s="48">
        <v>56</v>
      </c>
      <c r="AN15" s="75">
        <f t="shared" si="22"/>
        <v>1.1927582534611288E-2</v>
      </c>
      <c r="AO15" s="47">
        <f t="shared" si="23"/>
        <v>97</v>
      </c>
      <c r="AP15" s="48">
        <v>64</v>
      </c>
      <c r="AQ15" s="65">
        <f t="shared" si="24"/>
        <v>1.3631522896698615E-2</v>
      </c>
      <c r="AR15" s="48">
        <v>56</v>
      </c>
      <c r="AS15" s="75">
        <f t="shared" si="25"/>
        <v>1.1927582534611288E-2</v>
      </c>
      <c r="AT15" s="47">
        <f t="shared" si="26"/>
        <v>120</v>
      </c>
      <c r="AU15" s="48">
        <v>48</v>
      </c>
      <c r="AV15" s="65">
        <f t="shared" si="27"/>
        <v>1.0223642172523962E-2</v>
      </c>
      <c r="AW15" s="48">
        <v>56</v>
      </c>
      <c r="AX15" s="75">
        <f t="shared" si="28"/>
        <v>1.1927582534611288E-2</v>
      </c>
      <c r="AY15" s="47">
        <f t="shared" si="29"/>
        <v>104</v>
      </c>
      <c r="AZ15" s="48">
        <v>50</v>
      </c>
      <c r="BA15" s="65">
        <f t="shared" si="30"/>
        <v>1.0649627263045794E-2</v>
      </c>
      <c r="BB15" s="48">
        <v>61</v>
      </c>
      <c r="BC15" s="75">
        <f t="shared" si="31"/>
        <v>1.2992545260915868E-2</v>
      </c>
      <c r="BD15" s="47">
        <f t="shared" si="32"/>
        <v>111</v>
      </c>
      <c r="BE15" s="48">
        <v>62</v>
      </c>
      <c r="BF15" s="65">
        <f t="shared" si="33"/>
        <v>1.3205537806176783E-2</v>
      </c>
      <c r="BG15" s="48">
        <v>64</v>
      </c>
      <c r="BH15" s="75">
        <f t="shared" si="34"/>
        <v>1.3631522896698615E-2</v>
      </c>
      <c r="BI15" s="47">
        <f t="shared" si="35"/>
        <v>126</v>
      </c>
    </row>
    <row r="16" spans="1:61" x14ac:dyDescent="0.2">
      <c r="A16" s="3" t="s">
        <v>176</v>
      </c>
      <c r="B16" s="48">
        <v>93</v>
      </c>
      <c r="C16" s="65">
        <f t="shared" si="0"/>
        <v>1.9808306709265176E-2</v>
      </c>
      <c r="D16" s="48">
        <v>147</v>
      </c>
      <c r="E16" s="75">
        <f t="shared" si="1"/>
        <v>3.1309904153354634E-2</v>
      </c>
      <c r="F16" s="47">
        <f t="shared" si="2"/>
        <v>240</v>
      </c>
      <c r="G16" s="48">
        <v>89</v>
      </c>
      <c r="H16" s="65">
        <f t="shared" si="3"/>
        <v>1.8956336528221512E-2</v>
      </c>
      <c r="I16" s="48">
        <v>106</v>
      </c>
      <c r="J16" s="75">
        <f t="shared" si="4"/>
        <v>2.2577209797657084E-2</v>
      </c>
      <c r="K16" s="47">
        <f t="shared" si="5"/>
        <v>195</v>
      </c>
      <c r="L16" s="48">
        <v>72</v>
      </c>
      <c r="M16" s="65">
        <f t="shared" si="6"/>
        <v>1.5335463258785943E-2</v>
      </c>
      <c r="N16" s="48">
        <v>124</v>
      </c>
      <c r="O16" s="75">
        <f t="shared" si="7"/>
        <v>2.6411075612353566E-2</v>
      </c>
      <c r="P16" s="47">
        <f t="shared" si="8"/>
        <v>196</v>
      </c>
      <c r="Q16" s="48">
        <v>67</v>
      </c>
      <c r="R16" s="65">
        <f t="shared" si="9"/>
        <v>1.4270500532481363E-2</v>
      </c>
      <c r="S16" s="48">
        <v>103</v>
      </c>
      <c r="T16" s="75">
        <f t="shared" si="10"/>
        <v>2.1938232161874335E-2</v>
      </c>
      <c r="U16" s="47">
        <f t="shared" si="11"/>
        <v>170</v>
      </c>
      <c r="V16" s="48">
        <v>94</v>
      </c>
      <c r="W16" s="65">
        <f t="shared" si="12"/>
        <v>2.0021299254526091E-2</v>
      </c>
      <c r="X16" s="48">
        <v>137</v>
      </c>
      <c r="Y16" s="75">
        <f t="shared" si="13"/>
        <v>2.9179978700745474E-2</v>
      </c>
      <c r="Z16" s="47">
        <f t="shared" si="14"/>
        <v>231</v>
      </c>
      <c r="AA16" s="48">
        <v>85</v>
      </c>
      <c r="AB16" s="65">
        <f t="shared" si="15"/>
        <v>1.8104366347177849E-2</v>
      </c>
      <c r="AC16" s="48">
        <v>133</v>
      </c>
      <c r="AD16" s="75">
        <f t="shared" si="16"/>
        <v>2.8328008519701811E-2</v>
      </c>
      <c r="AE16" s="47">
        <f t="shared" si="17"/>
        <v>218</v>
      </c>
      <c r="AF16" s="48">
        <v>118</v>
      </c>
      <c r="AG16" s="65">
        <f t="shared" si="18"/>
        <v>2.5133120340788073E-2</v>
      </c>
      <c r="AH16" s="48">
        <v>224</v>
      </c>
      <c r="AI16" s="75">
        <f t="shared" si="19"/>
        <v>4.7710330138445153E-2</v>
      </c>
      <c r="AJ16" s="47">
        <f t="shared" si="20"/>
        <v>342</v>
      </c>
      <c r="AK16" s="48">
        <v>66</v>
      </c>
      <c r="AL16" s="65">
        <f t="shared" si="21"/>
        <v>1.4057507987220448E-2</v>
      </c>
      <c r="AM16" s="48">
        <v>101</v>
      </c>
      <c r="AN16" s="75">
        <f t="shared" si="22"/>
        <v>2.1512247071352502E-2</v>
      </c>
      <c r="AO16" s="47">
        <f t="shared" si="23"/>
        <v>167</v>
      </c>
      <c r="AP16" s="48">
        <v>122</v>
      </c>
      <c r="AQ16" s="65">
        <f t="shared" si="24"/>
        <v>2.5985090521831736E-2</v>
      </c>
      <c r="AR16" s="48">
        <v>215</v>
      </c>
      <c r="AS16" s="75">
        <f t="shared" si="25"/>
        <v>4.5793397231096912E-2</v>
      </c>
      <c r="AT16" s="47">
        <f t="shared" si="26"/>
        <v>337</v>
      </c>
      <c r="AU16" s="48">
        <v>144</v>
      </c>
      <c r="AV16" s="65">
        <f t="shared" si="27"/>
        <v>3.0670926517571886E-2</v>
      </c>
      <c r="AW16" s="48">
        <v>227</v>
      </c>
      <c r="AX16" s="75">
        <f t="shared" si="28"/>
        <v>4.8349307774227905E-2</v>
      </c>
      <c r="AY16" s="47">
        <f t="shared" si="29"/>
        <v>371</v>
      </c>
      <c r="AZ16" s="48">
        <v>92</v>
      </c>
      <c r="BA16" s="65">
        <f t="shared" si="30"/>
        <v>1.9595314164004261E-2</v>
      </c>
      <c r="BB16" s="48">
        <v>163</v>
      </c>
      <c r="BC16" s="75">
        <f t="shared" si="31"/>
        <v>3.4717784877529287E-2</v>
      </c>
      <c r="BD16" s="47">
        <f t="shared" si="32"/>
        <v>255</v>
      </c>
      <c r="BE16" s="48">
        <v>56</v>
      </c>
      <c r="BF16" s="65">
        <f t="shared" si="33"/>
        <v>1.1927582534611288E-2</v>
      </c>
      <c r="BG16" s="48">
        <v>153</v>
      </c>
      <c r="BH16" s="75">
        <f t="shared" si="34"/>
        <v>3.2587859424920131E-2</v>
      </c>
      <c r="BI16" s="47">
        <f t="shared" si="35"/>
        <v>209</v>
      </c>
    </row>
    <row r="17" spans="1:61" x14ac:dyDescent="0.2">
      <c r="A17" s="3" t="s">
        <v>177</v>
      </c>
      <c r="B17" s="48">
        <v>58</v>
      </c>
      <c r="C17" s="65">
        <f t="shared" si="0"/>
        <v>1.235356762513312E-2</v>
      </c>
      <c r="D17" s="48">
        <v>94</v>
      </c>
      <c r="E17" s="75">
        <f t="shared" si="1"/>
        <v>2.0021299254526091E-2</v>
      </c>
      <c r="F17" s="47">
        <f t="shared" si="2"/>
        <v>152</v>
      </c>
      <c r="G17" s="48">
        <v>65</v>
      </c>
      <c r="H17" s="65">
        <f t="shared" si="3"/>
        <v>1.3844515441959531E-2</v>
      </c>
      <c r="I17" s="48">
        <v>69</v>
      </c>
      <c r="J17" s="75">
        <f t="shared" si="4"/>
        <v>1.4696485623003195E-2</v>
      </c>
      <c r="K17" s="47">
        <f t="shared" si="5"/>
        <v>134</v>
      </c>
      <c r="L17" s="48">
        <v>53</v>
      </c>
      <c r="M17" s="65">
        <f t="shared" si="6"/>
        <v>1.1288604898828542E-2</v>
      </c>
      <c r="N17" s="48">
        <v>85</v>
      </c>
      <c r="O17" s="75">
        <f t="shared" si="7"/>
        <v>1.8104366347177849E-2</v>
      </c>
      <c r="P17" s="47">
        <f t="shared" si="8"/>
        <v>138</v>
      </c>
      <c r="Q17" s="48">
        <v>46</v>
      </c>
      <c r="R17" s="65">
        <f t="shared" si="9"/>
        <v>9.7976570820021303E-3</v>
      </c>
      <c r="S17" s="48">
        <v>55</v>
      </c>
      <c r="T17" s="75">
        <f t="shared" si="10"/>
        <v>1.1714589989350373E-2</v>
      </c>
      <c r="U17" s="47">
        <f t="shared" si="11"/>
        <v>101</v>
      </c>
      <c r="V17" s="48">
        <v>69</v>
      </c>
      <c r="W17" s="65">
        <f t="shared" si="12"/>
        <v>1.4696485623003195E-2</v>
      </c>
      <c r="X17" s="48">
        <v>85</v>
      </c>
      <c r="Y17" s="75">
        <f t="shared" si="13"/>
        <v>1.8104366347177849E-2</v>
      </c>
      <c r="Z17" s="47">
        <f t="shared" si="14"/>
        <v>154</v>
      </c>
      <c r="AA17" s="48">
        <v>68</v>
      </c>
      <c r="AB17" s="65">
        <f t="shared" si="15"/>
        <v>1.448349307774228E-2</v>
      </c>
      <c r="AC17" s="48">
        <v>82</v>
      </c>
      <c r="AD17" s="75">
        <f t="shared" si="16"/>
        <v>1.7465388711395101E-2</v>
      </c>
      <c r="AE17" s="47">
        <f t="shared" si="17"/>
        <v>150</v>
      </c>
      <c r="AF17" s="48">
        <v>73</v>
      </c>
      <c r="AG17" s="65">
        <f t="shared" si="18"/>
        <v>1.5548455804046858E-2</v>
      </c>
      <c r="AH17" s="48">
        <v>125</v>
      </c>
      <c r="AI17" s="75">
        <f t="shared" si="19"/>
        <v>2.6624068157614485E-2</v>
      </c>
      <c r="AJ17" s="47">
        <f t="shared" si="20"/>
        <v>198</v>
      </c>
      <c r="AK17" s="48">
        <v>33</v>
      </c>
      <c r="AL17" s="65">
        <f t="shared" si="21"/>
        <v>7.028753993610224E-3</v>
      </c>
      <c r="AM17" s="48">
        <v>39</v>
      </c>
      <c r="AN17" s="75">
        <f t="shared" si="22"/>
        <v>8.3067092651757189E-3</v>
      </c>
      <c r="AO17" s="47">
        <f t="shared" si="23"/>
        <v>72</v>
      </c>
      <c r="AP17" s="48">
        <v>68</v>
      </c>
      <c r="AQ17" s="65">
        <f t="shared" si="24"/>
        <v>1.448349307774228E-2</v>
      </c>
      <c r="AR17" s="48">
        <v>110</v>
      </c>
      <c r="AS17" s="75">
        <f t="shared" si="25"/>
        <v>2.3429179978700747E-2</v>
      </c>
      <c r="AT17" s="47">
        <f t="shared" si="26"/>
        <v>178</v>
      </c>
      <c r="AU17" s="48">
        <v>67</v>
      </c>
      <c r="AV17" s="65">
        <f t="shared" si="27"/>
        <v>1.4270500532481363E-2</v>
      </c>
      <c r="AW17" s="48">
        <v>122</v>
      </c>
      <c r="AX17" s="75">
        <f t="shared" si="28"/>
        <v>2.5985090521831736E-2</v>
      </c>
      <c r="AY17" s="47">
        <f t="shared" si="29"/>
        <v>189</v>
      </c>
      <c r="AZ17" s="48">
        <v>65</v>
      </c>
      <c r="BA17" s="65">
        <f t="shared" si="30"/>
        <v>1.3844515441959531E-2</v>
      </c>
      <c r="BB17" s="48">
        <v>75</v>
      </c>
      <c r="BC17" s="75">
        <f t="shared" si="31"/>
        <v>1.5974440894568689E-2</v>
      </c>
      <c r="BD17" s="47">
        <f t="shared" si="32"/>
        <v>140</v>
      </c>
      <c r="BE17" s="48">
        <v>48</v>
      </c>
      <c r="BF17" s="65">
        <f t="shared" si="33"/>
        <v>1.0223642172523962E-2</v>
      </c>
      <c r="BG17" s="48">
        <v>79</v>
      </c>
      <c r="BH17" s="75">
        <f t="shared" si="34"/>
        <v>1.6826411075612353E-2</v>
      </c>
      <c r="BI17" s="47">
        <f t="shared" si="35"/>
        <v>127</v>
      </c>
    </row>
    <row r="18" spans="1:61" ht="15.75" x14ac:dyDescent="0.25">
      <c r="A18" s="4" t="s">
        <v>10</v>
      </c>
      <c r="B18" s="52">
        <f>SUM(B10:B17)</f>
        <v>2788</v>
      </c>
      <c r="C18" s="9">
        <f t="shared" si="0"/>
        <v>0.59382321618743339</v>
      </c>
      <c r="D18" s="52">
        <f>SUM(D10:D17)</f>
        <v>1907</v>
      </c>
      <c r="E18" s="9">
        <f t="shared" si="1"/>
        <v>0.40617678381256656</v>
      </c>
      <c r="F18" s="52">
        <f t="shared" si="2"/>
        <v>4695</v>
      </c>
      <c r="G18" s="52">
        <f>SUM(G10:G17)</f>
        <v>2510</v>
      </c>
      <c r="H18" s="9">
        <f t="shared" si="3"/>
        <v>0.53461128860489882</v>
      </c>
      <c r="I18" s="52">
        <f>SUM(I10:I17)</f>
        <v>1737</v>
      </c>
      <c r="J18" s="9">
        <f t="shared" si="4"/>
        <v>0.36996805111821085</v>
      </c>
      <c r="K18" s="52">
        <f t="shared" si="5"/>
        <v>4247</v>
      </c>
      <c r="L18" s="52">
        <f>SUM(L10:L17)</f>
        <v>2909</v>
      </c>
      <c r="M18" s="9">
        <f t="shared" si="6"/>
        <v>0.61959531416400426</v>
      </c>
      <c r="N18" s="52">
        <f>SUM(N10:N17)</f>
        <v>2089</v>
      </c>
      <c r="O18" s="9">
        <f t="shared" si="7"/>
        <v>0.44494142705005324</v>
      </c>
      <c r="P18" s="52">
        <f t="shared" si="8"/>
        <v>4998</v>
      </c>
      <c r="Q18" s="52">
        <f>SUM(Q10:Q17)</f>
        <v>3065</v>
      </c>
      <c r="R18" s="9">
        <f t="shared" si="9"/>
        <v>0.6528221512247071</v>
      </c>
      <c r="S18" s="52">
        <f>SUM(S10:S17)</f>
        <v>2042</v>
      </c>
      <c r="T18" s="9">
        <f t="shared" si="10"/>
        <v>0.43493077742279018</v>
      </c>
      <c r="U18" s="52">
        <f t="shared" si="11"/>
        <v>5107</v>
      </c>
      <c r="V18" s="52">
        <f>SUM(V10:V17)</f>
        <v>4226</v>
      </c>
      <c r="W18" s="9">
        <f t="shared" si="12"/>
        <v>0.90010649627263051</v>
      </c>
      <c r="X18" s="52">
        <f>SUM(X10:X17)</f>
        <v>3127</v>
      </c>
      <c r="Y18" s="9">
        <f t="shared" si="13"/>
        <v>0.66602768903088394</v>
      </c>
      <c r="Z18" s="52">
        <f t="shared" si="14"/>
        <v>7353</v>
      </c>
      <c r="AA18" s="52">
        <f>SUM(AA10:AA17)</f>
        <v>4531</v>
      </c>
      <c r="AB18" s="9">
        <f t="shared" si="15"/>
        <v>0.96506922257720984</v>
      </c>
      <c r="AC18" s="52">
        <f>SUM(AC10:AC17)</f>
        <v>3309</v>
      </c>
      <c r="AD18" s="9">
        <f t="shared" si="16"/>
        <v>0.70479233226837057</v>
      </c>
      <c r="AE18" s="52">
        <f t="shared" si="17"/>
        <v>7840</v>
      </c>
      <c r="AF18" s="52">
        <f>SUM(AF10:AF17)</f>
        <v>4427</v>
      </c>
      <c r="AG18" s="9">
        <f t="shared" si="18"/>
        <v>0.94291799787007458</v>
      </c>
      <c r="AH18" s="52">
        <f>SUM(AH10:AH17)</f>
        <v>3510</v>
      </c>
      <c r="AI18" s="9">
        <f t="shared" si="19"/>
        <v>0.74760383386581475</v>
      </c>
      <c r="AJ18" s="52">
        <f t="shared" si="20"/>
        <v>7937</v>
      </c>
      <c r="AK18" s="52">
        <f>SUM(AK10:AK17)</f>
        <v>3246</v>
      </c>
      <c r="AL18" s="9">
        <f t="shared" si="21"/>
        <v>0.69137380191693287</v>
      </c>
      <c r="AM18" s="52">
        <f>SUM(AM10:AM17)</f>
        <v>2393</v>
      </c>
      <c r="AN18" s="9">
        <f t="shared" si="22"/>
        <v>0.50969116080937171</v>
      </c>
      <c r="AO18" s="52">
        <f t="shared" si="23"/>
        <v>5639</v>
      </c>
      <c r="AP18" s="52">
        <f>SUM(AP10:AP17)</f>
        <v>3885</v>
      </c>
      <c r="AQ18" s="9">
        <f t="shared" si="24"/>
        <v>0.82747603833865813</v>
      </c>
      <c r="AR18" s="52">
        <f>SUM(AR10:AR17)</f>
        <v>3089</v>
      </c>
      <c r="AS18" s="9">
        <f t="shared" si="25"/>
        <v>0.65793397231096906</v>
      </c>
      <c r="AT18" s="52">
        <f t="shared" si="26"/>
        <v>6974</v>
      </c>
      <c r="AU18" s="52">
        <f>SUM(AU10:AU17)</f>
        <v>3494</v>
      </c>
      <c r="AV18" s="9">
        <f t="shared" si="27"/>
        <v>0.74419595314164</v>
      </c>
      <c r="AW18" s="52">
        <f>SUM(AW10:AW17)</f>
        <v>2681</v>
      </c>
      <c r="AX18" s="9">
        <f t="shared" si="28"/>
        <v>0.57103301384451544</v>
      </c>
      <c r="AY18" s="52">
        <f t="shared" si="29"/>
        <v>6175</v>
      </c>
      <c r="AZ18" s="52">
        <f>SUM(AZ10:AZ17)</f>
        <v>3440</v>
      </c>
      <c r="BA18" s="9">
        <f t="shared" si="30"/>
        <v>0.73269435569755059</v>
      </c>
      <c r="BB18" s="52">
        <f>SUM(BB10:BB17)</f>
        <v>2595</v>
      </c>
      <c r="BC18" s="9">
        <f t="shared" si="31"/>
        <v>0.55271565495207664</v>
      </c>
      <c r="BD18" s="52">
        <f t="shared" si="32"/>
        <v>6035</v>
      </c>
      <c r="BE18" s="52">
        <f>SUM(BE10:BE17)</f>
        <v>2729</v>
      </c>
      <c r="BF18" s="9">
        <f t="shared" si="33"/>
        <v>0.58125665601703935</v>
      </c>
      <c r="BG18" s="52">
        <f>SUM(BG10:BG17)</f>
        <v>2248</v>
      </c>
      <c r="BH18" s="9">
        <f t="shared" si="34"/>
        <v>0.47880724174653888</v>
      </c>
      <c r="BI18" s="52">
        <f t="shared" si="35"/>
        <v>4977</v>
      </c>
    </row>
    <row r="24" spans="1:61" x14ac:dyDescent="0.2">
      <c r="L24" s="36"/>
      <c r="M24" s="36"/>
      <c r="N24" s="36"/>
      <c r="O24" s="36"/>
      <c r="P24" s="36"/>
      <c r="Q24" s="36"/>
      <c r="R24" s="36"/>
      <c r="S24" s="36"/>
      <c r="T24" s="36"/>
      <c r="U24" s="36"/>
      <c r="V24" s="36"/>
    </row>
    <row r="25" spans="1:61" x14ac:dyDescent="0.2">
      <c r="A25" s="2" t="s">
        <v>110</v>
      </c>
      <c r="B25" s="2" t="s">
        <v>27</v>
      </c>
      <c r="C25" s="5" t="s">
        <v>172</v>
      </c>
      <c r="D25" s="2" t="s">
        <v>82</v>
      </c>
      <c r="E25" s="2" t="s">
        <v>173</v>
      </c>
      <c r="F25" s="5" t="s">
        <v>174</v>
      </c>
      <c r="G25" s="5" t="s">
        <v>175</v>
      </c>
      <c r="H25" s="5" t="s">
        <v>176</v>
      </c>
      <c r="I25" s="5" t="s">
        <v>177</v>
      </c>
      <c r="K25" s="36"/>
      <c r="L25" s="36"/>
      <c r="M25" s="36"/>
      <c r="N25" s="36"/>
      <c r="O25" s="36"/>
      <c r="P25" s="36"/>
      <c r="Q25" s="36"/>
      <c r="R25" s="36"/>
      <c r="S25" s="36"/>
      <c r="T25" s="36"/>
      <c r="U25" s="36"/>
      <c r="V25" s="36"/>
      <c r="W25" s="36"/>
      <c r="X25" s="36"/>
      <c r="Y25" s="36"/>
    </row>
    <row r="26" spans="1:61" x14ac:dyDescent="0.2">
      <c r="A26" s="3" t="s">
        <v>159</v>
      </c>
      <c r="B26" s="47">
        <v>301</v>
      </c>
      <c r="C26" s="47">
        <v>1200</v>
      </c>
      <c r="D26" s="47">
        <v>2101</v>
      </c>
      <c r="E26" s="47">
        <v>485</v>
      </c>
      <c r="F26" s="47">
        <v>129</v>
      </c>
      <c r="G26" s="47">
        <v>87</v>
      </c>
      <c r="H26" s="47">
        <v>240</v>
      </c>
      <c r="I26" s="47">
        <v>152</v>
      </c>
      <c r="K26" s="36"/>
      <c r="L26" s="36"/>
      <c r="M26" s="36"/>
      <c r="N26" s="36"/>
      <c r="O26" s="36"/>
      <c r="P26" s="36"/>
      <c r="Q26" s="36"/>
      <c r="R26" s="36"/>
      <c r="S26" s="36"/>
      <c r="T26" s="36"/>
      <c r="U26" s="36"/>
      <c r="V26" s="36"/>
      <c r="W26" s="36"/>
      <c r="X26" s="36"/>
      <c r="Y26" s="36"/>
    </row>
    <row r="27" spans="1:61" x14ac:dyDescent="0.2">
      <c r="A27" s="3" t="s">
        <v>160</v>
      </c>
      <c r="B27" s="47">
        <v>272</v>
      </c>
      <c r="C27" s="47">
        <v>1037</v>
      </c>
      <c r="D27" s="47">
        <v>1865</v>
      </c>
      <c r="E27" s="47">
        <v>523</v>
      </c>
      <c r="F27" s="47">
        <v>142</v>
      </c>
      <c r="G27" s="47">
        <v>79</v>
      </c>
      <c r="H27" s="47">
        <v>195</v>
      </c>
      <c r="I27" s="47">
        <v>134</v>
      </c>
      <c r="K27" s="36"/>
      <c r="L27" s="36"/>
      <c r="M27" s="36"/>
      <c r="N27" s="36"/>
      <c r="O27" s="36"/>
      <c r="P27" s="36"/>
      <c r="Q27" s="36"/>
      <c r="R27" s="36"/>
      <c r="S27" s="36"/>
      <c r="T27" s="36"/>
      <c r="U27" s="36"/>
      <c r="V27" s="36"/>
      <c r="W27" s="36"/>
      <c r="X27" s="36"/>
      <c r="Y27" s="36"/>
      <c r="Z27" s="36"/>
      <c r="AA27" s="36"/>
    </row>
    <row r="28" spans="1:61" x14ac:dyDescent="0.2">
      <c r="A28" s="3" t="s">
        <v>178</v>
      </c>
      <c r="B28" s="47">
        <v>305</v>
      </c>
      <c r="C28" s="47">
        <v>1349</v>
      </c>
      <c r="D28" s="47">
        <v>2127</v>
      </c>
      <c r="E28" s="47">
        <v>636</v>
      </c>
      <c r="F28" s="47">
        <v>160</v>
      </c>
      <c r="G28" s="47">
        <v>87</v>
      </c>
      <c r="H28" s="47">
        <v>196</v>
      </c>
      <c r="I28" s="47">
        <v>138</v>
      </c>
      <c r="K28" s="36"/>
      <c r="L28" s="36"/>
      <c r="M28" s="36"/>
      <c r="N28" s="36"/>
      <c r="O28" s="36"/>
      <c r="P28" s="36"/>
      <c r="Q28" s="36"/>
      <c r="R28" s="36"/>
      <c r="S28" s="36"/>
      <c r="T28" s="36"/>
      <c r="U28" s="36"/>
      <c r="V28" s="36"/>
      <c r="W28" s="36"/>
      <c r="X28" s="36"/>
      <c r="Y28" s="36"/>
      <c r="Z28" s="36"/>
      <c r="AA28" s="36"/>
    </row>
    <row r="29" spans="1:61" x14ac:dyDescent="0.2">
      <c r="A29" s="3" t="s">
        <v>162</v>
      </c>
      <c r="B29" s="47">
        <v>297</v>
      </c>
      <c r="C29" s="47">
        <v>1244</v>
      </c>
      <c r="D29" s="47">
        <v>2529</v>
      </c>
      <c r="E29" s="47">
        <v>533</v>
      </c>
      <c r="F29" s="47">
        <v>146</v>
      </c>
      <c r="G29" s="47">
        <v>87</v>
      </c>
      <c r="H29" s="47">
        <v>170</v>
      </c>
      <c r="I29" s="47">
        <v>101</v>
      </c>
      <c r="K29" s="36"/>
      <c r="L29" s="36"/>
      <c r="M29" s="36"/>
      <c r="N29" s="36"/>
      <c r="O29" s="36"/>
      <c r="P29" s="36"/>
      <c r="Q29" s="36"/>
      <c r="R29" s="36"/>
      <c r="S29" s="36"/>
      <c r="T29" s="36"/>
      <c r="U29" s="36"/>
      <c r="V29" s="36"/>
      <c r="W29" s="36"/>
      <c r="X29" s="36"/>
      <c r="Y29" s="36"/>
      <c r="Z29" s="36"/>
      <c r="AA29" s="36"/>
    </row>
    <row r="30" spans="1:61" x14ac:dyDescent="0.2">
      <c r="A30" s="3" t="s">
        <v>163</v>
      </c>
      <c r="B30" s="47">
        <v>464</v>
      </c>
      <c r="C30" s="47">
        <v>2050</v>
      </c>
      <c r="D30" s="47">
        <v>3451</v>
      </c>
      <c r="E30" s="47">
        <v>738</v>
      </c>
      <c r="F30" s="47">
        <v>164</v>
      </c>
      <c r="G30" s="47">
        <v>101</v>
      </c>
      <c r="H30" s="47">
        <v>231</v>
      </c>
      <c r="I30" s="47">
        <v>154</v>
      </c>
      <c r="K30" s="36"/>
      <c r="L30" s="36"/>
      <c r="M30" s="36"/>
      <c r="N30" s="36"/>
      <c r="O30" s="36"/>
      <c r="P30" s="36"/>
      <c r="Q30" s="36"/>
      <c r="R30" s="36"/>
      <c r="S30" s="36"/>
      <c r="T30" s="36"/>
      <c r="U30" s="36"/>
      <c r="V30" s="36"/>
      <c r="W30" s="36"/>
      <c r="X30" s="36"/>
      <c r="Y30" s="36"/>
      <c r="Z30" s="36"/>
      <c r="AA30" s="36"/>
    </row>
    <row r="31" spans="1:61" x14ac:dyDescent="0.2">
      <c r="A31" s="3" t="s">
        <v>164</v>
      </c>
      <c r="B31" s="47">
        <v>555</v>
      </c>
      <c r="C31" s="47">
        <v>2091</v>
      </c>
      <c r="D31" s="47">
        <v>3633</v>
      </c>
      <c r="E31" s="47">
        <v>870</v>
      </c>
      <c r="F31" s="47">
        <v>205</v>
      </c>
      <c r="G31" s="47">
        <v>118</v>
      </c>
      <c r="H31" s="47">
        <v>218</v>
      </c>
      <c r="I31" s="47">
        <v>150</v>
      </c>
      <c r="K31" s="36"/>
      <c r="L31" s="36"/>
      <c r="M31" s="36"/>
      <c r="N31" s="36"/>
      <c r="O31" s="36"/>
      <c r="P31" s="36"/>
      <c r="Q31" s="36"/>
      <c r="R31" s="36"/>
      <c r="S31" s="36"/>
      <c r="T31" s="36"/>
      <c r="U31" s="36"/>
      <c r="V31" s="36"/>
      <c r="W31" s="36"/>
      <c r="X31" s="36"/>
      <c r="Y31" s="36"/>
      <c r="Z31" s="36"/>
      <c r="AA31" s="36"/>
    </row>
    <row r="32" spans="1:61" x14ac:dyDescent="0.2">
      <c r="A32" s="3" t="s">
        <v>165</v>
      </c>
      <c r="B32" s="47">
        <v>565</v>
      </c>
      <c r="C32" s="47">
        <v>1946</v>
      </c>
      <c r="D32" s="47">
        <v>3684</v>
      </c>
      <c r="E32" s="47">
        <v>768</v>
      </c>
      <c r="F32" s="47">
        <v>287</v>
      </c>
      <c r="G32" s="47">
        <v>147</v>
      </c>
      <c r="H32" s="47">
        <v>342</v>
      </c>
      <c r="I32" s="47">
        <v>198</v>
      </c>
      <c r="K32" s="36"/>
      <c r="L32" s="36"/>
      <c r="M32" s="36"/>
      <c r="N32" s="36"/>
      <c r="O32" s="36"/>
      <c r="P32" s="36"/>
      <c r="Q32" s="36"/>
      <c r="R32" s="36"/>
      <c r="S32" s="36"/>
      <c r="T32" s="36"/>
      <c r="U32" s="36"/>
      <c r="V32" s="36"/>
      <c r="W32" s="36"/>
      <c r="X32" s="36"/>
      <c r="Y32" s="36"/>
      <c r="Z32" s="36"/>
      <c r="AA32" s="36"/>
    </row>
    <row r="33" spans="1:27" x14ac:dyDescent="0.2">
      <c r="A33" s="3" t="s">
        <v>166</v>
      </c>
      <c r="B33" s="47">
        <v>393</v>
      </c>
      <c r="C33" s="47">
        <v>1540</v>
      </c>
      <c r="D33" s="47">
        <v>2734</v>
      </c>
      <c r="E33" s="47">
        <v>505</v>
      </c>
      <c r="F33" s="47">
        <v>131</v>
      </c>
      <c r="G33" s="47">
        <v>97</v>
      </c>
      <c r="H33" s="47">
        <v>167</v>
      </c>
      <c r="I33" s="47">
        <v>72</v>
      </c>
      <c r="K33" s="36"/>
      <c r="L33" s="36"/>
      <c r="M33" s="36"/>
      <c r="N33" s="36"/>
      <c r="O33" s="36"/>
      <c r="P33" s="36"/>
      <c r="Q33" s="36"/>
      <c r="R33" s="36"/>
      <c r="S33" s="36"/>
      <c r="T33" s="36"/>
      <c r="U33" s="36"/>
      <c r="V33" s="36"/>
      <c r="W33" s="36"/>
      <c r="X33" s="36"/>
      <c r="Y33" s="36"/>
      <c r="Z33" s="36"/>
      <c r="AA33" s="36"/>
    </row>
    <row r="34" spans="1:27" x14ac:dyDescent="0.2">
      <c r="A34" s="3" t="s">
        <v>167</v>
      </c>
      <c r="B34" s="47">
        <v>460</v>
      </c>
      <c r="C34" s="47">
        <v>1917</v>
      </c>
      <c r="D34" s="47">
        <v>2982</v>
      </c>
      <c r="E34" s="47">
        <v>761</v>
      </c>
      <c r="F34" s="47">
        <v>219</v>
      </c>
      <c r="G34" s="47">
        <v>120</v>
      </c>
      <c r="H34" s="47">
        <v>337</v>
      </c>
      <c r="I34" s="47">
        <v>178</v>
      </c>
      <c r="K34" s="36"/>
      <c r="L34" s="36"/>
      <c r="M34" s="36"/>
      <c r="N34" s="36"/>
      <c r="O34" s="36"/>
      <c r="P34" s="36"/>
      <c r="Q34" s="36"/>
      <c r="R34" s="36"/>
      <c r="S34" s="36"/>
      <c r="T34" s="36"/>
      <c r="U34" s="36"/>
      <c r="V34" s="36"/>
      <c r="W34" s="36"/>
      <c r="X34" s="36"/>
      <c r="Y34" s="36"/>
      <c r="Z34" s="36"/>
      <c r="AA34" s="36"/>
    </row>
    <row r="35" spans="1:27" x14ac:dyDescent="0.2">
      <c r="A35" s="3" t="s">
        <v>168</v>
      </c>
      <c r="B35" s="47">
        <v>447</v>
      </c>
      <c r="C35" s="47">
        <v>1619</v>
      </c>
      <c r="D35" s="47">
        <v>2418</v>
      </c>
      <c r="E35" s="47">
        <v>841</v>
      </c>
      <c r="F35" s="47">
        <v>186</v>
      </c>
      <c r="G35" s="47">
        <v>104</v>
      </c>
      <c r="H35" s="47">
        <v>371</v>
      </c>
      <c r="I35" s="47">
        <v>189</v>
      </c>
      <c r="K35" s="36"/>
      <c r="L35" s="36"/>
      <c r="M35" s="36"/>
      <c r="N35" s="36"/>
      <c r="O35" s="36"/>
      <c r="P35" s="36"/>
      <c r="Q35" s="36"/>
      <c r="R35" s="36"/>
      <c r="S35" s="36"/>
      <c r="T35" s="36"/>
      <c r="U35" s="36"/>
      <c r="V35" s="36"/>
      <c r="W35" s="36"/>
      <c r="X35" s="36"/>
      <c r="Y35" s="36"/>
      <c r="Z35" s="36"/>
      <c r="AA35" s="36"/>
    </row>
    <row r="36" spans="1:27" x14ac:dyDescent="0.2">
      <c r="A36" s="3" t="s">
        <v>169</v>
      </c>
      <c r="B36" s="47">
        <v>452</v>
      </c>
      <c r="C36" s="47">
        <v>1581</v>
      </c>
      <c r="D36" s="47">
        <v>2582</v>
      </c>
      <c r="E36" s="47">
        <v>700</v>
      </c>
      <c r="F36" s="47">
        <v>214</v>
      </c>
      <c r="G36" s="47">
        <v>111</v>
      </c>
      <c r="H36" s="47">
        <v>255</v>
      </c>
      <c r="I36" s="47">
        <v>140</v>
      </c>
      <c r="K36" s="36"/>
      <c r="L36" s="36"/>
      <c r="M36" s="36"/>
      <c r="N36" s="36"/>
      <c r="O36" s="36"/>
      <c r="P36" s="36"/>
      <c r="Q36" s="36"/>
      <c r="R36" s="36"/>
      <c r="S36" s="36"/>
      <c r="T36" s="36"/>
      <c r="U36" s="36"/>
      <c r="V36" s="36"/>
      <c r="W36" s="36"/>
      <c r="X36" s="36"/>
      <c r="Y36" s="36"/>
      <c r="Z36" s="36"/>
      <c r="AA36" s="36"/>
    </row>
    <row r="37" spans="1:27" x14ac:dyDescent="0.2">
      <c r="A37" s="3" t="s">
        <v>170</v>
      </c>
      <c r="B37" s="47">
        <v>299</v>
      </c>
      <c r="C37" s="47">
        <v>1383</v>
      </c>
      <c r="D37" s="47">
        <v>2114</v>
      </c>
      <c r="E37" s="47">
        <v>565</v>
      </c>
      <c r="F37" s="47">
        <v>154</v>
      </c>
      <c r="G37" s="47">
        <v>126</v>
      </c>
      <c r="H37" s="47">
        <v>209</v>
      </c>
      <c r="I37" s="47">
        <v>127</v>
      </c>
      <c r="K37" s="36"/>
      <c r="L37" s="36"/>
      <c r="M37" s="36"/>
      <c r="N37" s="36"/>
      <c r="O37" s="36"/>
      <c r="P37" s="36"/>
      <c r="Q37" s="36"/>
      <c r="R37" s="36"/>
      <c r="S37" s="36"/>
      <c r="T37" s="36"/>
      <c r="U37" s="36"/>
      <c r="V37" s="36"/>
      <c r="W37" s="36"/>
      <c r="X37" s="36"/>
      <c r="Y37" s="36"/>
      <c r="Z37" s="36"/>
      <c r="AA37" s="36"/>
    </row>
    <row r="38" spans="1:27" x14ac:dyDescent="0.2">
      <c r="E38" s="40">
        <f>AVERAGE(E26:E37)</f>
        <v>660.41666666666663</v>
      </c>
      <c r="F38" s="40">
        <f t="shared" ref="F38:I38" si="36">AVERAGE(F26:F37)</f>
        <v>178.08333333333334</v>
      </c>
      <c r="G38" s="40">
        <f t="shared" si="36"/>
        <v>105.33333333333333</v>
      </c>
      <c r="H38" s="40">
        <f t="shared" si="36"/>
        <v>244.25</v>
      </c>
      <c r="I38" s="40">
        <f t="shared" si="36"/>
        <v>144.41666666666666</v>
      </c>
      <c r="K38" s="36"/>
      <c r="L38" s="36"/>
      <c r="M38" s="36"/>
      <c r="N38" s="36"/>
      <c r="O38" s="36"/>
      <c r="P38" s="36"/>
      <c r="Q38" s="36"/>
      <c r="R38" s="36"/>
      <c r="S38" s="36"/>
      <c r="T38" s="36"/>
      <c r="U38" s="36"/>
      <c r="V38" s="36"/>
      <c r="W38" s="36"/>
      <c r="X38" s="36"/>
      <c r="Y38" s="36"/>
      <c r="Z38" s="36"/>
      <c r="AA38" s="36"/>
    </row>
    <row r="39" spans="1:27" x14ac:dyDescent="0.2">
      <c r="L39" s="36"/>
      <c r="M39" s="36"/>
      <c r="N39" s="36"/>
      <c r="O39" s="36"/>
      <c r="P39" s="36"/>
      <c r="Q39" s="36"/>
      <c r="R39" s="36"/>
      <c r="S39" s="36"/>
      <c r="T39" s="36"/>
      <c r="U39" s="36"/>
      <c r="V39" s="36"/>
    </row>
    <row r="40" spans="1:27" x14ac:dyDescent="0.2">
      <c r="L40" s="36"/>
      <c r="M40" s="36"/>
      <c r="N40" s="36"/>
      <c r="O40" s="36"/>
      <c r="P40" s="36"/>
      <c r="Q40" s="36"/>
      <c r="R40" s="36"/>
      <c r="S40" s="36"/>
      <c r="T40" s="36"/>
      <c r="U40" s="36"/>
      <c r="V40" s="36"/>
    </row>
    <row r="41" spans="1:27" x14ac:dyDescent="0.2">
      <c r="K41" s="36"/>
      <c r="L41" s="36"/>
      <c r="M41" s="36"/>
      <c r="N41" s="36"/>
      <c r="O41" s="36"/>
      <c r="P41" s="36"/>
      <c r="Q41" s="36"/>
      <c r="R41" s="36"/>
      <c r="S41" s="36"/>
      <c r="T41" s="36"/>
      <c r="U41" s="36"/>
      <c r="V41" s="36"/>
    </row>
    <row r="42" spans="1:27" x14ac:dyDescent="0.2">
      <c r="K42" s="36"/>
      <c r="L42" s="36"/>
      <c r="M42" s="36"/>
      <c r="N42" s="36"/>
      <c r="O42" s="36"/>
      <c r="P42" s="36"/>
      <c r="Q42" s="36"/>
      <c r="R42" s="36"/>
      <c r="S42" s="36"/>
      <c r="T42" s="36"/>
      <c r="U42" s="36"/>
      <c r="V42" s="36"/>
    </row>
    <row r="43" spans="1:27" x14ac:dyDescent="0.2">
      <c r="K43" s="36"/>
      <c r="L43" s="36"/>
      <c r="M43" s="36"/>
      <c r="N43" s="36"/>
      <c r="O43" s="36"/>
      <c r="P43" s="36"/>
      <c r="Q43" s="36"/>
      <c r="R43" s="36"/>
      <c r="S43" s="36"/>
    </row>
    <row r="44" spans="1:27" x14ac:dyDescent="0.2">
      <c r="K44" s="36"/>
      <c r="L44" s="36"/>
      <c r="M44" s="36"/>
      <c r="N44" s="36"/>
      <c r="O44" s="36"/>
      <c r="P44" s="36"/>
      <c r="Q44" s="36"/>
      <c r="R44" s="36"/>
      <c r="S44" s="36"/>
    </row>
    <row r="45" spans="1:27" x14ac:dyDescent="0.2">
      <c r="K45" s="36"/>
      <c r="L45" s="36"/>
      <c r="M45" s="36"/>
      <c r="N45" s="36"/>
      <c r="O45" s="36"/>
      <c r="P45" s="36"/>
      <c r="Q45" s="36"/>
      <c r="R45" s="36"/>
      <c r="S45" s="36"/>
    </row>
    <row r="46" spans="1:27" x14ac:dyDescent="0.2">
      <c r="K46" s="36"/>
      <c r="L46" s="36"/>
      <c r="M46" s="36"/>
      <c r="N46" s="36"/>
      <c r="O46" s="36"/>
      <c r="P46" s="36"/>
      <c r="Q46" s="36"/>
      <c r="R46" s="36"/>
      <c r="S46" s="36"/>
    </row>
    <row r="47" spans="1:27" x14ac:dyDescent="0.2">
      <c r="K47" s="36"/>
      <c r="L47" s="36"/>
      <c r="M47" s="36"/>
      <c r="N47" s="36"/>
      <c r="O47" s="36"/>
      <c r="P47" s="36"/>
      <c r="Q47" s="36"/>
      <c r="R47" s="36"/>
      <c r="S47" s="36"/>
    </row>
    <row r="48" spans="1:27" x14ac:dyDescent="0.2">
      <c r="K48" s="36"/>
      <c r="L48" s="36"/>
      <c r="M48" s="36"/>
      <c r="N48" s="36"/>
      <c r="O48" s="36"/>
      <c r="P48" s="36"/>
      <c r="Q48" s="36"/>
      <c r="R48" s="36"/>
      <c r="S48" s="36"/>
    </row>
    <row r="49" spans="1:19" x14ac:dyDescent="0.2">
      <c r="K49" s="36"/>
      <c r="L49" s="36"/>
      <c r="M49" s="36"/>
      <c r="N49" s="36"/>
      <c r="O49" s="36"/>
      <c r="P49" s="36"/>
      <c r="Q49" s="36"/>
      <c r="R49" s="36"/>
      <c r="S49" s="36"/>
    </row>
    <row r="50" spans="1:19" x14ac:dyDescent="0.2">
      <c r="K50" s="36"/>
      <c r="L50" s="36"/>
      <c r="M50" s="36"/>
      <c r="N50" s="36"/>
      <c r="O50" s="36"/>
      <c r="P50" s="36"/>
      <c r="Q50" s="36"/>
      <c r="R50" s="36"/>
      <c r="S50" s="36"/>
    </row>
    <row r="58" spans="1:19" ht="12.75" customHeight="1" x14ac:dyDescent="0.2">
      <c r="G58" s="35"/>
      <c r="H58" s="35"/>
      <c r="I58" s="35"/>
      <c r="J58" s="35"/>
    </row>
    <row r="59" spans="1:19" ht="12.75" customHeight="1" x14ac:dyDescent="0.2">
      <c r="A59" s="176" t="s">
        <v>220</v>
      </c>
      <c r="B59" s="176"/>
      <c r="C59" s="176"/>
      <c r="D59" s="176"/>
      <c r="E59" s="176"/>
      <c r="F59" s="176"/>
      <c r="G59" s="176"/>
      <c r="H59" s="176"/>
      <c r="I59" s="176"/>
      <c r="J59" s="176"/>
    </row>
    <row r="60" spans="1:19" x14ac:dyDescent="0.2">
      <c r="A60" s="176"/>
      <c r="B60" s="176"/>
      <c r="C60" s="176"/>
      <c r="D60" s="176"/>
      <c r="E60" s="176"/>
      <c r="F60" s="176"/>
      <c r="G60" s="176"/>
      <c r="H60" s="176"/>
      <c r="I60" s="176"/>
      <c r="J60" s="176"/>
    </row>
  </sheetData>
  <mergeCells count="14">
    <mergeCell ref="A59:J60"/>
    <mergeCell ref="BE8:BI8"/>
    <mergeCell ref="AA8:AE8"/>
    <mergeCell ref="AF8:AJ8"/>
    <mergeCell ref="AK8:AO8"/>
    <mergeCell ref="AP8:AT8"/>
    <mergeCell ref="AU8:AY8"/>
    <mergeCell ref="AZ8:BD8"/>
    <mergeCell ref="A8:A9"/>
    <mergeCell ref="B8:F8"/>
    <mergeCell ref="G8:K8"/>
    <mergeCell ref="L8:P8"/>
    <mergeCell ref="Q8:U8"/>
    <mergeCell ref="V8:Z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2"/>
  <sheetViews>
    <sheetView workbookViewId="0"/>
  </sheetViews>
  <sheetFormatPr baseColWidth="10" defaultRowHeight="12.75" x14ac:dyDescent="0.2"/>
  <cols>
    <col min="1" max="16384" width="11.42578125" style="1"/>
  </cols>
  <sheetData>
    <row r="1" spans="1:28" ht="15.75" x14ac:dyDescent="0.25">
      <c r="A1" s="10" t="s">
        <v>117</v>
      </c>
    </row>
    <row r="4" spans="1:28" ht="15" x14ac:dyDescent="0.25">
      <c r="A4" s="25" t="s">
        <v>192</v>
      </c>
    </row>
    <row r="8" spans="1:28" x14ac:dyDescent="0.2">
      <c r="A8" s="186" t="s">
        <v>179</v>
      </c>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8"/>
    </row>
    <row r="9" spans="1:28" x14ac:dyDescent="0.2">
      <c r="A9" s="177" t="s">
        <v>108</v>
      </c>
      <c r="B9" s="179" t="s">
        <v>35</v>
      </c>
      <c r="C9" s="179"/>
      <c r="D9" s="179"/>
      <c r="E9" s="179" t="s">
        <v>36</v>
      </c>
      <c r="F9" s="179"/>
      <c r="G9" s="179"/>
      <c r="H9" s="179" t="s">
        <v>29</v>
      </c>
      <c r="I9" s="179"/>
      <c r="J9" s="179"/>
      <c r="K9" s="179" t="s">
        <v>37</v>
      </c>
      <c r="L9" s="179"/>
      <c r="M9" s="179"/>
      <c r="N9" s="179" t="s">
        <v>38</v>
      </c>
      <c r="O9" s="179"/>
      <c r="P9" s="179"/>
      <c r="Q9" s="179" t="s">
        <v>39</v>
      </c>
      <c r="R9" s="179"/>
      <c r="S9" s="179"/>
      <c r="T9" s="179" t="s">
        <v>40</v>
      </c>
      <c r="U9" s="179"/>
      <c r="V9" s="179"/>
      <c r="W9" s="179" t="s">
        <v>41</v>
      </c>
      <c r="X9" s="179"/>
      <c r="Y9" s="179"/>
      <c r="Z9" s="179" t="s">
        <v>10</v>
      </c>
      <c r="AA9" s="179"/>
      <c r="AB9" s="179"/>
    </row>
    <row r="10" spans="1:28" ht="51" x14ac:dyDescent="0.2">
      <c r="A10" s="178"/>
      <c r="B10" s="2" t="s">
        <v>11</v>
      </c>
      <c r="C10" s="2" t="s">
        <v>34</v>
      </c>
      <c r="D10" s="5" t="s">
        <v>42</v>
      </c>
      <c r="E10" s="2" t="s">
        <v>11</v>
      </c>
      <c r="F10" s="2" t="s">
        <v>13</v>
      </c>
      <c r="G10" s="5" t="s">
        <v>43</v>
      </c>
      <c r="H10" s="2" t="s">
        <v>11</v>
      </c>
      <c r="I10" s="2" t="s">
        <v>13</v>
      </c>
      <c r="J10" s="5" t="s">
        <v>44</v>
      </c>
      <c r="K10" s="2" t="s">
        <v>11</v>
      </c>
      <c r="L10" s="2" t="s">
        <v>13</v>
      </c>
      <c r="M10" s="5" t="s">
        <v>45</v>
      </c>
      <c r="N10" s="2" t="s">
        <v>11</v>
      </c>
      <c r="O10" s="2" t="s">
        <v>13</v>
      </c>
      <c r="P10" s="5" t="s">
        <v>46</v>
      </c>
      <c r="Q10" s="2" t="s">
        <v>11</v>
      </c>
      <c r="R10" s="2" t="s">
        <v>13</v>
      </c>
      <c r="S10" s="5" t="s">
        <v>47</v>
      </c>
      <c r="T10" s="2" t="s">
        <v>11</v>
      </c>
      <c r="U10" s="2" t="s">
        <v>13</v>
      </c>
      <c r="V10" s="5" t="s">
        <v>48</v>
      </c>
      <c r="W10" s="2" t="s">
        <v>11</v>
      </c>
      <c r="X10" s="2" t="s">
        <v>13</v>
      </c>
      <c r="Y10" s="5" t="s">
        <v>49</v>
      </c>
      <c r="Z10" s="2" t="s">
        <v>11</v>
      </c>
      <c r="AA10" s="2" t="s">
        <v>13</v>
      </c>
      <c r="AB10" s="2" t="s">
        <v>50</v>
      </c>
    </row>
    <row r="11" spans="1:28" x14ac:dyDescent="0.2">
      <c r="A11" s="3" t="s">
        <v>0</v>
      </c>
      <c r="B11" s="48">
        <v>2</v>
      </c>
      <c r="C11" s="48">
        <v>2</v>
      </c>
      <c r="D11" s="47">
        <f>B11+C11</f>
        <v>4</v>
      </c>
      <c r="E11" s="48">
        <v>22</v>
      </c>
      <c r="F11" s="48">
        <v>10</v>
      </c>
      <c r="G11" s="47">
        <f>E11+F11</f>
        <v>32</v>
      </c>
      <c r="H11" s="48">
        <v>21</v>
      </c>
      <c r="I11" s="48">
        <v>12</v>
      </c>
      <c r="J11" s="47">
        <f>H11+I11</f>
        <v>33</v>
      </c>
      <c r="K11" s="48">
        <v>5</v>
      </c>
      <c r="L11" s="48">
        <v>2</v>
      </c>
      <c r="M11" s="47">
        <f>K11+L11</f>
        <v>7</v>
      </c>
      <c r="N11" s="48">
        <v>2</v>
      </c>
      <c r="O11" s="48">
        <v>0</v>
      </c>
      <c r="P11" s="47">
        <f>N11+O11</f>
        <v>2</v>
      </c>
      <c r="Q11" s="48">
        <v>1</v>
      </c>
      <c r="R11" s="48">
        <v>0</v>
      </c>
      <c r="S11" s="47">
        <f>Q11+R11</f>
        <v>1</v>
      </c>
      <c r="T11" s="48">
        <v>2</v>
      </c>
      <c r="U11" s="48">
        <v>2</v>
      </c>
      <c r="V11" s="47">
        <f>T11+U11</f>
        <v>4</v>
      </c>
      <c r="W11" s="48">
        <v>0</v>
      </c>
      <c r="X11" s="48">
        <v>0</v>
      </c>
      <c r="Y11" s="47">
        <f>W11+X11</f>
        <v>0</v>
      </c>
      <c r="Z11" s="47">
        <f>B11+E11+H11+K11+N11+Q11+T11+W11</f>
        <v>55</v>
      </c>
      <c r="AA11" s="47">
        <f>C11+F11+I11+L11+O11+R11+U11+X11</f>
        <v>28</v>
      </c>
      <c r="AB11" s="47">
        <f>Z11+AA11</f>
        <v>83</v>
      </c>
    </row>
    <row r="12" spans="1:28" x14ac:dyDescent="0.2">
      <c r="A12" s="3" t="s">
        <v>1</v>
      </c>
      <c r="B12" s="48">
        <v>23</v>
      </c>
      <c r="C12" s="48">
        <v>15</v>
      </c>
      <c r="D12" s="47">
        <f t="shared" ref="D12:D20" si="0">B12+C12</f>
        <v>38</v>
      </c>
      <c r="E12" s="48">
        <v>111</v>
      </c>
      <c r="F12" s="48">
        <v>71</v>
      </c>
      <c r="G12" s="47">
        <f t="shared" ref="G12:G20" si="1">E12+F12</f>
        <v>182</v>
      </c>
      <c r="H12" s="48">
        <v>124</v>
      </c>
      <c r="I12" s="48">
        <v>74</v>
      </c>
      <c r="J12" s="47">
        <f t="shared" ref="J12:J20" si="2">H12+I12</f>
        <v>198</v>
      </c>
      <c r="K12" s="48">
        <v>40</v>
      </c>
      <c r="L12" s="48">
        <v>59</v>
      </c>
      <c r="M12" s="47">
        <f t="shared" ref="M12:M20" si="3">K12+L12</f>
        <v>99</v>
      </c>
      <c r="N12" s="48">
        <v>12</v>
      </c>
      <c r="O12" s="48">
        <v>15</v>
      </c>
      <c r="P12" s="47">
        <f t="shared" ref="P12:P20" si="4">N12+O12</f>
        <v>27</v>
      </c>
      <c r="Q12" s="48">
        <v>10</v>
      </c>
      <c r="R12" s="48">
        <v>5</v>
      </c>
      <c r="S12" s="47">
        <f t="shared" ref="S12:S20" si="5">Q12+R12</f>
        <v>15</v>
      </c>
      <c r="T12" s="48">
        <v>13</v>
      </c>
      <c r="U12" s="48">
        <v>22</v>
      </c>
      <c r="V12" s="47">
        <f t="shared" ref="V12:V20" si="6">T12+U12</f>
        <v>35</v>
      </c>
      <c r="W12" s="48">
        <v>2</v>
      </c>
      <c r="X12" s="48">
        <v>13</v>
      </c>
      <c r="Y12" s="47">
        <f t="shared" ref="Y12:Y20" si="7">W12+X12</f>
        <v>15</v>
      </c>
      <c r="Z12" s="47">
        <f t="shared" ref="Z12:AA20" si="8">B12+E12+H12+K12+N12+Q12+T12+W12</f>
        <v>335</v>
      </c>
      <c r="AA12" s="47">
        <f t="shared" si="8"/>
        <v>274</v>
      </c>
      <c r="AB12" s="47">
        <f t="shared" ref="AB12:AB20" si="9">Z12+AA12</f>
        <v>609</v>
      </c>
    </row>
    <row r="13" spans="1:28" x14ac:dyDescent="0.2">
      <c r="A13" s="3" t="s">
        <v>2</v>
      </c>
      <c r="B13" s="48">
        <v>35</v>
      </c>
      <c r="C13" s="48">
        <v>24</v>
      </c>
      <c r="D13" s="47">
        <f t="shared" si="0"/>
        <v>59</v>
      </c>
      <c r="E13" s="48">
        <v>104</v>
      </c>
      <c r="F13" s="48">
        <v>76</v>
      </c>
      <c r="G13" s="47">
        <f t="shared" si="1"/>
        <v>180</v>
      </c>
      <c r="H13" s="48">
        <v>192</v>
      </c>
      <c r="I13" s="48">
        <v>117</v>
      </c>
      <c r="J13" s="47">
        <f t="shared" si="2"/>
        <v>309</v>
      </c>
      <c r="K13" s="48">
        <v>42</v>
      </c>
      <c r="L13" s="48">
        <v>75</v>
      </c>
      <c r="M13" s="47">
        <f t="shared" si="3"/>
        <v>117</v>
      </c>
      <c r="N13" s="48">
        <v>11</v>
      </c>
      <c r="O13" s="48">
        <v>18</v>
      </c>
      <c r="P13" s="47">
        <f t="shared" si="4"/>
        <v>29</v>
      </c>
      <c r="Q13" s="48">
        <v>12</v>
      </c>
      <c r="R13" s="48">
        <v>13</v>
      </c>
      <c r="S13" s="47">
        <f t="shared" si="5"/>
        <v>25</v>
      </c>
      <c r="T13" s="48">
        <v>19</v>
      </c>
      <c r="U13" s="48">
        <v>46</v>
      </c>
      <c r="V13" s="47">
        <f t="shared" si="6"/>
        <v>65</v>
      </c>
      <c r="W13" s="48">
        <v>10</v>
      </c>
      <c r="X13" s="48">
        <v>27</v>
      </c>
      <c r="Y13" s="47">
        <f t="shared" si="7"/>
        <v>37</v>
      </c>
      <c r="Z13" s="47">
        <f t="shared" si="8"/>
        <v>425</v>
      </c>
      <c r="AA13" s="47">
        <f t="shared" si="8"/>
        <v>396</v>
      </c>
      <c r="AB13" s="47">
        <f t="shared" si="9"/>
        <v>821</v>
      </c>
    </row>
    <row r="14" spans="1:28" x14ac:dyDescent="0.2">
      <c r="A14" s="3" t="s">
        <v>3</v>
      </c>
      <c r="B14" s="48">
        <v>32</v>
      </c>
      <c r="C14" s="48">
        <v>10</v>
      </c>
      <c r="D14" s="47">
        <f t="shared" si="0"/>
        <v>42</v>
      </c>
      <c r="E14" s="48">
        <v>98</v>
      </c>
      <c r="F14" s="48">
        <v>70</v>
      </c>
      <c r="G14" s="47">
        <f t="shared" si="1"/>
        <v>168</v>
      </c>
      <c r="H14" s="48">
        <v>187</v>
      </c>
      <c r="I14" s="48">
        <v>121</v>
      </c>
      <c r="J14" s="47">
        <f t="shared" si="2"/>
        <v>308</v>
      </c>
      <c r="K14" s="48">
        <v>40</v>
      </c>
      <c r="L14" s="48">
        <v>38</v>
      </c>
      <c r="M14" s="47">
        <f t="shared" si="3"/>
        <v>78</v>
      </c>
      <c r="N14" s="48">
        <v>8</v>
      </c>
      <c r="O14" s="48">
        <v>8</v>
      </c>
      <c r="P14" s="47">
        <f t="shared" si="4"/>
        <v>16</v>
      </c>
      <c r="Q14" s="48">
        <v>8</v>
      </c>
      <c r="R14" s="48">
        <v>6</v>
      </c>
      <c r="S14" s="47">
        <f t="shared" si="5"/>
        <v>14</v>
      </c>
      <c r="T14" s="48">
        <v>20</v>
      </c>
      <c r="U14" s="48">
        <v>24</v>
      </c>
      <c r="V14" s="47">
        <f t="shared" si="6"/>
        <v>44</v>
      </c>
      <c r="W14" s="48">
        <v>10</v>
      </c>
      <c r="X14" s="48">
        <v>24</v>
      </c>
      <c r="Y14" s="47">
        <f t="shared" si="7"/>
        <v>34</v>
      </c>
      <c r="Z14" s="47">
        <f t="shared" si="8"/>
        <v>403</v>
      </c>
      <c r="AA14" s="47">
        <f t="shared" si="8"/>
        <v>301</v>
      </c>
      <c r="AB14" s="47">
        <f t="shared" si="9"/>
        <v>704</v>
      </c>
    </row>
    <row r="15" spans="1:28" x14ac:dyDescent="0.2">
      <c r="A15" s="3" t="s">
        <v>4</v>
      </c>
      <c r="B15" s="48">
        <v>33</v>
      </c>
      <c r="C15" s="48">
        <v>12</v>
      </c>
      <c r="D15" s="47">
        <f t="shared" si="0"/>
        <v>45</v>
      </c>
      <c r="E15" s="48">
        <v>113</v>
      </c>
      <c r="F15" s="48">
        <v>55</v>
      </c>
      <c r="G15" s="47">
        <f t="shared" si="1"/>
        <v>168</v>
      </c>
      <c r="H15" s="48">
        <v>180</v>
      </c>
      <c r="I15" s="48">
        <v>114</v>
      </c>
      <c r="J15" s="47">
        <f t="shared" si="2"/>
        <v>294</v>
      </c>
      <c r="K15" s="48">
        <v>26</v>
      </c>
      <c r="L15" s="48">
        <v>35</v>
      </c>
      <c r="M15" s="47">
        <f t="shared" si="3"/>
        <v>61</v>
      </c>
      <c r="N15" s="48">
        <v>8</v>
      </c>
      <c r="O15" s="48">
        <v>8</v>
      </c>
      <c r="P15" s="47">
        <f t="shared" si="4"/>
        <v>16</v>
      </c>
      <c r="Q15" s="48">
        <v>10</v>
      </c>
      <c r="R15" s="48">
        <v>5</v>
      </c>
      <c r="S15" s="47">
        <f t="shared" si="5"/>
        <v>15</v>
      </c>
      <c r="T15" s="48">
        <v>16</v>
      </c>
      <c r="U15" s="48">
        <v>25</v>
      </c>
      <c r="V15" s="47">
        <f t="shared" si="6"/>
        <v>41</v>
      </c>
      <c r="W15" s="48">
        <v>15</v>
      </c>
      <c r="X15" s="48">
        <v>15</v>
      </c>
      <c r="Y15" s="47">
        <f t="shared" si="7"/>
        <v>30</v>
      </c>
      <c r="Z15" s="47">
        <f t="shared" si="8"/>
        <v>401</v>
      </c>
      <c r="AA15" s="47">
        <f t="shared" si="8"/>
        <v>269</v>
      </c>
      <c r="AB15" s="47">
        <f t="shared" si="9"/>
        <v>670</v>
      </c>
    </row>
    <row r="16" spans="1:28" x14ac:dyDescent="0.2">
      <c r="A16" s="3" t="s">
        <v>5</v>
      </c>
      <c r="B16" s="48">
        <v>28</v>
      </c>
      <c r="C16" s="48">
        <v>6</v>
      </c>
      <c r="D16" s="47">
        <f t="shared" si="0"/>
        <v>34</v>
      </c>
      <c r="E16" s="48">
        <v>117</v>
      </c>
      <c r="F16" s="48">
        <v>48</v>
      </c>
      <c r="G16" s="47">
        <f t="shared" si="1"/>
        <v>165</v>
      </c>
      <c r="H16" s="48">
        <v>197</v>
      </c>
      <c r="I16" s="48">
        <v>120</v>
      </c>
      <c r="J16" s="47">
        <f t="shared" si="2"/>
        <v>317</v>
      </c>
      <c r="K16" s="48">
        <v>22</v>
      </c>
      <c r="L16" s="48">
        <v>20</v>
      </c>
      <c r="M16" s="47">
        <f t="shared" si="3"/>
        <v>42</v>
      </c>
      <c r="N16" s="48">
        <v>7</v>
      </c>
      <c r="O16" s="48">
        <v>10</v>
      </c>
      <c r="P16" s="47">
        <f t="shared" si="4"/>
        <v>17</v>
      </c>
      <c r="Q16" s="48">
        <v>5</v>
      </c>
      <c r="R16" s="48">
        <v>5</v>
      </c>
      <c r="S16" s="47">
        <f t="shared" si="5"/>
        <v>10</v>
      </c>
      <c r="T16" s="48">
        <v>9</v>
      </c>
      <c r="U16" s="48">
        <v>12</v>
      </c>
      <c r="V16" s="47">
        <f t="shared" si="6"/>
        <v>21</v>
      </c>
      <c r="W16" s="48">
        <v>10</v>
      </c>
      <c r="X16" s="48">
        <v>5</v>
      </c>
      <c r="Y16" s="47">
        <f t="shared" si="7"/>
        <v>15</v>
      </c>
      <c r="Z16" s="47">
        <f t="shared" si="8"/>
        <v>395</v>
      </c>
      <c r="AA16" s="47">
        <f t="shared" si="8"/>
        <v>226</v>
      </c>
      <c r="AB16" s="47">
        <f t="shared" si="9"/>
        <v>621</v>
      </c>
    </row>
    <row r="17" spans="1:28" x14ac:dyDescent="0.2">
      <c r="A17" s="3" t="s">
        <v>6</v>
      </c>
      <c r="B17" s="48">
        <v>19</v>
      </c>
      <c r="C17" s="48">
        <v>10</v>
      </c>
      <c r="D17" s="47">
        <f t="shared" si="0"/>
        <v>29</v>
      </c>
      <c r="E17" s="48">
        <v>92</v>
      </c>
      <c r="F17" s="48">
        <v>36</v>
      </c>
      <c r="G17" s="47">
        <f t="shared" si="1"/>
        <v>128</v>
      </c>
      <c r="H17" s="48">
        <v>163</v>
      </c>
      <c r="I17" s="48">
        <v>102</v>
      </c>
      <c r="J17" s="47">
        <f t="shared" si="2"/>
        <v>265</v>
      </c>
      <c r="K17" s="48">
        <v>21</v>
      </c>
      <c r="L17" s="48">
        <v>22</v>
      </c>
      <c r="M17" s="47">
        <f t="shared" si="3"/>
        <v>43</v>
      </c>
      <c r="N17" s="48">
        <v>3</v>
      </c>
      <c r="O17" s="48">
        <v>5</v>
      </c>
      <c r="P17" s="47">
        <f t="shared" si="4"/>
        <v>8</v>
      </c>
      <c r="Q17" s="48">
        <v>1</v>
      </c>
      <c r="R17" s="48">
        <v>4</v>
      </c>
      <c r="S17" s="47">
        <f t="shared" si="5"/>
        <v>5</v>
      </c>
      <c r="T17" s="48">
        <v>5</v>
      </c>
      <c r="U17" s="48">
        <v>8</v>
      </c>
      <c r="V17" s="47">
        <f t="shared" si="6"/>
        <v>13</v>
      </c>
      <c r="W17" s="48">
        <v>5</v>
      </c>
      <c r="X17" s="48">
        <v>5</v>
      </c>
      <c r="Y17" s="47">
        <f t="shared" si="7"/>
        <v>10</v>
      </c>
      <c r="Z17" s="47">
        <f t="shared" si="8"/>
        <v>309</v>
      </c>
      <c r="AA17" s="47">
        <f t="shared" si="8"/>
        <v>192</v>
      </c>
      <c r="AB17" s="47">
        <f t="shared" si="9"/>
        <v>501</v>
      </c>
    </row>
    <row r="18" spans="1:28" x14ac:dyDescent="0.2">
      <c r="A18" s="3" t="s">
        <v>7</v>
      </c>
      <c r="B18" s="48">
        <v>19</v>
      </c>
      <c r="C18" s="48">
        <v>9</v>
      </c>
      <c r="D18" s="47">
        <f t="shared" si="0"/>
        <v>28</v>
      </c>
      <c r="E18" s="48">
        <v>70</v>
      </c>
      <c r="F18" s="48">
        <v>29</v>
      </c>
      <c r="G18" s="47">
        <f t="shared" si="1"/>
        <v>99</v>
      </c>
      <c r="H18" s="48">
        <v>132</v>
      </c>
      <c r="I18" s="48">
        <v>70</v>
      </c>
      <c r="J18" s="47">
        <f t="shared" si="2"/>
        <v>202</v>
      </c>
      <c r="K18" s="48">
        <v>11</v>
      </c>
      <c r="L18" s="48">
        <v>9</v>
      </c>
      <c r="M18" s="47">
        <f t="shared" si="3"/>
        <v>20</v>
      </c>
      <c r="N18" s="48">
        <v>2</v>
      </c>
      <c r="O18" s="48">
        <v>5</v>
      </c>
      <c r="P18" s="47">
        <f t="shared" si="4"/>
        <v>7</v>
      </c>
      <c r="Q18" s="48">
        <v>0</v>
      </c>
      <c r="R18" s="48">
        <v>1</v>
      </c>
      <c r="S18" s="47">
        <f t="shared" si="5"/>
        <v>1</v>
      </c>
      <c r="T18" s="48">
        <v>5</v>
      </c>
      <c r="U18" s="48">
        <v>3</v>
      </c>
      <c r="V18" s="47">
        <f t="shared" si="6"/>
        <v>8</v>
      </c>
      <c r="W18" s="48">
        <v>3</v>
      </c>
      <c r="X18" s="48">
        <v>4</v>
      </c>
      <c r="Y18" s="47">
        <f t="shared" si="7"/>
        <v>7</v>
      </c>
      <c r="Z18" s="47">
        <f t="shared" si="8"/>
        <v>242</v>
      </c>
      <c r="AA18" s="47">
        <f t="shared" si="8"/>
        <v>130</v>
      </c>
      <c r="AB18" s="47">
        <f t="shared" si="9"/>
        <v>372</v>
      </c>
    </row>
    <row r="19" spans="1:28" x14ac:dyDescent="0.2">
      <c r="A19" s="3" t="s">
        <v>8</v>
      </c>
      <c r="B19" s="48">
        <v>12</v>
      </c>
      <c r="C19" s="48">
        <v>4</v>
      </c>
      <c r="D19" s="47">
        <f t="shared" si="0"/>
        <v>16</v>
      </c>
      <c r="E19" s="48">
        <v>40</v>
      </c>
      <c r="F19" s="48">
        <v>12</v>
      </c>
      <c r="G19" s="47">
        <f t="shared" si="1"/>
        <v>52</v>
      </c>
      <c r="H19" s="48">
        <v>91</v>
      </c>
      <c r="I19" s="48">
        <v>35</v>
      </c>
      <c r="J19" s="47">
        <f t="shared" si="2"/>
        <v>126</v>
      </c>
      <c r="K19" s="48">
        <v>9</v>
      </c>
      <c r="L19" s="48">
        <v>4</v>
      </c>
      <c r="M19" s="47">
        <f t="shared" si="3"/>
        <v>13</v>
      </c>
      <c r="N19" s="48">
        <v>2</v>
      </c>
      <c r="O19" s="48">
        <v>5</v>
      </c>
      <c r="P19" s="47">
        <f t="shared" si="4"/>
        <v>7</v>
      </c>
      <c r="Q19" s="48">
        <v>0</v>
      </c>
      <c r="R19" s="48">
        <v>1</v>
      </c>
      <c r="S19" s="47">
        <f t="shared" si="5"/>
        <v>1</v>
      </c>
      <c r="T19" s="48">
        <v>4</v>
      </c>
      <c r="U19" s="48">
        <v>2</v>
      </c>
      <c r="V19" s="47">
        <f t="shared" si="6"/>
        <v>6</v>
      </c>
      <c r="W19" s="48">
        <v>3</v>
      </c>
      <c r="X19" s="48">
        <v>1</v>
      </c>
      <c r="Y19" s="47">
        <f t="shared" si="7"/>
        <v>4</v>
      </c>
      <c r="Z19" s="47">
        <f t="shared" si="8"/>
        <v>161</v>
      </c>
      <c r="AA19" s="47">
        <f t="shared" si="8"/>
        <v>64</v>
      </c>
      <c r="AB19" s="47">
        <f t="shared" si="9"/>
        <v>225</v>
      </c>
    </row>
    <row r="20" spans="1:28" x14ac:dyDescent="0.2">
      <c r="A20" s="3" t="s">
        <v>9</v>
      </c>
      <c r="B20" s="48">
        <v>7</v>
      </c>
      <c r="C20" s="48">
        <v>0</v>
      </c>
      <c r="D20" s="47">
        <f t="shared" si="0"/>
        <v>7</v>
      </c>
      <c r="E20" s="48">
        <v>22</v>
      </c>
      <c r="F20" s="48">
        <v>6</v>
      </c>
      <c r="G20" s="47">
        <f t="shared" si="1"/>
        <v>28</v>
      </c>
      <c r="H20" s="48">
        <v>34</v>
      </c>
      <c r="I20" s="48">
        <v>20</v>
      </c>
      <c r="J20" s="47">
        <f t="shared" si="2"/>
        <v>54</v>
      </c>
      <c r="K20" s="48">
        <v>2</v>
      </c>
      <c r="L20" s="48">
        <v>3</v>
      </c>
      <c r="M20" s="47">
        <f t="shared" si="3"/>
        <v>5</v>
      </c>
      <c r="N20" s="48">
        <v>0</v>
      </c>
      <c r="O20" s="48">
        <v>0</v>
      </c>
      <c r="P20" s="47">
        <f t="shared" si="4"/>
        <v>0</v>
      </c>
      <c r="Q20" s="48">
        <v>0</v>
      </c>
      <c r="R20" s="48">
        <v>0</v>
      </c>
      <c r="S20" s="47">
        <f t="shared" si="5"/>
        <v>0</v>
      </c>
      <c r="T20" s="48">
        <v>0</v>
      </c>
      <c r="U20" s="48">
        <v>3</v>
      </c>
      <c r="V20" s="47">
        <f t="shared" si="6"/>
        <v>3</v>
      </c>
      <c r="W20" s="48">
        <v>0</v>
      </c>
      <c r="X20" s="48">
        <v>0</v>
      </c>
      <c r="Y20" s="47">
        <f t="shared" si="7"/>
        <v>0</v>
      </c>
      <c r="Z20" s="47">
        <f t="shared" si="8"/>
        <v>65</v>
      </c>
      <c r="AA20" s="47">
        <f t="shared" si="8"/>
        <v>32</v>
      </c>
      <c r="AB20" s="47">
        <f t="shared" si="9"/>
        <v>97</v>
      </c>
    </row>
    <row r="21" spans="1:28" ht="15.75" x14ac:dyDescent="0.25">
      <c r="A21" s="4" t="s">
        <v>10</v>
      </c>
      <c r="B21" s="52">
        <f>SUM(B11:B20)</f>
        <v>210</v>
      </c>
      <c r="C21" s="52">
        <f t="shared" ref="C21:AB21" si="10">SUM(C11:C20)</f>
        <v>92</v>
      </c>
      <c r="D21" s="52">
        <f t="shared" si="10"/>
        <v>302</v>
      </c>
      <c r="E21" s="52">
        <f t="shared" si="10"/>
        <v>789</v>
      </c>
      <c r="F21" s="52">
        <f t="shared" si="10"/>
        <v>413</v>
      </c>
      <c r="G21" s="52">
        <f t="shared" si="10"/>
        <v>1202</v>
      </c>
      <c r="H21" s="52">
        <f t="shared" si="10"/>
        <v>1321</v>
      </c>
      <c r="I21" s="52">
        <f t="shared" si="10"/>
        <v>785</v>
      </c>
      <c r="J21" s="52">
        <f t="shared" si="10"/>
        <v>2106</v>
      </c>
      <c r="K21" s="52">
        <f t="shared" si="10"/>
        <v>218</v>
      </c>
      <c r="L21" s="52">
        <f t="shared" si="10"/>
        <v>267</v>
      </c>
      <c r="M21" s="52">
        <f t="shared" si="10"/>
        <v>485</v>
      </c>
      <c r="N21" s="52">
        <f t="shared" si="10"/>
        <v>55</v>
      </c>
      <c r="O21" s="52">
        <f t="shared" si="10"/>
        <v>74</v>
      </c>
      <c r="P21" s="52">
        <f t="shared" si="10"/>
        <v>129</v>
      </c>
      <c r="Q21" s="52">
        <f t="shared" si="10"/>
        <v>47</v>
      </c>
      <c r="R21" s="52">
        <f t="shared" si="10"/>
        <v>40</v>
      </c>
      <c r="S21" s="52">
        <f t="shared" si="10"/>
        <v>87</v>
      </c>
      <c r="T21" s="52">
        <f t="shared" si="10"/>
        <v>93</v>
      </c>
      <c r="U21" s="52">
        <f t="shared" si="10"/>
        <v>147</v>
      </c>
      <c r="V21" s="52">
        <f t="shared" si="10"/>
        <v>240</v>
      </c>
      <c r="W21" s="52">
        <f t="shared" si="10"/>
        <v>58</v>
      </c>
      <c r="X21" s="52">
        <f t="shared" si="10"/>
        <v>94</v>
      </c>
      <c r="Y21" s="52">
        <f t="shared" si="10"/>
        <v>152</v>
      </c>
      <c r="Z21" s="52">
        <f t="shared" si="10"/>
        <v>2791</v>
      </c>
      <c r="AA21" s="52">
        <f t="shared" si="10"/>
        <v>1912</v>
      </c>
      <c r="AB21" s="52">
        <f t="shared" si="10"/>
        <v>4703</v>
      </c>
    </row>
    <row r="22" spans="1:28" x14ac:dyDescent="0.2">
      <c r="A22" s="186" t="s">
        <v>180</v>
      </c>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8"/>
    </row>
    <row r="23" spans="1:28" x14ac:dyDescent="0.2">
      <c r="A23" s="177" t="s">
        <v>108</v>
      </c>
      <c r="B23" s="179" t="s">
        <v>35</v>
      </c>
      <c r="C23" s="179"/>
      <c r="D23" s="179"/>
      <c r="E23" s="179" t="s">
        <v>36</v>
      </c>
      <c r="F23" s="179"/>
      <c r="G23" s="179"/>
      <c r="H23" s="179" t="s">
        <v>29</v>
      </c>
      <c r="I23" s="179"/>
      <c r="J23" s="179"/>
      <c r="K23" s="179" t="s">
        <v>37</v>
      </c>
      <c r="L23" s="179"/>
      <c r="M23" s="179"/>
      <c r="N23" s="179" t="s">
        <v>38</v>
      </c>
      <c r="O23" s="179"/>
      <c r="P23" s="179"/>
      <c r="Q23" s="179" t="s">
        <v>39</v>
      </c>
      <c r="R23" s="179"/>
      <c r="S23" s="179"/>
      <c r="T23" s="179" t="s">
        <v>40</v>
      </c>
      <c r="U23" s="179"/>
      <c r="V23" s="179"/>
      <c r="W23" s="179" t="s">
        <v>41</v>
      </c>
      <c r="X23" s="179"/>
      <c r="Y23" s="179"/>
      <c r="Z23" s="179" t="s">
        <v>10</v>
      </c>
      <c r="AA23" s="179"/>
      <c r="AB23" s="179"/>
    </row>
    <row r="24" spans="1:28" ht="51" x14ac:dyDescent="0.2">
      <c r="A24" s="178"/>
      <c r="B24" s="2" t="s">
        <v>11</v>
      </c>
      <c r="C24" s="2" t="s">
        <v>34</v>
      </c>
      <c r="D24" s="5" t="s">
        <v>42</v>
      </c>
      <c r="E24" s="2" t="s">
        <v>11</v>
      </c>
      <c r="F24" s="2" t="s">
        <v>13</v>
      </c>
      <c r="G24" s="5" t="s">
        <v>43</v>
      </c>
      <c r="H24" s="2" t="s">
        <v>11</v>
      </c>
      <c r="I24" s="2" t="s">
        <v>13</v>
      </c>
      <c r="J24" s="5" t="s">
        <v>44</v>
      </c>
      <c r="K24" s="2" t="s">
        <v>11</v>
      </c>
      <c r="L24" s="2" t="s">
        <v>13</v>
      </c>
      <c r="M24" s="5" t="s">
        <v>45</v>
      </c>
      <c r="N24" s="2" t="s">
        <v>11</v>
      </c>
      <c r="O24" s="2" t="s">
        <v>13</v>
      </c>
      <c r="P24" s="5" t="s">
        <v>46</v>
      </c>
      <c r="Q24" s="2" t="s">
        <v>11</v>
      </c>
      <c r="R24" s="2" t="s">
        <v>13</v>
      </c>
      <c r="S24" s="5" t="s">
        <v>47</v>
      </c>
      <c r="T24" s="2" t="s">
        <v>11</v>
      </c>
      <c r="U24" s="2" t="s">
        <v>13</v>
      </c>
      <c r="V24" s="5" t="s">
        <v>48</v>
      </c>
      <c r="W24" s="2" t="s">
        <v>11</v>
      </c>
      <c r="X24" s="2" t="s">
        <v>13</v>
      </c>
      <c r="Y24" s="5" t="s">
        <v>49</v>
      </c>
      <c r="Z24" s="2" t="s">
        <v>11</v>
      </c>
      <c r="AA24" s="2" t="s">
        <v>13</v>
      </c>
      <c r="AB24" s="2" t="s">
        <v>50</v>
      </c>
    </row>
    <row r="25" spans="1:28" x14ac:dyDescent="0.2">
      <c r="A25" s="3" t="s">
        <v>0</v>
      </c>
      <c r="B25" s="48">
        <v>7</v>
      </c>
      <c r="C25" s="48">
        <v>4</v>
      </c>
      <c r="D25" s="47">
        <f>B25+C25</f>
        <v>11</v>
      </c>
      <c r="E25" s="48">
        <v>11</v>
      </c>
      <c r="F25" s="48">
        <v>12</v>
      </c>
      <c r="G25" s="47">
        <f>E25+F25</f>
        <v>23</v>
      </c>
      <c r="H25" s="48">
        <v>22</v>
      </c>
      <c r="I25" s="48">
        <v>12</v>
      </c>
      <c r="J25" s="47">
        <f>H25+I25</f>
        <v>34</v>
      </c>
      <c r="K25" s="48">
        <v>3</v>
      </c>
      <c r="L25" s="48">
        <v>8</v>
      </c>
      <c r="M25" s="47">
        <f>K25+L25</f>
        <v>11</v>
      </c>
      <c r="N25" s="48">
        <v>1</v>
      </c>
      <c r="O25" s="48">
        <v>0</v>
      </c>
      <c r="P25" s="47">
        <f>N25+O25</f>
        <v>1</v>
      </c>
      <c r="Q25" s="48">
        <v>0</v>
      </c>
      <c r="R25" s="48">
        <v>0</v>
      </c>
      <c r="S25" s="47">
        <f>Q25+R25</f>
        <v>0</v>
      </c>
      <c r="T25" s="48">
        <v>0</v>
      </c>
      <c r="U25" s="48">
        <v>0</v>
      </c>
      <c r="V25" s="47">
        <f>T25+U25</f>
        <v>0</v>
      </c>
      <c r="W25" s="48">
        <v>0</v>
      </c>
      <c r="X25" s="48">
        <v>0</v>
      </c>
      <c r="Y25" s="47">
        <f>W25+X25</f>
        <v>0</v>
      </c>
      <c r="Z25" s="47">
        <f>B25+E25+H25+K25+N25+Q25+T25+W25</f>
        <v>44</v>
      </c>
      <c r="AA25" s="47">
        <f>C25+F25+I25+L25+O25+R25+U25+X25</f>
        <v>36</v>
      </c>
      <c r="AB25" s="47">
        <f>Z25+AA25</f>
        <v>80</v>
      </c>
    </row>
    <row r="26" spans="1:28" x14ac:dyDescent="0.2">
      <c r="A26" s="3" t="s">
        <v>1</v>
      </c>
      <c r="B26" s="48">
        <v>26</v>
      </c>
      <c r="C26" s="48">
        <v>13</v>
      </c>
      <c r="D26" s="47">
        <f t="shared" ref="D26:D34" si="11">B26+C26</f>
        <v>39</v>
      </c>
      <c r="E26" s="48">
        <v>86</v>
      </c>
      <c r="F26" s="48">
        <v>56</v>
      </c>
      <c r="G26" s="47">
        <f t="shared" ref="G26:G34" si="12">E26+F26</f>
        <v>142</v>
      </c>
      <c r="H26" s="48">
        <v>113</v>
      </c>
      <c r="I26" s="48">
        <v>96</v>
      </c>
      <c r="J26" s="47">
        <f t="shared" ref="J26:J34" si="13">H26+I26</f>
        <v>209</v>
      </c>
      <c r="K26" s="48">
        <v>38</v>
      </c>
      <c r="L26" s="48">
        <v>66</v>
      </c>
      <c r="M26" s="47">
        <f t="shared" ref="M26:M34" si="14">K26+L26</f>
        <v>104</v>
      </c>
      <c r="N26" s="48">
        <v>12</v>
      </c>
      <c r="O26" s="48">
        <v>14</v>
      </c>
      <c r="P26" s="47">
        <f t="shared" ref="P26:P34" si="15">N26+O26</f>
        <v>26</v>
      </c>
      <c r="Q26" s="48">
        <v>4</v>
      </c>
      <c r="R26" s="48">
        <v>10</v>
      </c>
      <c r="S26" s="47">
        <f t="shared" ref="S26:S34" si="16">Q26+R26</f>
        <v>14</v>
      </c>
      <c r="T26" s="48">
        <v>9</v>
      </c>
      <c r="U26" s="48">
        <v>19</v>
      </c>
      <c r="V26" s="47">
        <f t="shared" ref="V26:V34" si="17">T26+U26</f>
        <v>28</v>
      </c>
      <c r="W26" s="48">
        <v>1</v>
      </c>
      <c r="X26" s="48">
        <v>2</v>
      </c>
      <c r="Y26" s="47">
        <f t="shared" ref="Y26:Y34" si="18">W26+X26</f>
        <v>3</v>
      </c>
      <c r="Z26" s="47">
        <f t="shared" ref="Z26:AA34" si="19">B26+E26+H26+K26+N26+Q26+T26+W26</f>
        <v>289</v>
      </c>
      <c r="AA26" s="47">
        <f t="shared" si="19"/>
        <v>276</v>
      </c>
      <c r="AB26" s="47">
        <f t="shared" ref="AB26:AB34" si="20">Z26+AA26</f>
        <v>565</v>
      </c>
    </row>
    <row r="27" spans="1:28" x14ac:dyDescent="0.2">
      <c r="A27" s="3" t="s">
        <v>2</v>
      </c>
      <c r="B27" s="48">
        <v>18</v>
      </c>
      <c r="C27" s="48">
        <v>22</v>
      </c>
      <c r="D27" s="47">
        <f t="shared" si="11"/>
        <v>40</v>
      </c>
      <c r="E27" s="48">
        <v>106</v>
      </c>
      <c r="F27" s="48">
        <v>76</v>
      </c>
      <c r="G27" s="47">
        <f t="shared" si="12"/>
        <v>182</v>
      </c>
      <c r="H27" s="48">
        <v>202</v>
      </c>
      <c r="I27" s="48">
        <v>128</v>
      </c>
      <c r="J27" s="47">
        <f t="shared" si="13"/>
        <v>330</v>
      </c>
      <c r="K27" s="48">
        <v>52</v>
      </c>
      <c r="L27" s="48">
        <v>66</v>
      </c>
      <c r="M27" s="47">
        <f t="shared" si="14"/>
        <v>118</v>
      </c>
      <c r="N27" s="48">
        <v>14</v>
      </c>
      <c r="O27" s="48">
        <v>27</v>
      </c>
      <c r="P27" s="47">
        <f t="shared" si="15"/>
        <v>41</v>
      </c>
      <c r="Q27" s="48">
        <v>10</v>
      </c>
      <c r="R27" s="48">
        <v>15</v>
      </c>
      <c r="S27" s="47">
        <f t="shared" si="16"/>
        <v>25</v>
      </c>
      <c r="T27" s="48">
        <v>27</v>
      </c>
      <c r="U27" s="48">
        <v>42</v>
      </c>
      <c r="V27" s="47">
        <f t="shared" si="17"/>
        <v>69</v>
      </c>
      <c r="W27" s="48">
        <v>16</v>
      </c>
      <c r="X27" s="48">
        <v>21</v>
      </c>
      <c r="Y27" s="47">
        <f t="shared" si="18"/>
        <v>37</v>
      </c>
      <c r="Z27" s="47">
        <f t="shared" si="19"/>
        <v>445</v>
      </c>
      <c r="AA27" s="47">
        <f t="shared" si="19"/>
        <v>397</v>
      </c>
      <c r="AB27" s="47">
        <f t="shared" si="20"/>
        <v>842</v>
      </c>
    </row>
    <row r="28" spans="1:28" x14ac:dyDescent="0.2">
      <c r="A28" s="3" t="s">
        <v>3</v>
      </c>
      <c r="B28" s="48">
        <v>18</v>
      </c>
      <c r="C28" s="48">
        <v>16</v>
      </c>
      <c r="D28" s="47">
        <f t="shared" si="11"/>
        <v>34</v>
      </c>
      <c r="E28" s="48">
        <v>100</v>
      </c>
      <c r="F28" s="48">
        <v>62</v>
      </c>
      <c r="G28" s="47">
        <f t="shared" si="12"/>
        <v>162</v>
      </c>
      <c r="H28" s="48">
        <v>164</v>
      </c>
      <c r="I28" s="48">
        <v>103</v>
      </c>
      <c r="J28" s="47">
        <f t="shared" si="13"/>
        <v>267</v>
      </c>
      <c r="K28" s="48">
        <v>46</v>
      </c>
      <c r="L28" s="48">
        <v>50</v>
      </c>
      <c r="M28" s="47">
        <f t="shared" si="14"/>
        <v>96</v>
      </c>
      <c r="N28" s="48">
        <v>13</v>
      </c>
      <c r="O28" s="48">
        <v>8</v>
      </c>
      <c r="P28" s="47">
        <f t="shared" si="15"/>
        <v>21</v>
      </c>
      <c r="Q28" s="48">
        <v>9</v>
      </c>
      <c r="R28" s="48">
        <v>4</v>
      </c>
      <c r="S28" s="47">
        <f t="shared" si="16"/>
        <v>13</v>
      </c>
      <c r="T28" s="48">
        <v>18</v>
      </c>
      <c r="U28" s="48">
        <v>13</v>
      </c>
      <c r="V28" s="47">
        <f t="shared" si="17"/>
        <v>31</v>
      </c>
      <c r="W28" s="48">
        <v>20</v>
      </c>
      <c r="X28" s="48">
        <v>23</v>
      </c>
      <c r="Y28" s="47">
        <f t="shared" si="18"/>
        <v>43</v>
      </c>
      <c r="Z28" s="47">
        <f t="shared" si="19"/>
        <v>388</v>
      </c>
      <c r="AA28" s="47">
        <f t="shared" si="19"/>
        <v>279</v>
      </c>
      <c r="AB28" s="47">
        <f t="shared" si="20"/>
        <v>667</v>
      </c>
    </row>
    <row r="29" spans="1:28" x14ac:dyDescent="0.2">
      <c r="A29" s="3" t="s">
        <v>4</v>
      </c>
      <c r="B29" s="48">
        <v>23</v>
      </c>
      <c r="C29" s="48">
        <v>13</v>
      </c>
      <c r="D29" s="47">
        <f t="shared" si="11"/>
        <v>36</v>
      </c>
      <c r="E29" s="48">
        <v>78</v>
      </c>
      <c r="F29" s="48">
        <v>51</v>
      </c>
      <c r="G29" s="47">
        <f t="shared" si="12"/>
        <v>129</v>
      </c>
      <c r="H29" s="48">
        <v>137</v>
      </c>
      <c r="I29" s="48">
        <v>87</v>
      </c>
      <c r="J29" s="47">
        <f t="shared" si="13"/>
        <v>224</v>
      </c>
      <c r="K29" s="48">
        <v>33</v>
      </c>
      <c r="L29" s="48">
        <v>41</v>
      </c>
      <c r="M29" s="47">
        <f t="shared" si="14"/>
        <v>74</v>
      </c>
      <c r="N29" s="48">
        <v>7</v>
      </c>
      <c r="O29" s="48">
        <v>8</v>
      </c>
      <c r="P29" s="47">
        <f t="shared" si="15"/>
        <v>15</v>
      </c>
      <c r="Q29" s="48">
        <v>3</v>
      </c>
      <c r="R29" s="48">
        <v>9</v>
      </c>
      <c r="S29" s="47">
        <f t="shared" si="16"/>
        <v>12</v>
      </c>
      <c r="T29" s="48">
        <v>17</v>
      </c>
      <c r="U29" s="48">
        <v>12</v>
      </c>
      <c r="V29" s="47">
        <f t="shared" si="17"/>
        <v>29</v>
      </c>
      <c r="W29" s="48">
        <v>10</v>
      </c>
      <c r="X29" s="48">
        <v>10</v>
      </c>
      <c r="Y29" s="47">
        <f t="shared" si="18"/>
        <v>20</v>
      </c>
      <c r="Z29" s="47">
        <f t="shared" si="19"/>
        <v>308</v>
      </c>
      <c r="AA29" s="47">
        <f t="shared" si="19"/>
        <v>231</v>
      </c>
      <c r="AB29" s="47">
        <f t="shared" si="20"/>
        <v>539</v>
      </c>
    </row>
    <row r="30" spans="1:28" x14ac:dyDescent="0.2">
      <c r="A30" s="3" t="s">
        <v>5</v>
      </c>
      <c r="B30" s="48">
        <v>29</v>
      </c>
      <c r="C30" s="48">
        <v>13</v>
      </c>
      <c r="D30" s="47">
        <f t="shared" si="11"/>
        <v>42</v>
      </c>
      <c r="E30" s="48">
        <v>71</v>
      </c>
      <c r="F30" s="48">
        <v>36</v>
      </c>
      <c r="G30" s="47">
        <f t="shared" si="12"/>
        <v>107</v>
      </c>
      <c r="H30" s="48">
        <v>177</v>
      </c>
      <c r="I30" s="48">
        <v>90</v>
      </c>
      <c r="J30" s="47">
        <f t="shared" si="13"/>
        <v>267</v>
      </c>
      <c r="K30" s="48">
        <v>21</v>
      </c>
      <c r="L30" s="48">
        <v>20</v>
      </c>
      <c r="M30" s="47">
        <f t="shared" si="14"/>
        <v>41</v>
      </c>
      <c r="N30" s="48">
        <v>6</v>
      </c>
      <c r="O30" s="48">
        <v>9</v>
      </c>
      <c r="P30" s="47">
        <f t="shared" si="15"/>
        <v>15</v>
      </c>
      <c r="Q30" s="48">
        <v>5</v>
      </c>
      <c r="R30" s="48">
        <v>3</v>
      </c>
      <c r="S30" s="47">
        <f t="shared" si="16"/>
        <v>8</v>
      </c>
      <c r="T30" s="48">
        <v>13</v>
      </c>
      <c r="U30" s="48">
        <v>10</v>
      </c>
      <c r="V30" s="47">
        <f t="shared" si="17"/>
        <v>23</v>
      </c>
      <c r="W30" s="48">
        <v>9</v>
      </c>
      <c r="X30" s="48">
        <v>7</v>
      </c>
      <c r="Y30" s="47">
        <f t="shared" si="18"/>
        <v>16</v>
      </c>
      <c r="Z30" s="47">
        <f t="shared" si="19"/>
        <v>331</v>
      </c>
      <c r="AA30" s="47">
        <f t="shared" si="19"/>
        <v>188</v>
      </c>
      <c r="AB30" s="47">
        <f t="shared" si="20"/>
        <v>519</v>
      </c>
    </row>
    <row r="31" spans="1:28" x14ac:dyDescent="0.2">
      <c r="A31" s="3" t="s">
        <v>6</v>
      </c>
      <c r="B31" s="48">
        <v>25</v>
      </c>
      <c r="C31" s="48">
        <v>7</v>
      </c>
      <c r="D31" s="47">
        <f t="shared" si="11"/>
        <v>32</v>
      </c>
      <c r="E31" s="48">
        <v>93</v>
      </c>
      <c r="F31" s="48">
        <v>29</v>
      </c>
      <c r="G31" s="47">
        <f t="shared" si="12"/>
        <v>122</v>
      </c>
      <c r="H31" s="48">
        <v>145</v>
      </c>
      <c r="I31" s="48">
        <v>87</v>
      </c>
      <c r="J31" s="47">
        <f t="shared" si="13"/>
        <v>232</v>
      </c>
      <c r="K31" s="48">
        <v>17</v>
      </c>
      <c r="L31" s="48">
        <v>25</v>
      </c>
      <c r="M31" s="47">
        <f t="shared" si="14"/>
        <v>42</v>
      </c>
      <c r="N31" s="48">
        <v>7</v>
      </c>
      <c r="O31" s="48">
        <v>6</v>
      </c>
      <c r="P31" s="47">
        <f t="shared" si="15"/>
        <v>13</v>
      </c>
      <c r="Q31" s="48">
        <v>1</v>
      </c>
      <c r="R31" s="48">
        <v>2</v>
      </c>
      <c r="S31" s="47">
        <f t="shared" si="16"/>
        <v>3</v>
      </c>
      <c r="T31" s="48">
        <v>2</v>
      </c>
      <c r="U31" s="48">
        <v>3</v>
      </c>
      <c r="V31" s="47">
        <f t="shared" si="17"/>
        <v>5</v>
      </c>
      <c r="W31" s="48">
        <v>7</v>
      </c>
      <c r="X31" s="48">
        <v>4</v>
      </c>
      <c r="Y31" s="47">
        <f t="shared" si="18"/>
        <v>11</v>
      </c>
      <c r="Z31" s="47">
        <f t="shared" si="19"/>
        <v>297</v>
      </c>
      <c r="AA31" s="47">
        <f t="shared" si="19"/>
        <v>163</v>
      </c>
      <c r="AB31" s="47">
        <f t="shared" si="20"/>
        <v>460</v>
      </c>
    </row>
    <row r="32" spans="1:28" x14ac:dyDescent="0.2">
      <c r="A32" s="3" t="s">
        <v>7</v>
      </c>
      <c r="B32" s="48">
        <v>22</v>
      </c>
      <c r="C32" s="48">
        <v>0</v>
      </c>
      <c r="D32" s="47">
        <f t="shared" si="11"/>
        <v>22</v>
      </c>
      <c r="E32" s="48">
        <v>72</v>
      </c>
      <c r="F32" s="48">
        <v>22</v>
      </c>
      <c r="G32" s="47">
        <f t="shared" si="12"/>
        <v>94</v>
      </c>
      <c r="H32" s="48">
        <v>110</v>
      </c>
      <c r="I32" s="48">
        <v>50</v>
      </c>
      <c r="J32" s="47">
        <f t="shared" si="13"/>
        <v>160</v>
      </c>
      <c r="K32" s="48">
        <v>12</v>
      </c>
      <c r="L32" s="48">
        <v>6</v>
      </c>
      <c r="M32" s="47">
        <f t="shared" si="14"/>
        <v>18</v>
      </c>
      <c r="N32" s="48">
        <v>3</v>
      </c>
      <c r="O32" s="48">
        <v>5</v>
      </c>
      <c r="P32" s="47">
        <f t="shared" si="15"/>
        <v>8</v>
      </c>
      <c r="Q32" s="48">
        <v>3</v>
      </c>
      <c r="R32" s="48">
        <v>1</v>
      </c>
      <c r="S32" s="47">
        <f t="shared" si="16"/>
        <v>4</v>
      </c>
      <c r="T32" s="48">
        <v>1</v>
      </c>
      <c r="U32" s="48">
        <v>4</v>
      </c>
      <c r="V32" s="47">
        <f t="shared" si="17"/>
        <v>5</v>
      </c>
      <c r="W32" s="48">
        <v>1</v>
      </c>
      <c r="X32" s="48">
        <v>1</v>
      </c>
      <c r="Y32" s="47">
        <f t="shared" si="18"/>
        <v>2</v>
      </c>
      <c r="Z32" s="47">
        <f t="shared" si="19"/>
        <v>224</v>
      </c>
      <c r="AA32" s="47">
        <f t="shared" si="19"/>
        <v>89</v>
      </c>
      <c r="AB32" s="47">
        <f t="shared" si="20"/>
        <v>313</v>
      </c>
    </row>
    <row r="33" spans="1:28" x14ac:dyDescent="0.2">
      <c r="A33" s="3" t="s">
        <v>8</v>
      </c>
      <c r="B33" s="48">
        <v>11</v>
      </c>
      <c r="C33" s="48">
        <v>2</v>
      </c>
      <c r="D33" s="47">
        <f t="shared" si="11"/>
        <v>13</v>
      </c>
      <c r="E33" s="48">
        <v>35</v>
      </c>
      <c r="F33" s="48">
        <v>10</v>
      </c>
      <c r="G33" s="47">
        <f t="shared" si="12"/>
        <v>45</v>
      </c>
      <c r="H33" s="48">
        <v>67</v>
      </c>
      <c r="I33" s="48">
        <v>32</v>
      </c>
      <c r="J33" s="47">
        <f t="shared" si="13"/>
        <v>99</v>
      </c>
      <c r="K33" s="48">
        <v>8</v>
      </c>
      <c r="L33" s="48">
        <v>4</v>
      </c>
      <c r="M33" s="47">
        <f t="shared" si="14"/>
        <v>12</v>
      </c>
      <c r="N33" s="48">
        <v>1</v>
      </c>
      <c r="O33" s="48">
        <v>1</v>
      </c>
      <c r="P33" s="47">
        <f t="shared" si="15"/>
        <v>2</v>
      </c>
      <c r="Q33" s="48">
        <v>0</v>
      </c>
      <c r="R33" s="48">
        <v>0</v>
      </c>
      <c r="S33" s="47">
        <f t="shared" si="16"/>
        <v>0</v>
      </c>
      <c r="T33" s="48">
        <v>0</v>
      </c>
      <c r="U33" s="48">
        <v>2</v>
      </c>
      <c r="V33" s="47">
        <f t="shared" si="17"/>
        <v>2</v>
      </c>
      <c r="W33" s="48">
        <v>0</v>
      </c>
      <c r="X33" s="48">
        <v>1</v>
      </c>
      <c r="Y33" s="47">
        <f t="shared" si="18"/>
        <v>1</v>
      </c>
      <c r="Z33" s="47">
        <f t="shared" si="19"/>
        <v>122</v>
      </c>
      <c r="AA33" s="47">
        <f t="shared" si="19"/>
        <v>52</v>
      </c>
      <c r="AB33" s="47">
        <f t="shared" si="20"/>
        <v>174</v>
      </c>
    </row>
    <row r="34" spans="1:28" x14ac:dyDescent="0.2">
      <c r="A34" s="3" t="s">
        <v>9</v>
      </c>
      <c r="B34" s="48">
        <v>3</v>
      </c>
      <c r="C34" s="48">
        <v>0</v>
      </c>
      <c r="D34" s="47">
        <f t="shared" si="11"/>
        <v>3</v>
      </c>
      <c r="E34" s="48">
        <v>22</v>
      </c>
      <c r="F34" s="48">
        <v>10</v>
      </c>
      <c r="G34" s="47">
        <f t="shared" si="12"/>
        <v>32</v>
      </c>
      <c r="H34" s="48">
        <v>32</v>
      </c>
      <c r="I34" s="48">
        <v>13</v>
      </c>
      <c r="J34" s="47">
        <f t="shared" si="13"/>
        <v>45</v>
      </c>
      <c r="K34" s="48">
        <v>4</v>
      </c>
      <c r="L34" s="48">
        <v>3</v>
      </c>
      <c r="M34" s="47">
        <f t="shared" si="14"/>
        <v>7</v>
      </c>
      <c r="N34" s="48">
        <v>0</v>
      </c>
      <c r="O34" s="48">
        <v>0</v>
      </c>
      <c r="P34" s="47">
        <f t="shared" si="15"/>
        <v>0</v>
      </c>
      <c r="Q34" s="48">
        <v>0</v>
      </c>
      <c r="R34" s="48">
        <v>0</v>
      </c>
      <c r="S34" s="47">
        <f t="shared" si="16"/>
        <v>0</v>
      </c>
      <c r="T34" s="48">
        <v>2</v>
      </c>
      <c r="U34" s="48">
        <v>1</v>
      </c>
      <c r="V34" s="47">
        <f t="shared" si="17"/>
        <v>3</v>
      </c>
      <c r="W34" s="48">
        <v>1</v>
      </c>
      <c r="X34" s="48">
        <v>0</v>
      </c>
      <c r="Y34" s="47">
        <f t="shared" si="18"/>
        <v>1</v>
      </c>
      <c r="Z34" s="47">
        <f t="shared" si="19"/>
        <v>64</v>
      </c>
      <c r="AA34" s="47">
        <f t="shared" si="19"/>
        <v>27</v>
      </c>
      <c r="AB34" s="47">
        <f t="shared" si="20"/>
        <v>91</v>
      </c>
    </row>
    <row r="35" spans="1:28" ht="15.75" x14ac:dyDescent="0.25">
      <c r="A35" s="4" t="s">
        <v>10</v>
      </c>
      <c r="B35" s="52">
        <f>SUM(B25:B34)</f>
        <v>182</v>
      </c>
      <c r="C35" s="52">
        <f t="shared" ref="C35:AB35" si="21">SUM(C25:C34)</f>
        <v>90</v>
      </c>
      <c r="D35" s="52">
        <f t="shared" si="21"/>
        <v>272</v>
      </c>
      <c r="E35" s="52">
        <f t="shared" si="21"/>
        <v>674</v>
      </c>
      <c r="F35" s="52">
        <f t="shared" si="21"/>
        <v>364</v>
      </c>
      <c r="G35" s="52">
        <f t="shared" si="21"/>
        <v>1038</v>
      </c>
      <c r="H35" s="52">
        <f t="shared" si="21"/>
        <v>1169</v>
      </c>
      <c r="I35" s="52">
        <f t="shared" si="21"/>
        <v>698</v>
      </c>
      <c r="J35" s="52">
        <f t="shared" si="21"/>
        <v>1867</v>
      </c>
      <c r="K35" s="52">
        <f t="shared" si="21"/>
        <v>234</v>
      </c>
      <c r="L35" s="52">
        <f t="shared" si="21"/>
        <v>289</v>
      </c>
      <c r="M35" s="52">
        <f t="shared" si="21"/>
        <v>523</v>
      </c>
      <c r="N35" s="52">
        <f t="shared" si="21"/>
        <v>64</v>
      </c>
      <c r="O35" s="52">
        <f t="shared" si="21"/>
        <v>78</v>
      </c>
      <c r="P35" s="52">
        <f t="shared" si="21"/>
        <v>142</v>
      </c>
      <c r="Q35" s="52">
        <f t="shared" si="21"/>
        <v>35</v>
      </c>
      <c r="R35" s="52">
        <f t="shared" si="21"/>
        <v>44</v>
      </c>
      <c r="S35" s="52">
        <f t="shared" si="21"/>
        <v>79</v>
      </c>
      <c r="T35" s="52">
        <f t="shared" si="21"/>
        <v>89</v>
      </c>
      <c r="U35" s="52">
        <f t="shared" si="21"/>
        <v>106</v>
      </c>
      <c r="V35" s="52">
        <f t="shared" si="21"/>
        <v>195</v>
      </c>
      <c r="W35" s="52">
        <f t="shared" si="21"/>
        <v>65</v>
      </c>
      <c r="X35" s="52">
        <f t="shared" si="21"/>
        <v>69</v>
      </c>
      <c r="Y35" s="52">
        <f t="shared" si="21"/>
        <v>134</v>
      </c>
      <c r="Z35" s="52">
        <f t="shared" si="21"/>
        <v>2512</v>
      </c>
      <c r="AA35" s="52">
        <f t="shared" si="21"/>
        <v>1738</v>
      </c>
      <c r="AB35" s="52">
        <f t="shared" si="21"/>
        <v>4250</v>
      </c>
    </row>
    <row r="36" spans="1:28" x14ac:dyDescent="0.2">
      <c r="A36" s="186" t="s">
        <v>181</v>
      </c>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8"/>
    </row>
    <row r="37" spans="1:28" x14ac:dyDescent="0.2">
      <c r="A37" s="177" t="s">
        <v>108</v>
      </c>
      <c r="B37" s="179" t="s">
        <v>35</v>
      </c>
      <c r="C37" s="179"/>
      <c r="D37" s="179"/>
      <c r="E37" s="179" t="s">
        <v>36</v>
      </c>
      <c r="F37" s="179"/>
      <c r="G37" s="179"/>
      <c r="H37" s="179" t="s">
        <v>29</v>
      </c>
      <c r="I37" s="179"/>
      <c r="J37" s="179"/>
      <c r="K37" s="179" t="s">
        <v>37</v>
      </c>
      <c r="L37" s="179"/>
      <c r="M37" s="179"/>
      <c r="N37" s="179" t="s">
        <v>38</v>
      </c>
      <c r="O37" s="179"/>
      <c r="P37" s="179"/>
      <c r="Q37" s="179" t="s">
        <v>39</v>
      </c>
      <c r="R37" s="179"/>
      <c r="S37" s="179"/>
      <c r="T37" s="179" t="s">
        <v>40</v>
      </c>
      <c r="U37" s="179"/>
      <c r="V37" s="179"/>
      <c r="W37" s="179" t="s">
        <v>41</v>
      </c>
      <c r="X37" s="179"/>
      <c r="Y37" s="179"/>
      <c r="Z37" s="179" t="s">
        <v>10</v>
      </c>
      <c r="AA37" s="179"/>
      <c r="AB37" s="179"/>
    </row>
    <row r="38" spans="1:28" ht="51" x14ac:dyDescent="0.2">
      <c r="A38" s="178"/>
      <c r="B38" s="2" t="s">
        <v>11</v>
      </c>
      <c r="C38" s="2" t="s">
        <v>34</v>
      </c>
      <c r="D38" s="5" t="s">
        <v>42</v>
      </c>
      <c r="E38" s="2" t="s">
        <v>11</v>
      </c>
      <c r="F38" s="2" t="s">
        <v>13</v>
      </c>
      <c r="G38" s="5" t="s">
        <v>43</v>
      </c>
      <c r="H38" s="2" t="s">
        <v>11</v>
      </c>
      <c r="I38" s="2" t="s">
        <v>13</v>
      </c>
      <c r="J38" s="5" t="s">
        <v>44</v>
      </c>
      <c r="K38" s="2" t="s">
        <v>11</v>
      </c>
      <c r="L38" s="2" t="s">
        <v>13</v>
      </c>
      <c r="M38" s="5" t="s">
        <v>45</v>
      </c>
      <c r="N38" s="2" t="s">
        <v>11</v>
      </c>
      <c r="O38" s="2" t="s">
        <v>13</v>
      </c>
      <c r="P38" s="5" t="s">
        <v>46</v>
      </c>
      <c r="Q38" s="2" t="s">
        <v>11</v>
      </c>
      <c r="R38" s="2" t="s">
        <v>13</v>
      </c>
      <c r="S38" s="5" t="s">
        <v>47</v>
      </c>
      <c r="T38" s="2" t="s">
        <v>11</v>
      </c>
      <c r="U38" s="2" t="s">
        <v>13</v>
      </c>
      <c r="V38" s="5" t="s">
        <v>48</v>
      </c>
      <c r="W38" s="2" t="s">
        <v>11</v>
      </c>
      <c r="X38" s="2" t="s">
        <v>13</v>
      </c>
      <c r="Y38" s="5" t="s">
        <v>49</v>
      </c>
      <c r="Z38" s="2" t="s">
        <v>11</v>
      </c>
      <c r="AA38" s="2" t="s">
        <v>13</v>
      </c>
      <c r="AB38" s="2" t="s">
        <v>50</v>
      </c>
    </row>
    <row r="39" spans="1:28" x14ac:dyDescent="0.2">
      <c r="A39" s="3" t="s">
        <v>0</v>
      </c>
      <c r="B39" s="48">
        <v>9</v>
      </c>
      <c r="C39" s="48">
        <v>1</v>
      </c>
      <c r="D39" s="47">
        <f>B39+C39</f>
        <v>10</v>
      </c>
      <c r="E39" s="48">
        <v>15</v>
      </c>
      <c r="F39" s="48">
        <v>15</v>
      </c>
      <c r="G39" s="47">
        <f>E39+F39</f>
        <v>30</v>
      </c>
      <c r="H39" s="48">
        <v>22</v>
      </c>
      <c r="I39" s="48">
        <v>15</v>
      </c>
      <c r="J39" s="47">
        <f>H39+I39</f>
        <v>37</v>
      </c>
      <c r="K39" s="48">
        <v>10</v>
      </c>
      <c r="L39" s="48">
        <v>4</v>
      </c>
      <c r="M39" s="47">
        <f>K39+L39</f>
        <v>14</v>
      </c>
      <c r="N39" s="48">
        <v>0</v>
      </c>
      <c r="O39" s="48">
        <v>1</v>
      </c>
      <c r="P39" s="47">
        <f>N39+O39</f>
        <v>1</v>
      </c>
      <c r="Q39" s="48">
        <v>0</v>
      </c>
      <c r="R39" s="48">
        <v>0</v>
      </c>
      <c r="S39" s="47">
        <f>Q39+R39</f>
        <v>0</v>
      </c>
      <c r="T39" s="48">
        <v>0</v>
      </c>
      <c r="U39" s="48">
        <v>1</v>
      </c>
      <c r="V39" s="47">
        <f>T39+U39</f>
        <v>1</v>
      </c>
      <c r="W39" s="48">
        <v>0</v>
      </c>
      <c r="X39" s="48">
        <v>0</v>
      </c>
      <c r="Y39" s="47">
        <f>W39+X39</f>
        <v>0</v>
      </c>
      <c r="Z39" s="47">
        <f>B39+E39+H39+K39+N39+Q39+T39+W39</f>
        <v>56</v>
      </c>
      <c r="AA39" s="47">
        <f>C39+F39+I39+L39+O39+R39+U39+X39</f>
        <v>37</v>
      </c>
      <c r="AB39" s="47">
        <f>Z39+AA39</f>
        <v>93</v>
      </c>
    </row>
    <row r="40" spans="1:28" x14ac:dyDescent="0.2">
      <c r="A40" s="3" t="s">
        <v>1</v>
      </c>
      <c r="B40" s="48">
        <v>15</v>
      </c>
      <c r="C40" s="48">
        <v>16</v>
      </c>
      <c r="D40" s="47">
        <f t="shared" ref="D40:D48" si="22">B40+C40</f>
        <v>31</v>
      </c>
      <c r="E40" s="48">
        <v>103</v>
      </c>
      <c r="F40" s="48">
        <v>74</v>
      </c>
      <c r="G40" s="47">
        <f t="shared" ref="G40:G48" si="23">E40+F40</f>
        <v>177</v>
      </c>
      <c r="H40" s="48">
        <v>128</v>
      </c>
      <c r="I40" s="48">
        <v>99</v>
      </c>
      <c r="J40" s="47">
        <f t="shared" ref="J40:J48" si="24">H40+I40</f>
        <v>227</v>
      </c>
      <c r="K40" s="48">
        <v>48</v>
      </c>
      <c r="L40" s="48">
        <v>71</v>
      </c>
      <c r="M40" s="47">
        <f t="shared" ref="M40:M48" si="25">K40+L40</f>
        <v>119</v>
      </c>
      <c r="N40" s="48">
        <v>17</v>
      </c>
      <c r="O40" s="48">
        <v>12</v>
      </c>
      <c r="P40" s="47">
        <f t="shared" ref="P40:P48" si="26">N40+O40</f>
        <v>29</v>
      </c>
      <c r="Q40" s="48">
        <v>6</v>
      </c>
      <c r="R40" s="48">
        <v>8</v>
      </c>
      <c r="S40" s="47">
        <f t="shared" ref="S40:S48" si="27">Q40+R40</f>
        <v>14</v>
      </c>
      <c r="T40" s="48">
        <v>7</v>
      </c>
      <c r="U40" s="48">
        <v>26</v>
      </c>
      <c r="V40" s="47">
        <f t="shared" ref="V40:V48" si="28">T40+U40</f>
        <v>33</v>
      </c>
      <c r="W40" s="48">
        <v>1</v>
      </c>
      <c r="X40" s="48">
        <v>10</v>
      </c>
      <c r="Y40" s="47">
        <f t="shared" ref="Y40:Y48" si="29">W40+X40</f>
        <v>11</v>
      </c>
      <c r="Z40" s="47">
        <f t="shared" ref="Z40:AA48" si="30">B40+E40+H40+K40+N40+Q40+T40+W40</f>
        <v>325</v>
      </c>
      <c r="AA40" s="47">
        <f t="shared" si="30"/>
        <v>316</v>
      </c>
      <c r="AB40" s="47">
        <f t="shared" ref="AB40:AB48" si="31">Z40+AA40</f>
        <v>641</v>
      </c>
    </row>
    <row r="41" spans="1:28" x14ac:dyDescent="0.2">
      <c r="A41" s="3" t="s">
        <v>2</v>
      </c>
      <c r="B41" s="48">
        <v>27</v>
      </c>
      <c r="C41" s="48">
        <v>25</v>
      </c>
      <c r="D41" s="47">
        <f t="shared" si="22"/>
        <v>52</v>
      </c>
      <c r="E41" s="48">
        <v>144</v>
      </c>
      <c r="F41" s="48">
        <v>99</v>
      </c>
      <c r="G41" s="47">
        <f t="shared" si="23"/>
        <v>243</v>
      </c>
      <c r="H41" s="48">
        <v>220</v>
      </c>
      <c r="I41" s="48">
        <v>144</v>
      </c>
      <c r="J41" s="47">
        <f t="shared" si="24"/>
        <v>364</v>
      </c>
      <c r="K41" s="48">
        <v>66</v>
      </c>
      <c r="L41" s="48">
        <v>91</v>
      </c>
      <c r="M41" s="47">
        <f t="shared" si="25"/>
        <v>157</v>
      </c>
      <c r="N41" s="48">
        <v>15</v>
      </c>
      <c r="O41" s="48">
        <v>20</v>
      </c>
      <c r="P41" s="47">
        <f t="shared" si="26"/>
        <v>35</v>
      </c>
      <c r="Q41" s="48">
        <v>9</v>
      </c>
      <c r="R41" s="48">
        <v>19</v>
      </c>
      <c r="S41" s="47">
        <f t="shared" si="27"/>
        <v>28</v>
      </c>
      <c r="T41" s="48">
        <v>24</v>
      </c>
      <c r="U41" s="48">
        <v>43</v>
      </c>
      <c r="V41" s="47">
        <f t="shared" si="28"/>
        <v>67</v>
      </c>
      <c r="W41" s="48">
        <v>13</v>
      </c>
      <c r="X41" s="48">
        <v>15</v>
      </c>
      <c r="Y41" s="47">
        <f t="shared" si="29"/>
        <v>28</v>
      </c>
      <c r="Z41" s="47">
        <f t="shared" si="30"/>
        <v>518</v>
      </c>
      <c r="AA41" s="47">
        <f t="shared" si="30"/>
        <v>456</v>
      </c>
      <c r="AB41" s="47">
        <f t="shared" si="31"/>
        <v>974</v>
      </c>
    </row>
    <row r="42" spans="1:28" x14ac:dyDescent="0.2">
      <c r="A42" s="3" t="s">
        <v>3</v>
      </c>
      <c r="B42" s="48">
        <v>23</v>
      </c>
      <c r="C42" s="48">
        <v>23</v>
      </c>
      <c r="D42" s="47">
        <f t="shared" si="22"/>
        <v>46</v>
      </c>
      <c r="E42" s="48">
        <v>120</v>
      </c>
      <c r="F42" s="48">
        <v>74</v>
      </c>
      <c r="G42" s="47">
        <f t="shared" si="23"/>
        <v>194</v>
      </c>
      <c r="H42" s="48">
        <v>189</v>
      </c>
      <c r="I42" s="48">
        <v>134</v>
      </c>
      <c r="J42" s="47">
        <f t="shared" si="24"/>
        <v>323</v>
      </c>
      <c r="K42" s="48">
        <v>44</v>
      </c>
      <c r="L42" s="48">
        <v>59</v>
      </c>
      <c r="M42" s="47">
        <f t="shared" si="25"/>
        <v>103</v>
      </c>
      <c r="N42" s="48">
        <v>8</v>
      </c>
      <c r="O42" s="48">
        <v>13</v>
      </c>
      <c r="P42" s="47">
        <f t="shared" si="26"/>
        <v>21</v>
      </c>
      <c r="Q42" s="48">
        <v>5</v>
      </c>
      <c r="R42" s="48">
        <v>7</v>
      </c>
      <c r="S42" s="47">
        <f t="shared" si="27"/>
        <v>12</v>
      </c>
      <c r="T42" s="48">
        <v>13</v>
      </c>
      <c r="U42" s="48">
        <v>21</v>
      </c>
      <c r="V42" s="47">
        <f t="shared" si="28"/>
        <v>34</v>
      </c>
      <c r="W42" s="48">
        <v>14</v>
      </c>
      <c r="X42" s="48">
        <v>31</v>
      </c>
      <c r="Y42" s="47">
        <f t="shared" si="29"/>
        <v>45</v>
      </c>
      <c r="Z42" s="47">
        <f t="shared" si="30"/>
        <v>416</v>
      </c>
      <c r="AA42" s="47">
        <f t="shared" si="30"/>
        <v>362</v>
      </c>
      <c r="AB42" s="47">
        <f t="shared" si="31"/>
        <v>778</v>
      </c>
    </row>
    <row r="43" spans="1:28" x14ac:dyDescent="0.2">
      <c r="A43" s="3" t="s">
        <v>4</v>
      </c>
      <c r="B43" s="48">
        <v>28</v>
      </c>
      <c r="C43" s="48">
        <v>16</v>
      </c>
      <c r="D43" s="47">
        <f t="shared" si="22"/>
        <v>44</v>
      </c>
      <c r="E43" s="48">
        <v>108</v>
      </c>
      <c r="F43" s="48">
        <v>46</v>
      </c>
      <c r="G43" s="47">
        <f t="shared" si="23"/>
        <v>154</v>
      </c>
      <c r="H43" s="48">
        <v>161</v>
      </c>
      <c r="I43" s="48">
        <v>113</v>
      </c>
      <c r="J43" s="47">
        <f t="shared" si="24"/>
        <v>274</v>
      </c>
      <c r="K43" s="48">
        <v>47</v>
      </c>
      <c r="L43" s="48">
        <v>48</v>
      </c>
      <c r="M43" s="47">
        <f t="shared" si="25"/>
        <v>95</v>
      </c>
      <c r="N43" s="48">
        <v>13</v>
      </c>
      <c r="O43" s="48">
        <v>5</v>
      </c>
      <c r="P43" s="47">
        <f t="shared" si="26"/>
        <v>18</v>
      </c>
      <c r="Q43" s="48">
        <v>9</v>
      </c>
      <c r="R43" s="48">
        <v>8</v>
      </c>
      <c r="S43" s="47">
        <f t="shared" si="27"/>
        <v>17</v>
      </c>
      <c r="T43" s="48">
        <v>14</v>
      </c>
      <c r="U43" s="48">
        <v>14</v>
      </c>
      <c r="V43" s="47">
        <f t="shared" si="28"/>
        <v>28</v>
      </c>
      <c r="W43" s="48">
        <v>10</v>
      </c>
      <c r="X43" s="48">
        <v>11</v>
      </c>
      <c r="Y43" s="47">
        <f t="shared" si="29"/>
        <v>21</v>
      </c>
      <c r="Z43" s="47">
        <f t="shared" si="30"/>
        <v>390</v>
      </c>
      <c r="AA43" s="47">
        <f t="shared" si="30"/>
        <v>261</v>
      </c>
      <c r="AB43" s="47">
        <f t="shared" si="31"/>
        <v>651</v>
      </c>
    </row>
    <row r="44" spans="1:28" x14ac:dyDescent="0.2">
      <c r="A44" s="3" t="s">
        <v>5</v>
      </c>
      <c r="B44" s="48">
        <v>20</v>
      </c>
      <c r="C44" s="48">
        <v>15</v>
      </c>
      <c r="D44" s="47">
        <f t="shared" si="22"/>
        <v>35</v>
      </c>
      <c r="E44" s="48">
        <v>122</v>
      </c>
      <c r="F44" s="48">
        <v>58</v>
      </c>
      <c r="G44" s="47">
        <f t="shared" si="23"/>
        <v>180</v>
      </c>
      <c r="H44" s="48">
        <v>204</v>
      </c>
      <c r="I44" s="48">
        <v>115</v>
      </c>
      <c r="J44" s="47">
        <f t="shared" si="24"/>
        <v>319</v>
      </c>
      <c r="K44" s="48">
        <v>38</v>
      </c>
      <c r="L44" s="48">
        <v>26</v>
      </c>
      <c r="M44" s="47">
        <f t="shared" si="25"/>
        <v>64</v>
      </c>
      <c r="N44" s="48">
        <v>11</v>
      </c>
      <c r="O44" s="48">
        <v>15</v>
      </c>
      <c r="P44" s="47">
        <f t="shared" si="26"/>
        <v>26</v>
      </c>
      <c r="Q44" s="48">
        <v>5</v>
      </c>
      <c r="R44" s="48">
        <v>6</v>
      </c>
      <c r="S44" s="47">
        <f t="shared" si="27"/>
        <v>11</v>
      </c>
      <c r="T44" s="48">
        <v>7</v>
      </c>
      <c r="U44" s="48">
        <v>12</v>
      </c>
      <c r="V44" s="47">
        <f t="shared" si="28"/>
        <v>19</v>
      </c>
      <c r="W44" s="48">
        <v>5</v>
      </c>
      <c r="X44" s="48">
        <v>12</v>
      </c>
      <c r="Y44" s="47">
        <f t="shared" si="29"/>
        <v>17</v>
      </c>
      <c r="Z44" s="47">
        <f t="shared" si="30"/>
        <v>412</v>
      </c>
      <c r="AA44" s="47">
        <f t="shared" si="30"/>
        <v>259</v>
      </c>
      <c r="AB44" s="47">
        <f t="shared" si="31"/>
        <v>671</v>
      </c>
    </row>
    <row r="45" spans="1:28" x14ac:dyDescent="0.2">
      <c r="A45" s="3" t="s">
        <v>6</v>
      </c>
      <c r="B45" s="48">
        <v>25</v>
      </c>
      <c r="C45" s="48">
        <v>11</v>
      </c>
      <c r="D45" s="47">
        <f t="shared" si="22"/>
        <v>36</v>
      </c>
      <c r="E45" s="48">
        <v>103</v>
      </c>
      <c r="F45" s="48">
        <v>38</v>
      </c>
      <c r="G45" s="47">
        <f t="shared" si="23"/>
        <v>141</v>
      </c>
      <c r="H45" s="48">
        <v>166</v>
      </c>
      <c r="I45" s="48">
        <v>91</v>
      </c>
      <c r="J45" s="47">
        <f t="shared" si="24"/>
        <v>257</v>
      </c>
      <c r="K45" s="48">
        <v>16</v>
      </c>
      <c r="L45" s="48">
        <v>20</v>
      </c>
      <c r="M45" s="47">
        <f t="shared" si="25"/>
        <v>36</v>
      </c>
      <c r="N45" s="48">
        <v>4</v>
      </c>
      <c r="O45" s="48">
        <v>13</v>
      </c>
      <c r="P45" s="47">
        <f t="shared" si="26"/>
        <v>17</v>
      </c>
      <c r="Q45" s="48">
        <v>3</v>
      </c>
      <c r="R45" s="48">
        <v>2</v>
      </c>
      <c r="S45" s="47">
        <f t="shared" si="27"/>
        <v>5</v>
      </c>
      <c r="T45" s="48">
        <v>4</v>
      </c>
      <c r="U45" s="48">
        <v>5</v>
      </c>
      <c r="V45" s="47">
        <f t="shared" si="28"/>
        <v>9</v>
      </c>
      <c r="W45" s="48">
        <v>9</v>
      </c>
      <c r="X45" s="48">
        <v>5</v>
      </c>
      <c r="Y45" s="47">
        <f t="shared" si="29"/>
        <v>14</v>
      </c>
      <c r="Z45" s="47">
        <f t="shared" si="30"/>
        <v>330</v>
      </c>
      <c r="AA45" s="47">
        <f t="shared" si="30"/>
        <v>185</v>
      </c>
      <c r="AB45" s="47">
        <f t="shared" si="31"/>
        <v>515</v>
      </c>
    </row>
    <row r="46" spans="1:28" x14ac:dyDescent="0.2">
      <c r="A46" s="3" t="s">
        <v>7</v>
      </c>
      <c r="B46" s="48">
        <v>18</v>
      </c>
      <c r="C46" s="48">
        <v>7</v>
      </c>
      <c r="D46" s="47">
        <f t="shared" si="22"/>
        <v>25</v>
      </c>
      <c r="E46" s="48">
        <v>89</v>
      </c>
      <c r="F46" s="48">
        <v>38</v>
      </c>
      <c r="G46" s="47">
        <f t="shared" si="23"/>
        <v>127</v>
      </c>
      <c r="H46" s="48">
        <v>108</v>
      </c>
      <c r="I46" s="48">
        <v>64</v>
      </c>
      <c r="J46" s="47">
        <f t="shared" si="24"/>
        <v>172</v>
      </c>
      <c r="K46" s="48">
        <v>19</v>
      </c>
      <c r="L46" s="48">
        <v>12</v>
      </c>
      <c r="M46" s="47">
        <f t="shared" si="25"/>
        <v>31</v>
      </c>
      <c r="N46" s="48">
        <v>2</v>
      </c>
      <c r="O46" s="48">
        <v>6</v>
      </c>
      <c r="P46" s="47">
        <f t="shared" si="26"/>
        <v>8</v>
      </c>
      <c r="Q46" s="48">
        <v>0</v>
      </c>
      <c r="R46" s="48">
        <v>0</v>
      </c>
      <c r="S46" s="47">
        <f t="shared" si="27"/>
        <v>0</v>
      </c>
      <c r="T46" s="48">
        <v>1</v>
      </c>
      <c r="U46" s="48">
        <v>1</v>
      </c>
      <c r="V46" s="47">
        <f t="shared" si="28"/>
        <v>2</v>
      </c>
      <c r="W46" s="48">
        <v>0</v>
      </c>
      <c r="X46" s="48">
        <v>1</v>
      </c>
      <c r="Y46" s="47">
        <f t="shared" si="29"/>
        <v>1</v>
      </c>
      <c r="Z46" s="47">
        <f t="shared" si="30"/>
        <v>237</v>
      </c>
      <c r="AA46" s="47">
        <f t="shared" si="30"/>
        <v>129</v>
      </c>
      <c r="AB46" s="47">
        <f t="shared" si="31"/>
        <v>366</v>
      </c>
    </row>
    <row r="47" spans="1:28" x14ac:dyDescent="0.2">
      <c r="A47" s="3" t="s">
        <v>8</v>
      </c>
      <c r="B47" s="48">
        <v>14</v>
      </c>
      <c r="C47" s="48">
        <v>3</v>
      </c>
      <c r="D47" s="47">
        <f t="shared" si="22"/>
        <v>17</v>
      </c>
      <c r="E47" s="48">
        <v>62</v>
      </c>
      <c r="F47" s="48">
        <v>13</v>
      </c>
      <c r="G47" s="47">
        <f t="shared" si="23"/>
        <v>75</v>
      </c>
      <c r="H47" s="48">
        <v>86</v>
      </c>
      <c r="I47" s="48">
        <v>36</v>
      </c>
      <c r="J47" s="47">
        <f t="shared" si="24"/>
        <v>122</v>
      </c>
      <c r="K47" s="48">
        <v>7</v>
      </c>
      <c r="L47" s="48">
        <v>4</v>
      </c>
      <c r="M47" s="47">
        <f t="shared" si="25"/>
        <v>11</v>
      </c>
      <c r="N47" s="48">
        <v>1</v>
      </c>
      <c r="O47" s="48">
        <v>3</v>
      </c>
      <c r="P47" s="47">
        <f t="shared" si="26"/>
        <v>4</v>
      </c>
      <c r="Q47" s="48">
        <v>0</v>
      </c>
      <c r="R47" s="48">
        <v>0</v>
      </c>
      <c r="S47" s="47">
        <f t="shared" si="27"/>
        <v>0</v>
      </c>
      <c r="T47" s="48">
        <v>1</v>
      </c>
      <c r="U47" s="48">
        <v>0</v>
      </c>
      <c r="V47" s="47">
        <f t="shared" si="28"/>
        <v>1</v>
      </c>
      <c r="W47" s="48">
        <v>1</v>
      </c>
      <c r="X47" s="48">
        <v>0</v>
      </c>
      <c r="Y47" s="47">
        <f t="shared" si="29"/>
        <v>1</v>
      </c>
      <c r="Z47" s="47">
        <f t="shared" si="30"/>
        <v>172</v>
      </c>
      <c r="AA47" s="47">
        <f t="shared" si="30"/>
        <v>59</v>
      </c>
      <c r="AB47" s="47">
        <f t="shared" si="31"/>
        <v>231</v>
      </c>
    </row>
    <row r="48" spans="1:28" x14ac:dyDescent="0.2">
      <c r="A48" s="3" t="s">
        <v>9</v>
      </c>
      <c r="B48" s="48">
        <v>7</v>
      </c>
      <c r="C48" s="48">
        <v>2</v>
      </c>
      <c r="D48" s="47">
        <f t="shared" si="22"/>
        <v>9</v>
      </c>
      <c r="E48" s="48">
        <v>19</v>
      </c>
      <c r="F48" s="48">
        <v>11</v>
      </c>
      <c r="G48" s="47">
        <f t="shared" si="23"/>
        <v>30</v>
      </c>
      <c r="H48" s="48">
        <v>30</v>
      </c>
      <c r="I48" s="48">
        <v>10</v>
      </c>
      <c r="J48" s="47">
        <f t="shared" si="24"/>
        <v>40</v>
      </c>
      <c r="K48" s="48">
        <v>3</v>
      </c>
      <c r="L48" s="48">
        <v>5</v>
      </c>
      <c r="M48" s="47">
        <f t="shared" si="25"/>
        <v>8</v>
      </c>
      <c r="N48" s="48">
        <v>0</v>
      </c>
      <c r="O48" s="48">
        <v>1</v>
      </c>
      <c r="P48" s="47">
        <f t="shared" si="26"/>
        <v>1</v>
      </c>
      <c r="Q48" s="48">
        <v>0</v>
      </c>
      <c r="R48" s="48">
        <v>0</v>
      </c>
      <c r="S48" s="47">
        <f t="shared" si="27"/>
        <v>0</v>
      </c>
      <c r="T48" s="48">
        <v>1</v>
      </c>
      <c r="U48" s="48">
        <v>1</v>
      </c>
      <c r="V48" s="47">
        <f t="shared" si="28"/>
        <v>2</v>
      </c>
      <c r="W48" s="48">
        <v>0</v>
      </c>
      <c r="X48" s="48">
        <v>0</v>
      </c>
      <c r="Y48" s="47">
        <f t="shared" si="29"/>
        <v>0</v>
      </c>
      <c r="Z48" s="47">
        <f t="shared" si="30"/>
        <v>60</v>
      </c>
      <c r="AA48" s="47">
        <f t="shared" si="30"/>
        <v>30</v>
      </c>
      <c r="AB48" s="47">
        <f t="shared" si="31"/>
        <v>90</v>
      </c>
    </row>
    <row r="49" spans="1:28" ht="15.75" x14ac:dyDescent="0.25">
      <c r="A49" s="4" t="s">
        <v>10</v>
      </c>
      <c r="B49" s="52">
        <f>SUM(B39:B48)</f>
        <v>186</v>
      </c>
      <c r="C49" s="52">
        <f t="shared" ref="C49:AB49" si="32">SUM(C39:C48)</f>
        <v>119</v>
      </c>
      <c r="D49" s="52">
        <f t="shared" si="32"/>
        <v>305</v>
      </c>
      <c r="E49" s="52">
        <f t="shared" si="32"/>
        <v>885</v>
      </c>
      <c r="F49" s="52">
        <f t="shared" si="32"/>
        <v>466</v>
      </c>
      <c r="G49" s="52">
        <f t="shared" si="32"/>
        <v>1351</v>
      </c>
      <c r="H49" s="52">
        <f t="shared" si="32"/>
        <v>1314</v>
      </c>
      <c r="I49" s="52">
        <f t="shared" si="32"/>
        <v>821</v>
      </c>
      <c r="J49" s="52">
        <f t="shared" si="32"/>
        <v>2135</v>
      </c>
      <c r="K49" s="52">
        <f t="shared" si="32"/>
        <v>298</v>
      </c>
      <c r="L49" s="52">
        <f t="shared" si="32"/>
        <v>340</v>
      </c>
      <c r="M49" s="52">
        <f t="shared" si="32"/>
        <v>638</v>
      </c>
      <c r="N49" s="52">
        <f t="shared" si="32"/>
        <v>71</v>
      </c>
      <c r="O49" s="52">
        <f t="shared" si="32"/>
        <v>89</v>
      </c>
      <c r="P49" s="52">
        <f t="shared" si="32"/>
        <v>160</v>
      </c>
      <c r="Q49" s="52">
        <f t="shared" si="32"/>
        <v>37</v>
      </c>
      <c r="R49" s="52">
        <f t="shared" si="32"/>
        <v>50</v>
      </c>
      <c r="S49" s="52">
        <f t="shared" si="32"/>
        <v>87</v>
      </c>
      <c r="T49" s="52">
        <f t="shared" si="32"/>
        <v>72</v>
      </c>
      <c r="U49" s="52">
        <f t="shared" si="32"/>
        <v>124</v>
      </c>
      <c r="V49" s="52">
        <f t="shared" si="32"/>
        <v>196</v>
      </c>
      <c r="W49" s="52">
        <f t="shared" si="32"/>
        <v>53</v>
      </c>
      <c r="X49" s="52">
        <f t="shared" si="32"/>
        <v>85</v>
      </c>
      <c r="Y49" s="52">
        <f t="shared" si="32"/>
        <v>138</v>
      </c>
      <c r="Z49" s="52">
        <f t="shared" si="32"/>
        <v>2916</v>
      </c>
      <c r="AA49" s="52">
        <f t="shared" si="32"/>
        <v>2094</v>
      </c>
      <c r="AB49" s="52">
        <f t="shared" si="32"/>
        <v>5010</v>
      </c>
    </row>
    <row r="50" spans="1:28" x14ac:dyDescent="0.2">
      <c r="A50" s="186" t="s">
        <v>182</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8"/>
    </row>
    <row r="51" spans="1:28" x14ac:dyDescent="0.2">
      <c r="A51" s="177" t="s">
        <v>108</v>
      </c>
      <c r="B51" s="179" t="s">
        <v>35</v>
      </c>
      <c r="C51" s="179"/>
      <c r="D51" s="179"/>
      <c r="E51" s="179" t="s">
        <v>36</v>
      </c>
      <c r="F51" s="179"/>
      <c r="G51" s="179"/>
      <c r="H51" s="179" t="s">
        <v>29</v>
      </c>
      <c r="I51" s="179"/>
      <c r="J51" s="179"/>
      <c r="K51" s="179" t="s">
        <v>37</v>
      </c>
      <c r="L51" s="179"/>
      <c r="M51" s="179"/>
      <c r="N51" s="179" t="s">
        <v>38</v>
      </c>
      <c r="O51" s="179"/>
      <c r="P51" s="179"/>
      <c r="Q51" s="179" t="s">
        <v>39</v>
      </c>
      <c r="R51" s="179"/>
      <c r="S51" s="179"/>
      <c r="T51" s="179" t="s">
        <v>40</v>
      </c>
      <c r="U51" s="179"/>
      <c r="V51" s="179"/>
      <c r="W51" s="179" t="s">
        <v>41</v>
      </c>
      <c r="X51" s="179"/>
      <c r="Y51" s="179"/>
      <c r="Z51" s="179" t="s">
        <v>10</v>
      </c>
      <c r="AA51" s="179"/>
      <c r="AB51" s="179"/>
    </row>
    <row r="52" spans="1:28" ht="51" x14ac:dyDescent="0.2">
      <c r="A52" s="178"/>
      <c r="B52" s="2" t="s">
        <v>11</v>
      </c>
      <c r="C52" s="2" t="s">
        <v>34</v>
      </c>
      <c r="D52" s="5" t="s">
        <v>42</v>
      </c>
      <c r="E52" s="2" t="s">
        <v>11</v>
      </c>
      <c r="F52" s="2" t="s">
        <v>13</v>
      </c>
      <c r="G52" s="5" t="s">
        <v>43</v>
      </c>
      <c r="H52" s="2" t="s">
        <v>11</v>
      </c>
      <c r="I52" s="2" t="s">
        <v>13</v>
      </c>
      <c r="J52" s="5" t="s">
        <v>44</v>
      </c>
      <c r="K52" s="2" t="s">
        <v>11</v>
      </c>
      <c r="L52" s="2" t="s">
        <v>13</v>
      </c>
      <c r="M52" s="5" t="s">
        <v>45</v>
      </c>
      <c r="N52" s="2" t="s">
        <v>11</v>
      </c>
      <c r="O52" s="2" t="s">
        <v>13</v>
      </c>
      <c r="P52" s="5" t="s">
        <v>46</v>
      </c>
      <c r="Q52" s="2" t="s">
        <v>11</v>
      </c>
      <c r="R52" s="2" t="s">
        <v>13</v>
      </c>
      <c r="S52" s="5" t="s">
        <v>47</v>
      </c>
      <c r="T52" s="2" t="s">
        <v>11</v>
      </c>
      <c r="U52" s="2" t="s">
        <v>13</v>
      </c>
      <c r="V52" s="5" t="s">
        <v>48</v>
      </c>
      <c r="W52" s="2" t="s">
        <v>11</v>
      </c>
      <c r="X52" s="2" t="s">
        <v>13</v>
      </c>
      <c r="Y52" s="5" t="s">
        <v>49</v>
      </c>
      <c r="Z52" s="2" t="s">
        <v>11</v>
      </c>
      <c r="AA52" s="2" t="s">
        <v>13</v>
      </c>
      <c r="AB52" s="2" t="s">
        <v>50</v>
      </c>
    </row>
    <row r="53" spans="1:28" x14ac:dyDescent="0.2">
      <c r="A53" s="3" t="s">
        <v>0</v>
      </c>
      <c r="B53" s="48">
        <v>4</v>
      </c>
      <c r="C53" s="48">
        <v>2</v>
      </c>
      <c r="D53" s="47">
        <f>B53+C53</f>
        <v>6</v>
      </c>
      <c r="E53" s="48">
        <v>27</v>
      </c>
      <c r="F53" s="48">
        <v>18</v>
      </c>
      <c r="G53" s="47">
        <f>E53+F53</f>
        <v>45</v>
      </c>
      <c r="H53" s="48">
        <v>45</v>
      </c>
      <c r="I53" s="48">
        <v>16</v>
      </c>
      <c r="J53" s="47">
        <f>H53+I53</f>
        <v>61</v>
      </c>
      <c r="K53" s="48">
        <v>4</v>
      </c>
      <c r="L53" s="48">
        <v>4</v>
      </c>
      <c r="M53" s="47">
        <f>K53+L53</f>
        <v>8</v>
      </c>
      <c r="N53" s="48">
        <v>1</v>
      </c>
      <c r="O53" s="48">
        <v>1</v>
      </c>
      <c r="P53" s="47">
        <f>N53+O53</f>
        <v>2</v>
      </c>
      <c r="Q53" s="48">
        <v>0</v>
      </c>
      <c r="R53" s="48">
        <v>0</v>
      </c>
      <c r="S53" s="47">
        <f>Q53+R53</f>
        <v>0</v>
      </c>
      <c r="T53" s="48">
        <v>1</v>
      </c>
      <c r="U53" s="48">
        <v>0</v>
      </c>
      <c r="V53" s="47">
        <f>T53+U53</f>
        <v>1</v>
      </c>
      <c r="W53" s="48">
        <v>0</v>
      </c>
      <c r="X53" s="48">
        <v>0</v>
      </c>
      <c r="Y53" s="47">
        <f>W53+X53</f>
        <v>0</v>
      </c>
      <c r="Z53" s="47">
        <f>B53+E53+H53+K53+N53+Q53+T53+W53</f>
        <v>82</v>
      </c>
      <c r="AA53" s="47">
        <f>C53+F53+I53+L53+O53+R53+U53+X53</f>
        <v>41</v>
      </c>
      <c r="AB53" s="47">
        <f>Z53+AA53</f>
        <v>123</v>
      </c>
    </row>
    <row r="54" spans="1:28" x14ac:dyDescent="0.2">
      <c r="A54" s="3" t="s">
        <v>1</v>
      </c>
      <c r="B54" s="48">
        <v>23</v>
      </c>
      <c r="C54" s="48">
        <v>21</v>
      </c>
      <c r="D54" s="47">
        <f t="shared" ref="D54:D62" si="33">B54+C54</f>
        <v>44</v>
      </c>
      <c r="E54" s="48">
        <v>109</v>
      </c>
      <c r="F54" s="48">
        <v>70</v>
      </c>
      <c r="G54" s="47">
        <f t="shared" ref="G54:G62" si="34">E54+F54</f>
        <v>179</v>
      </c>
      <c r="H54" s="48">
        <v>193</v>
      </c>
      <c r="I54" s="48">
        <v>100</v>
      </c>
      <c r="J54" s="47">
        <f t="shared" ref="J54:J62" si="35">H54+I54</f>
        <v>293</v>
      </c>
      <c r="K54" s="48">
        <v>48</v>
      </c>
      <c r="L54" s="48">
        <v>59</v>
      </c>
      <c r="M54" s="47">
        <f t="shared" ref="M54:M62" si="36">K54+L54</f>
        <v>107</v>
      </c>
      <c r="N54" s="48">
        <v>11</v>
      </c>
      <c r="O54" s="48">
        <v>12</v>
      </c>
      <c r="P54" s="47">
        <f t="shared" ref="P54:P62" si="37">N54+O54</f>
        <v>23</v>
      </c>
      <c r="Q54" s="48">
        <v>6</v>
      </c>
      <c r="R54" s="48">
        <v>13</v>
      </c>
      <c r="S54" s="47">
        <f t="shared" ref="S54:S62" si="38">Q54+R54</f>
        <v>19</v>
      </c>
      <c r="T54" s="48">
        <v>9</v>
      </c>
      <c r="U54" s="48">
        <v>20</v>
      </c>
      <c r="V54" s="47">
        <f t="shared" ref="V54:V62" si="39">T54+U54</f>
        <v>29</v>
      </c>
      <c r="W54" s="48">
        <v>2</v>
      </c>
      <c r="X54" s="48">
        <v>4</v>
      </c>
      <c r="Y54" s="47">
        <f t="shared" ref="Y54:Y62" si="40">W54+X54</f>
        <v>6</v>
      </c>
      <c r="Z54" s="47">
        <f t="shared" ref="Z54:AA62" si="41">B54+E54+H54+K54+N54+Q54+T54+W54</f>
        <v>401</v>
      </c>
      <c r="AA54" s="47">
        <f t="shared" si="41"/>
        <v>299</v>
      </c>
      <c r="AB54" s="47">
        <f t="shared" ref="AB54:AB62" si="42">Z54+AA54</f>
        <v>700</v>
      </c>
    </row>
    <row r="55" spans="1:28" x14ac:dyDescent="0.2">
      <c r="A55" s="3" t="s">
        <v>2</v>
      </c>
      <c r="B55" s="48">
        <v>28</v>
      </c>
      <c r="C55" s="48">
        <v>27</v>
      </c>
      <c r="D55" s="47">
        <f t="shared" si="33"/>
        <v>55</v>
      </c>
      <c r="E55" s="48">
        <v>150</v>
      </c>
      <c r="F55" s="48">
        <v>86</v>
      </c>
      <c r="G55" s="47">
        <f t="shared" si="34"/>
        <v>236</v>
      </c>
      <c r="H55" s="48">
        <v>248</v>
      </c>
      <c r="I55" s="48">
        <v>147</v>
      </c>
      <c r="J55" s="47">
        <f t="shared" si="35"/>
        <v>395</v>
      </c>
      <c r="K55" s="48">
        <v>52</v>
      </c>
      <c r="L55" s="48">
        <v>78</v>
      </c>
      <c r="M55" s="47">
        <f t="shared" si="36"/>
        <v>130</v>
      </c>
      <c r="N55" s="48">
        <v>17</v>
      </c>
      <c r="O55" s="48">
        <v>22</v>
      </c>
      <c r="P55" s="47">
        <f t="shared" si="37"/>
        <v>39</v>
      </c>
      <c r="Q55" s="48">
        <v>10</v>
      </c>
      <c r="R55" s="48">
        <v>11</v>
      </c>
      <c r="S55" s="47">
        <f t="shared" si="38"/>
        <v>21</v>
      </c>
      <c r="T55" s="48">
        <v>17</v>
      </c>
      <c r="U55" s="48">
        <v>37</v>
      </c>
      <c r="V55" s="47">
        <f t="shared" si="39"/>
        <v>54</v>
      </c>
      <c r="W55" s="48">
        <v>9</v>
      </c>
      <c r="X55" s="48">
        <v>17</v>
      </c>
      <c r="Y55" s="47">
        <f t="shared" si="40"/>
        <v>26</v>
      </c>
      <c r="Z55" s="47">
        <f t="shared" si="41"/>
        <v>531</v>
      </c>
      <c r="AA55" s="47">
        <f t="shared" si="41"/>
        <v>425</v>
      </c>
      <c r="AB55" s="47">
        <f t="shared" si="42"/>
        <v>956</v>
      </c>
    </row>
    <row r="56" spans="1:28" x14ac:dyDescent="0.2">
      <c r="A56" s="3" t="s">
        <v>3</v>
      </c>
      <c r="B56" s="48">
        <v>29</v>
      </c>
      <c r="C56" s="48">
        <v>13</v>
      </c>
      <c r="D56" s="47">
        <f t="shared" si="33"/>
        <v>42</v>
      </c>
      <c r="E56" s="48">
        <v>87</v>
      </c>
      <c r="F56" s="48">
        <v>64</v>
      </c>
      <c r="G56" s="47">
        <f t="shared" si="34"/>
        <v>151</v>
      </c>
      <c r="H56" s="48">
        <v>240</v>
      </c>
      <c r="I56" s="48">
        <v>141</v>
      </c>
      <c r="J56" s="47">
        <f t="shared" si="35"/>
        <v>381</v>
      </c>
      <c r="K56" s="48">
        <v>36</v>
      </c>
      <c r="L56" s="48">
        <v>44</v>
      </c>
      <c r="M56" s="47">
        <f t="shared" si="36"/>
        <v>80</v>
      </c>
      <c r="N56" s="48">
        <v>12</v>
      </c>
      <c r="O56" s="48">
        <v>12</v>
      </c>
      <c r="P56" s="47">
        <f t="shared" si="37"/>
        <v>24</v>
      </c>
      <c r="Q56" s="48">
        <v>8</v>
      </c>
      <c r="R56" s="48">
        <v>7</v>
      </c>
      <c r="S56" s="47">
        <f t="shared" si="38"/>
        <v>15</v>
      </c>
      <c r="T56" s="48">
        <v>17</v>
      </c>
      <c r="U56" s="48">
        <v>21</v>
      </c>
      <c r="V56" s="47">
        <f t="shared" si="39"/>
        <v>38</v>
      </c>
      <c r="W56" s="48">
        <v>15</v>
      </c>
      <c r="X56" s="48">
        <v>11</v>
      </c>
      <c r="Y56" s="47">
        <f t="shared" si="40"/>
        <v>26</v>
      </c>
      <c r="Z56" s="47">
        <f t="shared" si="41"/>
        <v>444</v>
      </c>
      <c r="AA56" s="47">
        <f t="shared" si="41"/>
        <v>313</v>
      </c>
      <c r="AB56" s="47">
        <f t="shared" si="42"/>
        <v>757</v>
      </c>
    </row>
    <row r="57" spans="1:28" x14ac:dyDescent="0.2">
      <c r="A57" s="3" t="s">
        <v>4</v>
      </c>
      <c r="B57" s="48">
        <v>21</v>
      </c>
      <c r="C57" s="48">
        <v>19</v>
      </c>
      <c r="D57" s="47">
        <f t="shared" si="33"/>
        <v>40</v>
      </c>
      <c r="E57" s="48">
        <v>85</v>
      </c>
      <c r="F57" s="48">
        <v>71</v>
      </c>
      <c r="G57" s="47">
        <f t="shared" si="34"/>
        <v>156</v>
      </c>
      <c r="H57" s="48">
        <v>187</v>
      </c>
      <c r="I57" s="48">
        <v>129</v>
      </c>
      <c r="J57" s="47">
        <f t="shared" si="35"/>
        <v>316</v>
      </c>
      <c r="K57" s="48">
        <v>36</v>
      </c>
      <c r="L57" s="48">
        <v>31</v>
      </c>
      <c r="M57" s="47">
        <f t="shared" si="36"/>
        <v>67</v>
      </c>
      <c r="N57" s="48">
        <v>11</v>
      </c>
      <c r="O57" s="48">
        <v>9</v>
      </c>
      <c r="P57" s="47">
        <f t="shared" si="37"/>
        <v>20</v>
      </c>
      <c r="Q57" s="48">
        <v>10</v>
      </c>
      <c r="R57" s="48">
        <v>8</v>
      </c>
      <c r="S57" s="47">
        <f t="shared" si="38"/>
        <v>18</v>
      </c>
      <c r="T57" s="48">
        <v>11</v>
      </c>
      <c r="U57" s="48">
        <v>11</v>
      </c>
      <c r="V57" s="47">
        <f t="shared" si="39"/>
        <v>22</v>
      </c>
      <c r="W57" s="48">
        <v>6</v>
      </c>
      <c r="X57" s="48">
        <v>5</v>
      </c>
      <c r="Y57" s="47">
        <f t="shared" si="40"/>
        <v>11</v>
      </c>
      <c r="Z57" s="47">
        <f t="shared" si="41"/>
        <v>367</v>
      </c>
      <c r="AA57" s="47">
        <f t="shared" si="41"/>
        <v>283</v>
      </c>
      <c r="AB57" s="47">
        <f t="shared" si="42"/>
        <v>650</v>
      </c>
    </row>
    <row r="58" spans="1:28" x14ac:dyDescent="0.2">
      <c r="A58" s="3" t="s">
        <v>5</v>
      </c>
      <c r="B58" s="48">
        <v>21</v>
      </c>
      <c r="C58" s="48">
        <v>13</v>
      </c>
      <c r="D58" s="47">
        <f t="shared" si="33"/>
        <v>34</v>
      </c>
      <c r="E58" s="48">
        <v>91</v>
      </c>
      <c r="F58" s="48">
        <v>60</v>
      </c>
      <c r="G58" s="47">
        <f t="shared" si="34"/>
        <v>151</v>
      </c>
      <c r="H58" s="48">
        <v>216</v>
      </c>
      <c r="I58" s="48">
        <v>116</v>
      </c>
      <c r="J58" s="47">
        <f t="shared" si="35"/>
        <v>332</v>
      </c>
      <c r="K58" s="48">
        <v>39</v>
      </c>
      <c r="L58" s="48">
        <v>22</v>
      </c>
      <c r="M58" s="47">
        <f t="shared" si="36"/>
        <v>61</v>
      </c>
      <c r="N58" s="48">
        <v>4</v>
      </c>
      <c r="O58" s="48">
        <v>9</v>
      </c>
      <c r="P58" s="47">
        <f t="shared" si="37"/>
        <v>13</v>
      </c>
      <c r="Q58" s="48">
        <v>5</v>
      </c>
      <c r="R58" s="48">
        <v>3</v>
      </c>
      <c r="S58" s="47">
        <f t="shared" si="38"/>
        <v>8</v>
      </c>
      <c r="T58" s="48">
        <v>5</v>
      </c>
      <c r="U58" s="48">
        <v>8</v>
      </c>
      <c r="V58" s="47">
        <f t="shared" si="39"/>
        <v>13</v>
      </c>
      <c r="W58" s="48">
        <v>6</v>
      </c>
      <c r="X58" s="48">
        <v>9</v>
      </c>
      <c r="Y58" s="47">
        <f t="shared" si="40"/>
        <v>15</v>
      </c>
      <c r="Z58" s="47">
        <f t="shared" si="41"/>
        <v>387</v>
      </c>
      <c r="AA58" s="47">
        <f t="shared" si="41"/>
        <v>240</v>
      </c>
      <c r="AB58" s="47">
        <f t="shared" si="42"/>
        <v>627</v>
      </c>
    </row>
    <row r="59" spans="1:28" x14ac:dyDescent="0.2">
      <c r="A59" s="3" t="s">
        <v>6</v>
      </c>
      <c r="B59" s="48">
        <v>27</v>
      </c>
      <c r="C59" s="48">
        <v>9</v>
      </c>
      <c r="D59" s="47">
        <f t="shared" si="33"/>
        <v>36</v>
      </c>
      <c r="E59" s="48">
        <v>85</v>
      </c>
      <c r="F59" s="48">
        <v>42</v>
      </c>
      <c r="G59" s="47">
        <f t="shared" si="34"/>
        <v>127</v>
      </c>
      <c r="H59" s="48">
        <v>191</v>
      </c>
      <c r="I59" s="48">
        <v>129</v>
      </c>
      <c r="J59" s="47">
        <f t="shared" si="35"/>
        <v>320</v>
      </c>
      <c r="K59" s="48">
        <v>19</v>
      </c>
      <c r="L59" s="48">
        <v>23</v>
      </c>
      <c r="M59" s="47">
        <f t="shared" si="36"/>
        <v>42</v>
      </c>
      <c r="N59" s="48">
        <v>5</v>
      </c>
      <c r="O59" s="48">
        <v>9</v>
      </c>
      <c r="P59" s="47">
        <f t="shared" si="37"/>
        <v>14</v>
      </c>
      <c r="Q59" s="48">
        <v>2</v>
      </c>
      <c r="R59" s="48">
        <v>0</v>
      </c>
      <c r="S59" s="47">
        <f t="shared" si="38"/>
        <v>2</v>
      </c>
      <c r="T59" s="48">
        <v>4</v>
      </c>
      <c r="U59" s="48">
        <v>2</v>
      </c>
      <c r="V59" s="47">
        <f t="shared" si="39"/>
        <v>6</v>
      </c>
      <c r="W59" s="48">
        <v>4</v>
      </c>
      <c r="X59" s="48">
        <v>5</v>
      </c>
      <c r="Y59" s="47">
        <f t="shared" si="40"/>
        <v>9</v>
      </c>
      <c r="Z59" s="47">
        <f t="shared" si="41"/>
        <v>337</v>
      </c>
      <c r="AA59" s="47">
        <f t="shared" si="41"/>
        <v>219</v>
      </c>
      <c r="AB59" s="47">
        <f t="shared" si="42"/>
        <v>556</v>
      </c>
    </row>
    <row r="60" spans="1:28" x14ac:dyDescent="0.2">
      <c r="A60" s="3" t="s">
        <v>7</v>
      </c>
      <c r="B60" s="48">
        <v>16</v>
      </c>
      <c r="C60" s="48">
        <v>6</v>
      </c>
      <c r="D60" s="47">
        <f t="shared" si="33"/>
        <v>22</v>
      </c>
      <c r="E60" s="48">
        <v>83</v>
      </c>
      <c r="F60" s="48">
        <v>32</v>
      </c>
      <c r="G60" s="47">
        <f t="shared" si="34"/>
        <v>115</v>
      </c>
      <c r="H60" s="48">
        <v>156</v>
      </c>
      <c r="I60" s="48">
        <v>88</v>
      </c>
      <c r="J60" s="47">
        <f t="shared" si="35"/>
        <v>244</v>
      </c>
      <c r="K60" s="48">
        <v>15</v>
      </c>
      <c r="L60" s="48">
        <v>7</v>
      </c>
      <c r="M60" s="47">
        <f t="shared" si="36"/>
        <v>22</v>
      </c>
      <c r="N60" s="48">
        <v>2</v>
      </c>
      <c r="O60" s="48">
        <v>4</v>
      </c>
      <c r="P60" s="47">
        <f t="shared" si="37"/>
        <v>6</v>
      </c>
      <c r="Q60" s="48">
        <v>0</v>
      </c>
      <c r="R60" s="48">
        <v>2</v>
      </c>
      <c r="S60" s="47">
        <f t="shared" si="38"/>
        <v>2</v>
      </c>
      <c r="T60" s="48">
        <v>1</v>
      </c>
      <c r="U60" s="48">
        <v>1</v>
      </c>
      <c r="V60" s="47">
        <f t="shared" si="39"/>
        <v>2</v>
      </c>
      <c r="W60" s="48">
        <v>1</v>
      </c>
      <c r="X60" s="48">
        <v>3</v>
      </c>
      <c r="Y60" s="47">
        <f t="shared" si="40"/>
        <v>4</v>
      </c>
      <c r="Z60" s="47">
        <f t="shared" si="41"/>
        <v>274</v>
      </c>
      <c r="AA60" s="47">
        <f t="shared" si="41"/>
        <v>143</v>
      </c>
      <c r="AB60" s="47">
        <f t="shared" si="42"/>
        <v>417</v>
      </c>
    </row>
    <row r="61" spans="1:28" x14ac:dyDescent="0.2">
      <c r="A61" s="3" t="s">
        <v>8</v>
      </c>
      <c r="B61" s="48">
        <v>8</v>
      </c>
      <c r="C61" s="48">
        <v>2</v>
      </c>
      <c r="D61" s="47">
        <f t="shared" si="33"/>
        <v>10</v>
      </c>
      <c r="E61" s="48">
        <v>39</v>
      </c>
      <c r="F61" s="48">
        <v>10</v>
      </c>
      <c r="G61" s="47">
        <f t="shared" si="34"/>
        <v>49</v>
      </c>
      <c r="H61" s="48">
        <v>110</v>
      </c>
      <c r="I61" s="48">
        <v>32</v>
      </c>
      <c r="J61" s="47">
        <f t="shared" si="35"/>
        <v>142</v>
      </c>
      <c r="K61" s="48">
        <v>7</v>
      </c>
      <c r="L61" s="48">
        <v>5</v>
      </c>
      <c r="M61" s="47">
        <f t="shared" si="36"/>
        <v>12</v>
      </c>
      <c r="N61" s="48">
        <v>3</v>
      </c>
      <c r="O61" s="48">
        <v>0</v>
      </c>
      <c r="P61" s="47">
        <f t="shared" si="37"/>
        <v>3</v>
      </c>
      <c r="Q61" s="48">
        <v>1</v>
      </c>
      <c r="R61" s="48">
        <v>1</v>
      </c>
      <c r="S61" s="47">
        <f t="shared" si="38"/>
        <v>2</v>
      </c>
      <c r="T61" s="48">
        <v>2</v>
      </c>
      <c r="U61" s="48">
        <v>1</v>
      </c>
      <c r="V61" s="47">
        <f t="shared" si="39"/>
        <v>3</v>
      </c>
      <c r="W61" s="48">
        <v>1</v>
      </c>
      <c r="X61" s="48">
        <v>0</v>
      </c>
      <c r="Y61" s="47">
        <f t="shared" si="40"/>
        <v>1</v>
      </c>
      <c r="Z61" s="47">
        <f t="shared" si="41"/>
        <v>171</v>
      </c>
      <c r="AA61" s="47">
        <f t="shared" si="41"/>
        <v>51</v>
      </c>
      <c r="AB61" s="47">
        <f t="shared" si="42"/>
        <v>222</v>
      </c>
    </row>
    <row r="62" spans="1:28" x14ac:dyDescent="0.2">
      <c r="A62" s="3" t="s">
        <v>9</v>
      </c>
      <c r="B62" s="48">
        <v>7</v>
      </c>
      <c r="C62" s="48">
        <v>3</v>
      </c>
      <c r="D62" s="47">
        <f t="shared" si="33"/>
        <v>10</v>
      </c>
      <c r="E62" s="48">
        <v>27</v>
      </c>
      <c r="F62" s="48">
        <v>9</v>
      </c>
      <c r="G62" s="47">
        <f t="shared" si="34"/>
        <v>36</v>
      </c>
      <c r="H62" s="48">
        <v>36</v>
      </c>
      <c r="I62" s="48">
        <v>15</v>
      </c>
      <c r="J62" s="47">
        <f t="shared" si="35"/>
        <v>51</v>
      </c>
      <c r="K62" s="48">
        <v>4</v>
      </c>
      <c r="L62" s="48">
        <v>0</v>
      </c>
      <c r="M62" s="47">
        <f t="shared" si="36"/>
        <v>4</v>
      </c>
      <c r="N62" s="48">
        <v>2</v>
      </c>
      <c r="O62" s="48">
        <v>0</v>
      </c>
      <c r="P62" s="47">
        <f t="shared" si="37"/>
        <v>2</v>
      </c>
      <c r="Q62" s="48">
        <v>0</v>
      </c>
      <c r="R62" s="48">
        <v>0</v>
      </c>
      <c r="S62" s="47">
        <f t="shared" si="38"/>
        <v>0</v>
      </c>
      <c r="T62" s="48">
        <v>0</v>
      </c>
      <c r="U62" s="48">
        <v>2</v>
      </c>
      <c r="V62" s="47">
        <f t="shared" si="39"/>
        <v>2</v>
      </c>
      <c r="W62" s="48">
        <v>2</v>
      </c>
      <c r="X62" s="48">
        <v>1</v>
      </c>
      <c r="Y62" s="47">
        <f t="shared" si="40"/>
        <v>3</v>
      </c>
      <c r="Z62" s="47">
        <f t="shared" si="41"/>
        <v>78</v>
      </c>
      <c r="AA62" s="47">
        <f t="shared" si="41"/>
        <v>30</v>
      </c>
      <c r="AB62" s="47">
        <f t="shared" si="42"/>
        <v>108</v>
      </c>
    </row>
    <row r="63" spans="1:28" ht="15.75" x14ac:dyDescent="0.25">
      <c r="A63" s="4" t="s">
        <v>10</v>
      </c>
      <c r="B63" s="52">
        <f>SUM(B53:B62)</f>
        <v>184</v>
      </c>
      <c r="C63" s="52">
        <f t="shared" ref="C63:AB63" si="43">SUM(C53:C62)</f>
        <v>115</v>
      </c>
      <c r="D63" s="52">
        <f t="shared" si="43"/>
        <v>299</v>
      </c>
      <c r="E63" s="52">
        <f t="shared" si="43"/>
        <v>783</v>
      </c>
      <c r="F63" s="52">
        <f t="shared" si="43"/>
        <v>462</v>
      </c>
      <c r="G63" s="52">
        <f t="shared" si="43"/>
        <v>1245</v>
      </c>
      <c r="H63" s="52">
        <f t="shared" si="43"/>
        <v>1622</v>
      </c>
      <c r="I63" s="52">
        <f t="shared" si="43"/>
        <v>913</v>
      </c>
      <c r="J63" s="52">
        <f t="shared" si="43"/>
        <v>2535</v>
      </c>
      <c r="K63" s="52">
        <f t="shared" si="43"/>
        <v>260</v>
      </c>
      <c r="L63" s="52">
        <f t="shared" si="43"/>
        <v>273</v>
      </c>
      <c r="M63" s="52">
        <f t="shared" si="43"/>
        <v>533</v>
      </c>
      <c r="N63" s="52">
        <f t="shared" si="43"/>
        <v>68</v>
      </c>
      <c r="O63" s="52">
        <f t="shared" si="43"/>
        <v>78</v>
      </c>
      <c r="P63" s="52">
        <f t="shared" si="43"/>
        <v>146</v>
      </c>
      <c r="Q63" s="52">
        <f t="shared" si="43"/>
        <v>42</v>
      </c>
      <c r="R63" s="52">
        <f t="shared" si="43"/>
        <v>45</v>
      </c>
      <c r="S63" s="52">
        <f t="shared" si="43"/>
        <v>87</v>
      </c>
      <c r="T63" s="52">
        <f t="shared" si="43"/>
        <v>67</v>
      </c>
      <c r="U63" s="52">
        <f t="shared" si="43"/>
        <v>103</v>
      </c>
      <c r="V63" s="52">
        <f t="shared" si="43"/>
        <v>170</v>
      </c>
      <c r="W63" s="52">
        <f t="shared" si="43"/>
        <v>46</v>
      </c>
      <c r="X63" s="52">
        <f t="shared" si="43"/>
        <v>55</v>
      </c>
      <c r="Y63" s="52">
        <f t="shared" si="43"/>
        <v>101</v>
      </c>
      <c r="Z63" s="52">
        <f t="shared" si="43"/>
        <v>3072</v>
      </c>
      <c r="AA63" s="52">
        <f t="shared" si="43"/>
        <v>2044</v>
      </c>
      <c r="AB63" s="52">
        <f t="shared" si="43"/>
        <v>5116</v>
      </c>
    </row>
    <row r="64" spans="1:28" x14ac:dyDescent="0.2">
      <c r="A64" s="186" t="s">
        <v>183</v>
      </c>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8"/>
    </row>
    <row r="65" spans="1:28" x14ac:dyDescent="0.2">
      <c r="A65" s="177" t="s">
        <v>108</v>
      </c>
      <c r="B65" s="179" t="s">
        <v>35</v>
      </c>
      <c r="C65" s="179"/>
      <c r="D65" s="179"/>
      <c r="E65" s="179" t="s">
        <v>36</v>
      </c>
      <c r="F65" s="179"/>
      <c r="G65" s="179"/>
      <c r="H65" s="179" t="s">
        <v>29</v>
      </c>
      <c r="I65" s="179"/>
      <c r="J65" s="179"/>
      <c r="K65" s="179" t="s">
        <v>37</v>
      </c>
      <c r="L65" s="179"/>
      <c r="M65" s="179"/>
      <c r="N65" s="179" t="s">
        <v>38</v>
      </c>
      <c r="O65" s="179"/>
      <c r="P65" s="179"/>
      <c r="Q65" s="179" t="s">
        <v>39</v>
      </c>
      <c r="R65" s="179"/>
      <c r="S65" s="179"/>
      <c r="T65" s="179" t="s">
        <v>40</v>
      </c>
      <c r="U65" s="179"/>
      <c r="V65" s="179"/>
      <c r="W65" s="179" t="s">
        <v>41</v>
      </c>
      <c r="X65" s="179"/>
      <c r="Y65" s="179"/>
      <c r="Z65" s="179" t="s">
        <v>10</v>
      </c>
      <c r="AA65" s="179"/>
      <c r="AB65" s="179"/>
    </row>
    <row r="66" spans="1:28" ht="51" x14ac:dyDescent="0.2">
      <c r="A66" s="178"/>
      <c r="B66" s="2" t="s">
        <v>11</v>
      </c>
      <c r="C66" s="2" t="s">
        <v>34</v>
      </c>
      <c r="D66" s="5" t="s">
        <v>42</v>
      </c>
      <c r="E66" s="2" t="s">
        <v>11</v>
      </c>
      <c r="F66" s="2" t="s">
        <v>13</v>
      </c>
      <c r="G66" s="5" t="s">
        <v>43</v>
      </c>
      <c r="H66" s="2" t="s">
        <v>11</v>
      </c>
      <c r="I66" s="2" t="s">
        <v>13</v>
      </c>
      <c r="J66" s="5" t="s">
        <v>44</v>
      </c>
      <c r="K66" s="2" t="s">
        <v>11</v>
      </c>
      <c r="L66" s="2" t="s">
        <v>13</v>
      </c>
      <c r="M66" s="5" t="s">
        <v>45</v>
      </c>
      <c r="N66" s="2" t="s">
        <v>11</v>
      </c>
      <c r="O66" s="2" t="s">
        <v>13</v>
      </c>
      <c r="P66" s="5" t="s">
        <v>46</v>
      </c>
      <c r="Q66" s="2" t="s">
        <v>11</v>
      </c>
      <c r="R66" s="2" t="s">
        <v>13</v>
      </c>
      <c r="S66" s="5" t="s">
        <v>47</v>
      </c>
      <c r="T66" s="2" t="s">
        <v>11</v>
      </c>
      <c r="U66" s="2" t="s">
        <v>13</v>
      </c>
      <c r="V66" s="5" t="s">
        <v>48</v>
      </c>
      <c r="W66" s="2" t="s">
        <v>11</v>
      </c>
      <c r="X66" s="2" t="s">
        <v>13</v>
      </c>
      <c r="Y66" s="5" t="s">
        <v>49</v>
      </c>
      <c r="Z66" s="2" t="s">
        <v>11</v>
      </c>
      <c r="AA66" s="2" t="s">
        <v>13</v>
      </c>
      <c r="AB66" s="2" t="s">
        <v>50</v>
      </c>
    </row>
    <row r="67" spans="1:28" x14ac:dyDescent="0.2">
      <c r="A67" s="3" t="s">
        <v>0</v>
      </c>
      <c r="B67" s="48">
        <v>17</v>
      </c>
      <c r="C67" s="48">
        <v>6</v>
      </c>
      <c r="D67" s="47">
        <f>B67+C67</f>
        <v>23</v>
      </c>
      <c r="E67" s="48">
        <v>43</v>
      </c>
      <c r="F67" s="48">
        <v>28</v>
      </c>
      <c r="G67" s="47">
        <f>E67+F67</f>
        <v>71</v>
      </c>
      <c r="H67" s="48">
        <v>63</v>
      </c>
      <c r="I67" s="48">
        <v>36</v>
      </c>
      <c r="J67" s="47">
        <f>H67+I67</f>
        <v>99</v>
      </c>
      <c r="K67" s="48">
        <v>12</v>
      </c>
      <c r="L67" s="48">
        <v>11</v>
      </c>
      <c r="M67" s="47">
        <f>K67+L67</f>
        <v>23</v>
      </c>
      <c r="N67" s="48">
        <v>1</v>
      </c>
      <c r="O67" s="48">
        <v>0</v>
      </c>
      <c r="P67" s="47">
        <f>N67+O67</f>
        <v>1</v>
      </c>
      <c r="Q67" s="48">
        <v>0</v>
      </c>
      <c r="R67" s="48">
        <v>0</v>
      </c>
      <c r="S67" s="47">
        <f>Q67+R67</f>
        <v>0</v>
      </c>
      <c r="T67" s="48">
        <v>0</v>
      </c>
      <c r="U67" s="48">
        <v>0</v>
      </c>
      <c r="V67" s="47">
        <f>T67+U67</f>
        <v>0</v>
      </c>
      <c r="W67" s="48">
        <v>0</v>
      </c>
      <c r="X67" s="48">
        <v>0</v>
      </c>
      <c r="Y67" s="47">
        <f>W67+X67</f>
        <v>0</v>
      </c>
      <c r="Z67" s="47">
        <f>B67+E67+H67+K67+N67+Q67+T67+W67</f>
        <v>136</v>
      </c>
      <c r="AA67" s="47">
        <f>C67+F67+I67+L67+O67+R67+U67+X67</f>
        <v>81</v>
      </c>
      <c r="AB67" s="47">
        <f>Z67+AA67</f>
        <v>217</v>
      </c>
    </row>
    <row r="68" spans="1:28" x14ac:dyDescent="0.2">
      <c r="A68" s="3" t="s">
        <v>1</v>
      </c>
      <c r="B68" s="48">
        <v>50</v>
      </c>
      <c r="C68" s="48">
        <v>17</v>
      </c>
      <c r="D68" s="47">
        <f t="shared" ref="D68:D76" si="44">B68+C68</f>
        <v>67</v>
      </c>
      <c r="E68" s="48">
        <v>170</v>
      </c>
      <c r="F68" s="48">
        <v>161</v>
      </c>
      <c r="G68" s="47">
        <f t="shared" ref="G68:G76" si="45">E68+F68</f>
        <v>331</v>
      </c>
      <c r="H68" s="48">
        <v>261</v>
      </c>
      <c r="I68" s="48">
        <v>187</v>
      </c>
      <c r="J68" s="47">
        <f t="shared" ref="J68:J76" si="46">H68+I68</f>
        <v>448</v>
      </c>
      <c r="K68" s="48">
        <v>66</v>
      </c>
      <c r="L68" s="48">
        <v>91</v>
      </c>
      <c r="M68" s="47">
        <f t="shared" ref="M68:M76" si="47">K68+L68</f>
        <v>157</v>
      </c>
      <c r="N68" s="48">
        <v>14</v>
      </c>
      <c r="O68" s="48">
        <v>16</v>
      </c>
      <c r="P68" s="47">
        <f t="shared" ref="P68:P76" si="48">N68+O68</f>
        <v>30</v>
      </c>
      <c r="Q68" s="48">
        <v>6</v>
      </c>
      <c r="R68" s="48">
        <v>13</v>
      </c>
      <c r="S68" s="47">
        <f t="shared" ref="S68:S76" si="49">Q68+R68</f>
        <v>19</v>
      </c>
      <c r="T68" s="48">
        <v>6</v>
      </c>
      <c r="U68" s="48">
        <v>20</v>
      </c>
      <c r="V68" s="47">
        <f t="shared" ref="V68:V76" si="50">T68+U68</f>
        <v>26</v>
      </c>
      <c r="W68" s="48">
        <v>4</v>
      </c>
      <c r="X68" s="48">
        <v>9</v>
      </c>
      <c r="Y68" s="47">
        <f t="shared" ref="Y68:Y76" si="51">W68+X68</f>
        <v>13</v>
      </c>
      <c r="Z68" s="47">
        <f t="shared" ref="Z68:AA76" si="52">B68+E68+H68+K68+N68+Q68+T68+W68</f>
        <v>577</v>
      </c>
      <c r="AA68" s="47">
        <f t="shared" si="52"/>
        <v>514</v>
      </c>
      <c r="AB68" s="47">
        <f t="shared" ref="AB68:AB76" si="53">Z68+AA68</f>
        <v>1091</v>
      </c>
    </row>
    <row r="69" spans="1:28" x14ac:dyDescent="0.2">
      <c r="A69" s="3" t="s">
        <v>2</v>
      </c>
      <c r="B69" s="48">
        <v>40</v>
      </c>
      <c r="C69" s="48">
        <v>30</v>
      </c>
      <c r="D69" s="47">
        <f t="shared" si="44"/>
        <v>70</v>
      </c>
      <c r="E69" s="48">
        <v>191</v>
      </c>
      <c r="F69" s="48">
        <v>154</v>
      </c>
      <c r="G69" s="47">
        <f t="shared" si="45"/>
        <v>345</v>
      </c>
      <c r="H69" s="48">
        <v>338</v>
      </c>
      <c r="I69" s="48">
        <v>229</v>
      </c>
      <c r="J69" s="47">
        <f t="shared" si="46"/>
        <v>567</v>
      </c>
      <c r="K69" s="48">
        <v>68</v>
      </c>
      <c r="L69" s="48">
        <v>95</v>
      </c>
      <c r="M69" s="47">
        <f t="shared" si="47"/>
        <v>163</v>
      </c>
      <c r="N69" s="48">
        <v>17</v>
      </c>
      <c r="O69" s="48">
        <v>24</v>
      </c>
      <c r="P69" s="47">
        <f t="shared" si="48"/>
        <v>41</v>
      </c>
      <c r="Q69" s="48">
        <v>13</v>
      </c>
      <c r="R69" s="48">
        <v>11</v>
      </c>
      <c r="S69" s="47">
        <f t="shared" si="49"/>
        <v>24</v>
      </c>
      <c r="T69" s="48">
        <v>27</v>
      </c>
      <c r="U69" s="48">
        <v>54</v>
      </c>
      <c r="V69" s="47">
        <f t="shared" si="50"/>
        <v>81</v>
      </c>
      <c r="W69" s="48">
        <v>10</v>
      </c>
      <c r="X69" s="48">
        <v>21</v>
      </c>
      <c r="Y69" s="47">
        <f t="shared" si="51"/>
        <v>31</v>
      </c>
      <c r="Z69" s="47">
        <f t="shared" si="52"/>
        <v>704</v>
      </c>
      <c r="AA69" s="47">
        <f t="shared" si="52"/>
        <v>618</v>
      </c>
      <c r="AB69" s="47">
        <f t="shared" si="53"/>
        <v>1322</v>
      </c>
    </row>
    <row r="70" spans="1:28" x14ac:dyDescent="0.2">
      <c r="A70" s="3" t="s">
        <v>3</v>
      </c>
      <c r="B70" s="48">
        <v>40</v>
      </c>
      <c r="C70" s="48">
        <v>22</v>
      </c>
      <c r="D70" s="47">
        <f t="shared" si="44"/>
        <v>62</v>
      </c>
      <c r="E70" s="48">
        <v>139</v>
      </c>
      <c r="F70" s="48">
        <v>127</v>
      </c>
      <c r="G70" s="47">
        <f t="shared" si="45"/>
        <v>266</v>
      </c>
      <c r="H70" s="48">
        <v>284</v>
      </c>
      <c r="I70" s="48">
        <v>175</v>
      </c>
      <c r="J70" s="47">
        <f t="shared" si="46"/>
        <v>459</v>
      </c>
      <c r="K70" s="48">
        <v>56</v>
      </c>
      <c r="L70" s="48">
        <v>66</v>
      </c>
      <c r="M70" s="47">
        <f t="shared" si="47"/>
        <v>122</v>
      </c>
      <c r="N70" s="48">
        <v>5</v>
      </c>
      <c r="O70" s="48">
        <v>17</v>
      </c>
      <c r="P70" s="47">
        <f t="shared" si="48"/>
        <v>22</v>
      </c>
      <c r="Q70" s="48">
        <v>11</v>
      </c>
      <c r="R70" s="48">
        <v>12</v>
      </c>
      <c r="S70" s="47">
        <f t="shared" si="49"/>
        <v>23</v>
      </c>
      <c r="T70" s="48">
        <v>25</v>
      </c>
      <c r="U70" s="48">
        <v>30</v>
      </c>
      <c r="V70" s="47">
        <f t="shared" si="50"/>
        <v>55</v>
      </c>
      <c r="W70" s="48">
        <v>10</v>
      </c>
      <c r="X70" s="48">
        <v>24</v>
      </c>
      <c r="Y70" s="47">
        <f t="shared" si="51"/>
        <v>34</v>
      </c>
      <c r="Z70" s="47">
        <f t="shared" si="52"/>
        <v>570</v>
      </c>
      <c r="AA70" s="47">
        <f t="shared" si="52"/>
        <v>473</v>
      </c>
      <c r="AB70" s="47">
        <f t="shared" si="53"/>
        <v>1043</v>
      </c>
    </row>
    <row r="71" spans="1:28" x14ac:dyDescent="0.2">
      <c r="A71" s="3" t="s">
        <v>4</v>
      </c>
      <c r="B71" s="48">
        <v>26</v>
      </c>
      <c r="C71" s="48">
        <v>22</v>
      </c>
      <c r="D71" s="47">
        <f t="shared" si="44"/>
        <v>48</v>
      </c>
      <c r="E71" s="48">
        <v>136</v>
      </c>
      <c r="F71" s="48">
        <v>101</v>
      </c>
      <c r="G71" s="47">
        <f t="shared" si="45"/>
        <v>237</v>
      </c>
      <c r="H71" s="48">
        <v>263</v>
      </c>
      <c r="I71" s="48">
        <v>173</v>
      </c>
      <c r="J71" s="47">
        <f t="shared" si="46"/>
        <v>436</v>
      </c>
      <c r="K71" s="48">
        <v>53</v>
      </c>
      <c r="L71" s="48">
        <v>47</v>
      </c>
      <c r="M71" s="47">
        <f t="shared" si="47"/>
        <v>100</v>
      </c>
      <c r="N71" s="48">
        <v>8</v>
      </c>
      <c r="O71" s="48">
        <v>14</v>
      </c>
      <c r="P71" s="47">
        <f t="shared" si="48"/>
        <v>22</v>
      </c>
      <c r="Q71" s="48">
        <v>9</v>
      </c>
      <c r="R71" s="48">
        <v>4</v>
      </c>
      <c r="S71" s="47">
        <f t="shared" si="49"/>
        <v>13</v>
      </c>
      <c r="T71" s="48">
        <v>13</v>
      </c>
      <c r="U71" s="48">
        <v>11</v>
      </c>
      <c r="V71" s="47">
        <f t="shared" si="50"/>
        <v>24</v>
      </c>
      <c r="W71" s="48">
        <v>21</v>
      </c>
      <c r="X71" s="48">
        <v>16</v>
      </c>
      <c r="Y71" s="47">
        <f t="shared" si="51"/>
        <v>37</v>
      </c>
      <c r="Z71" s="47">
        <f t="shared" si="52"/>
        <v>529</v>
      </c>
      <c r="AA71" s="47">
        <f t="shared" si="52"/>
        <v>388</v>
      </c>
      <c r="AB71" s="47">
        <f t="shared" si="53"/>
        <v>917</v>
      </c>
    </row>
    <row r="72" spans="1:28" x14ac:dyDescent="0.2">
      <c r="A72" s="3" t="s">
        <v>5</v>
      </c>
      <c r="B72" s="48">
        <v>38</v>
      </c>
      <c r="C72" s="48">
        <v>17</v>
      </c>
      <c r="D72" s="47">
        <f t="shared" si="44"/>
        <v>55</v>
      </c>
      <c r="E72" s="48">
        <v>143</v>
      </c>
      <c r="F72" s="48">
        <v>102</v>
      </c>
      <c r="G72" s="47">
        <f t="shared" si="45"/>
        <v>245</v>
      </c>
      <c r="H72" s="48">
        <v>259</v>
      </c>
      <c r="I72" s="48">
        <v>194</v>
      </c>
      <c r="J72" s="47">
        <f t="shared" si="46"/>
        <v>453</v>
      </c>
      <c r="K72" s="48">
        <v>42</v>
      </c>
      <c r="L72" s="48">
        <v>24</v>
      </c>
      <c r="M72" s="47">
        <f t="shared" si="47"/>
        <v>66</v>
      </c>
      <c r="N72" s="48">
        <v>10</v>
      </c>
      <c r="O72" s="48">
        <v>7</v>
      </c>
      <c r="P72" s="47">
        <f t="shared" si="48"/>
        <v>17</v>
      </c>
      <c r="Q72" s="48">
        <v>5</v>
      </c>
      <c r="R72" s="48">
        <v>7</v>
      </c>
      <c r="S72" s="47">
        <f t="shared" si="49"/>
        <v>12</v>
      </c>
      <c r="T72" s="48">
        <v>12</v>
      </c>
      <c r="U72" s="48">
        <v>14</v>
      </c>
      <c r="V72" s="47">
        <f t="shared" si="50"/>
        <v>26</v>
      </c>
      <c r="W72" s="48">
        <v>14</v>
      </c>
      <c r="X72" s="48">
        <v>11</v>
      </c>
      <c r="Y72" s="47">
        <f t="shared" si="51"/>
        <v>25</v>
      </c>
      <c r="Z72" s="47">
        <f t="shared" si="52"/>
        <v>523</v>
      </c>
      <c r="AA72" s="47">
        <f t="shared" si="52"/>
        <v>376</v>
      </c>
      <c r="AB72" s="47">
        <f t="shared" si="53"/>
        <v>899</v>
      </c>
    </row>
    <row r="73" spans="1:28" x14ac:dyDescent="0.2">
      <c r="A73" s="3" t="s">
        <v>6</v>
      </c>
      <c r="B73" s="48">
        <v>45</v>
      </c>
      <c r="C73" s="48">
        <v>16</v>
      </c>
      <c r="D73" s="47">
        <f t="shared" si="44"/>
        <v>61</v>
      </c>
      <c r="E73" s="48">
        <v>131</v>
      </c>
      <c r="F73" s="48">
        <v>101</v>
      </c>
      <c r="G73" s="47">
        <f t="shared" si="45"/>
        <v>232</v>
      </c>
      <c r="H73" s="48">
        <v>252</v>
      </c>
      <c r="I73" s="48">
        <v>165</v>
      </c>
      <c r="J73" s="47">
        <f t="shared" si="46"/>
        <v>417</v>
      </c>
      <c r="K73" s="48">
        <v>21</v>
      </c>
      <c r="L73" s="48">
        <v>27</v>
      </c>
      <c r="M73" s="47">
        <f t="shared" si="47"/>
        <v>48</v>
      </c>
      <c r="N73" s="48">
        <v>8</v>
      </c>
      <c r="O73" s="48">
        <v>10</v>
      </c>
      <c r="P73" s="47">
        <f t="shared" si="48"/>
        <v>18</v>
      </c>
      <c r="Q73" s="48">
        <v>3</v>
      </c>
      <c r="R73" s="48">
        <v>3</v>
      </c>
      <c r="S73" s="47">
        <f t="shared" si="49"/>
        <v>6</v>
      </c>
      <c r="T73" s="48">
        <v>5</v>
      </c>
      <c r="U73" s="48">
        <v>4</v>
      </c>
      <c r="V73" s="47">
        <f t="shared" si="50"/>
        <v>9</v>
      </c>
      <c r="W73" s="48">
        <v>5</v>
      </c>
      <c r="X73" s="48">
        <v>3</v>
      </c>
      <c r="Y73" s="47">
        <f t="shared" si="51"/>
        <v>8</v>
      </c>
      <c r="Z73" s="47">
        <f t="shared" si="52"/>
        <v>470</v>
      </c>
      <c r="AA73" s="47">
        <f t="shared" si="52"/>
        <v>329</v>
      </c>
      <c r="AB73" s="47">
        <f t="shared" si="53"/>
        <v>799</v>
      </c>
    </row>
    <row r="74" spans="1:28" x14ac:dyDescent="0.2">
      <c r="A74" s="3" t="s">
        <v>7</v>
      </c>
      <c r="B74" s="48">
        <v>27</v>
      </c>
      <c r="C74" s="48">
        <v>13</v>
      </c>
      <c r="D74" s="47">
        <f t="shared" si="44"/>
        <v>40</v>
      </c>
      <c r="E74" s="48">
        <v>119</v>
      </c>
      <c r="F74" s="48">
        <v>64</v>
      </c>
      <c r="G74" s="47">
        <f t="shared" si="45"/>
        <v>183</v>
      </c>
      <c r="H74" s="48">
        <v>207</v>
      </c>
      <c r="I74" s="48">
        <v>115</v>
      </c>
      <c r="J74" s="47">
        <f t="shared" si="46"/>
        <v>322</v>
      </c>
      <c r="K74" s="48">
        <v>26</v>
      </c>
      <c r="L74" s="48">
        <v>8</v>
      </c>
      <c r="M74" s="47">
        <f t="shared" si="47"/>
        <v>34</v>
      </c>
      <c r="N74" s="48">
        <v>3</v>
      </c>
      <c r="O74" s="48">
        <v>6</v>
      </c>
      <c r="P74" s="47">
        <f t="shared" si="48"/>
        <v>9</v>
      </c>
      <c r="Q74" s="48">
        <v>2</v>
      </c>
      <c r="R74" s="48">
        <v>0</v>
      </c>
      <c r="S74" s="47">
        <f t="shared" si="49"/>
        <v>2</v>
      </c>
      <c r="T74" s="48">
        <v>4</v>
      </c>
      <c r="U74" s="48">
        <v>3</v>
      </c>
      <c r="V74" s="47">
        <f t="shared" si="50"/>
        <v>7</v>
      </c>
      <c r="W74" s="48">
        <v>2</v>
      </c>
      <c r="X74" s="48">
        <v>1</v>
      </c>
      <c r="Y74" s="47">
        <f t="shared" si="51"/>
        <v>3</v>
      </c>
      <c r="Z74" s="47">
        <f t="shared" si="52"/>
        <v>390</v>
      </c>
      <c r="AA74" s="47">
        <f t="shared" si="52"/>
        <v>210</v>
      </c>
      <c r="AB74" s="47">
        <f t="shared" si="53"/>
        <v>600</v>
      </c>
    </row>
    <row r="75" spans="1:28" x14ac:dyDescent="0.2">
      <c r="A75" s="3" t="s">
        <v>8</v>
      </c>
      <c r="B75" s="48">
        <v>19</v>
      </c>
      <c r="C75" s="48">
        <v>7</v>
      </c>
      <c r="D75" s="47">
        <f t="shared" si="44"/>
        <v>26</v>
      </c>
      <c r="E75" s="48">
        <v>64</v>
      </c>
      <c r="F75" s="48">
        <v>42</v>
      </c>
      <c r="G75" s="47">
        <f t="shared" si="45"/>
        <v>106</v>
      </c>
      <c r="H75" s="48">
        <v>145</v>
      </c>
      <c r="I75" s="48">
        <v>48</v>
      </c>
      <c r="J75" s="47">
        <f t="shared" si="46"/>
        <v>193</v>
      </c>
      <c r="K75" s="48">
        <v>14</v>
      </c>
      <c r="L75" s="48">
        <v>7</v>
      </c>
      <c r="M75" s="47">
        <f t="shared" si="47"/>
        <v>21</v>
      </c>
      <c r="N75" s="48">
        <v>2</v>
      </c>
      <c r="O75" s="48">
        <v>2</v>
      </c>
      <c r="P75" s="47">
        <f t="shared" si="48"/>
        <v>4</v>
      </c>
      <c r="Q75" s="48">
        <v>2</v>
      </c>
      <c r="R75" s="48">
        <v>0</v>
      </c>
      <c r="S75" s="47">
        <f t="shared" si="49"/>
        <v>2</v>
      </c>
      <c r="T75" s="48">
        <v>1</v>
      </c>
      <c r="U75" s="48">
        <v>0</v>
      </c>
      <c r="V75" s="47">
        <f t="shared" si="50"/>
        <v>1</v>
      </c>
      <c r="W75" s="48">
        <v>1</v>
      </c>
      <c r="X75" s="48">
        <v>0</v>
      </c>
      <c r="Y75" s="47">
        <f t="shared" si="51"/>
        <v>1</v>
      </c>
      <c r="Z75" s="47">
        <f t="shared" si="52"/>
        <v>248</v>
      </c>
      <c r="AA75" s="47">
        <f t="shared" si="52"/>
        <v>106</v>
      </c>
      <c r="AB75" s="47">
        <f t="shared" si="53"/>
        <v>354</v>
      </c>
    </row>
    <row r="76" spans="1:28" x14ac:dyDescent="0.2">
      <c r="A76" s="3" t="s">
        <v>9</v>
      </c>
      <c r="B76" s="48">
        <v>10</v>
      </c>
      <c r="C76" s="48">
        <v>3</v>
      </c>
      <c r="D76" s="47">
        <f t="shared" si="44"/>
        <v>13</v>
      </c>
      <c r="E76" s="48">
        <v>27</v>
      </c>
      <c r="F76" s="48">
        <v>14</v>
      </c>
      <c r="G76" s="47">
        <f t="shared" si="45"/>
        <v>41</v>
      </c>
      <c r="H76" s="48">
        <v>41</v>
      </c>
      <c r="I76" s="48">
        <v>20</v>
      </c>
      <c r="J76" s="47">
        <f t="shared" si="46"/>
        <v>61</v>
      </c>
      <c r="K76" s="48">
        <v>4</v>
      </c>
      <c r="L76" s="48">
        <v>1</v>
      </c>
      <c r="M76" s="47">
        <f t="shared" si="47"/>
        <v>5</v>
      </c>
      <c r="N76" s="48">
        <v>0</v>
      </c>
      <c r="O76" s="48">
        <v>0</v>
      </c>
      <c r="P76" s="47">
        <f t="shared" si="48"/>
        <v>0</v>
      </c>
      <c r="Q76" s="48">
        <v>0</v>
      </c>
      <c r="R76" s="48">
        <v>0</v>
      </c>
      <c r="S76" s="47">
        <f t="shared" si="49"/>
        <v>0</v>
      </c>
      <c r="T76" s="48">
        <v>1</v>
      </c>
      <c r="U76" s="48">
        <v>1</v>
      </c>
      <c r="V76" s="47">
        <f t="shared" si="50"/>
        <v>2</v>
      </c>
      <c r="W76" s="48">
        <v>2</v>
      </c>
      <c r="X76" s="48">
        <v>0</v>
      </c>
      <c r="Y76" s="47">
        <f t="shared" si="51"/>
        <v>2</v>
      </c>
      <c r="Z76" s="47">
        <f t="shared" si="52"/>
        <v>85</v>
      </c>
      <c r="AA76" s="47">
        <f t="shared" si="52"/>
        <v>39</v>
      </c>
      <c r="AB76" s="47">
        <f t="shared" si="53"/>
        <v>124</v>
      </c>
    </row>
    <row r="77" spans="1:28" ht="15.75" x14ac:dyDescent="0.25">
      <c r="A77" s="4" t="s">
        <v>10</v>
      </c>
      <c r="B77" s="52">
        <f>SUM(B67:B76)</f>
        <v>312</v>
      </c>
      <c r="C77" s="52">
        <f t="shared" ref="C77:AB77" si="54">SUM(C67:C76)</f>
        <v>153</v>
      </c>
      <c r="D77" s="52">
        <f t="shared" si="54"/>
        <v>465</v>
      </c>
      <c r="E77" s="52">
        <f t="shared" si="54"/>
        <v>1163</v>
      </c>
      <c r="F77" s="52">
        <f t="shared" si="54"/>
        <v>894</v>
      </c>
      <c r="G77" s="52">
        <f t="shared" si="54"/>
        <v>2057</v>
      </c>
      <c r="H77" s="52">
        <f t="shared" si="54"/>
        <v>2113</v>
      </c>
      <c r="I77" s="52">
        <f t="shared" si="54"/>
        <v>1342</v>
      </c>
      <c r="J77" s="52">
        <f t="shared" si="54"/>
        <v>3455</v>
      </c>
      <c r="K77" s="52">
        <f t="shared" si="54"/>
        <v>362</v>
      </c>
      <c r="L77" s="52">
        <f t="shared" si="54"/>
        <v>377</v>
      </c>
      <c r="M77" s="52">
        <f t="shared" si="54"/>
        <v>739</v>
      </c>
      <c r="N77" s="52">
        <f t="shared" si="54"/>
        <v>68</v>
      </c>
      <c r="O77" s="52">
        <f t="shared" si="54"/>
        <v>96</v>
      </c>
      <c r="P77" s="52">
        <f t="shared" si="54"/>
        <v>164</v>
      </c>
      <c r="Q77" s="52">
        <f t="shared" si="54"/>
        <v>51</v>
      </c>
      <c r="R77" s="52">
        <f t="shared" si="54"/>
        <v>50</v>
      </c>
      <c r="S77" s="52">
        <f t="shared" si="54"/>
        <v>101</v>
      </c>
      <c r="T77" s="52">
        <f t="shared" si="54"/>
        <v>94</v>
      </c>
      <c r="U77" s="52">
        <f t="shared" si="54"/>
        <v>137</v>
      </c>
      <c r="V77" s="52">
        <f t="shared" si="54"/>
        <v>231</v>
      </c>
      <c r="W77" s="52">
        <f t="shared" si="54"/>
        <v>69</v>
      </c>
      <c r="X77" s="52">
        <f t="shared" si="54"/>
        <v>85</v>
      </c>
      <c r="Y77" s="52">
        <f t="shared" si="54"/>
        <v>154</v>
      </c>
      <c r="Z77" s="52">
        <f t="shared" si="54"/>
        <v>4232</v>
      </c>
      <c r="AA77" s="52">
        <f t="shared" si="54"/>
        <v>3134</v>
      </c>
      <c r="AB77" s="52">
        <f t="shared" si="54"/>
        <v>7366</v>
      </c>
    </row>
    <row r="78" spans="1:28" x14ac:dyDescent="0.2">
      <c r="A78" s="186" t="s">
        <v>184</v>
      </c>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8"/>
    </row>
    <row r="79" spans="1:28" x14ac:dyDescent="0.2">
      <c r="A79" s="177" t="s">
        <v>108</v>
      </c>
      <c r="B79" s="179" t="s">
        <v>35</v>
      </c>
      <c r="C79" s="179"/>
      <c r="D79" s="179"/>
      <c r="E79" s="179" t="s">
        <v>36</v>
      </c>
      <c r="F79" s="179"/>
      <c r="G79" s="179"/>
      <c r="H79" s="179" t="s">
        <v>29</v>
      </c>
      <c r="I79" s="179"/>
      <c r="J79" s="179"/>
      <c r="K79" s="179" t="s">
        <v>37</v>
      </c>
      <c r="L79" s="179"/>
      <c r="M79" s="179"/>
      <c r="N79" s="179" t="s">
        <v>38</v>
      </c>
      <c r="O79" s="179"/>
      <c r="P79" s="179"/>
      <c r="Q79" s="179" t="s">
        <v>39</v>
      </c>
      <c r="R79" s="179"/>
      <c r="S79" s="179"/>
      <c r="T79" s="179" t="s">
        <v>40</v>
      </c>
      <c r="U79" s="179"/>
      <c r="V79" s="179"/>
      <c r="W79" s="179" t="s">
        <v>41</v>
      </c>
      <c r="X79" s="179"/>
      <c r="Y79" s="179"/>
      <c r="Z79" s="179" t="s">
        <v>10</v>
      </c>
      <c r="AA79" s="179"/>
      <c r="AB79" s="179"/>
    </row>
    <row r="80" spans="1:28" ht="51" x14ac:dyDescent="0.2">
      <c r="A80" s="178"/>
      <c r="B80" s="2" t="s">
        <v>11</v>
      </c>
      <c r="C80" s="2" t="s">
        <v>34</v>
      </c>
      <c r="D80" s="5" t="s">
        <v>42</v>
      </c>
      <c r="E80" s="2" t="s">
        <v>11</v>
      </c>
      <c r="F80" s="2" t="s">
        <v>13</v>
      </c>
      <c r="G80" s="5" t="s">
        <v>43</v>
      </c>
      <c r="H80" s="2" t="s">
        <v>11</v>
      </c>
      <c r="I80" s="2" t="s">
        <v>13</v>
      </c>
      <c r="J80" s="5" t="s">
        <v>44</v>
      </c>
      <c r="K80" s="2" t="s">
        <v>11</v>
      </c>
      <c r="L80" s="2" t="s">
        <v>13</v>
      </c>
      <c r="M80" s="5" t="s">
        <v>45</v>
      </c>
      <c r="N80" s="2" t="s">
        <v>11</v>
      </c>
      <c r="O80" s="2" t="s">
        <v>13</v>
      </c>
      <c r="P80" s="5" t="s">
        <v>46</v>
      </c>
      <c r="Q80" s="2" t="s">
        <v>11</v>
      </c>
      <c r="R80" s="2" t="s">
        <v>13</v>
      </c>
      <c r="S80" s="5" t="s">
        <v>47</v>
      </c>
      <c r="T80" s="2" t="s">
        <v>11</v>
      </c>
      <c r="U80" s="2" t="s">
        <v>13</v>
      </c>
      <c r="V80" s="5" t="s">
        <v>48</v>
      </c>
      <c r="W80" s="2" t="s">
        <v>11</v>
      </c>
      <c r="X80" s="2" t="s">
        <v>13</v>
      </c>
      <c r="Y80" s="5" t="s">
        <v>49</v>
      </c>
      <c r="Z80" s="2" t="s">
        <v>11</v>
      </c>
      <c r="AA80" s="2" t="s">
        <v>13</v>
      </c>
      <c r="AB80" s="2" t="s">
        <v>50</v>
      </c>
    </row>
    <row r="81" spans="1:28" x14ac:dyDescent="0.2">
      <c r="A81" s="3" t="s">
        <v>0</v>
      </c>
      <c r="B81" s="48">
        <v>13</v>
      </c>
      <c r="C81" s="48">
        <v>7</v>
      </c>
      <c r="D81" s="47">
        <f>B81+C81</f>
        <v>20</v>
      </c>
      <c r="E81" s="48">
        <v>56</v>
      </c>
      <c r="F81" s="48">
        <v>33</v>
      </c>
      <c r="G81" s="47">
        <f>E81+F81</f>
        <v>89</v>
      </c>
      <c r="H81" s="48">
        <v>91</v>
      </c>
      <c r="I81" s="48">
        <v>49</v>
      </c>
      <c r="J81" s="47">
        <f>H81+I81</f>
        <v>140</v>
      </c>
      <c r="K81" s="48">
        <v>16</v>
      </c>
      <c r="L81" s="48">
        <v>6</v>
      </c>
      <c r="M81" s="47">
        <f>K81+L81</f>
        <v>22</v>
      </c>
      <c r="N81" s="48">
        <v>2</v>
      </c>
      <c r="O81" s="48">
        <v>0</v>
      </c>
      <c r="P81" s="47">
        <f>N81+O81</f>
        <v>2</v>
      </c>
      <c r="Q81" s="48">
        <v>0</v>
      </c>
      <c r="R81" s="48">
        <v>0</v>
      </c>
      <c r="S81" s="47">
        <f>Q81+R81</f>
        <v>0</v>
      </c>
      <c r="T81" s="48">
        <v>4</v>
      </c>
      <c r="U81" s="48">
        <v>0</v>
      </c>
      <c r="V81" s="47">
        <f>T81+U81</f>
        <v>4</v>
      </c>
      <c r="W81" s="48">
        <v>0</v>
      </c>
      <c r="X81" s="48">
        <v>0</v>
      </c>
      <c r="Y81" s="47">
        <f>W81+X81</f>
        <v>0</v>
      </c>
      <c r="Z81" s="47">
        <f>B81+E81+H81+K81+N81+Q81+T81+W81</f>
        <v>182</v>
      </c>
      <c r="AA81" s="47">
        <f>C81+F81+I81+L81+O81+R81+U81+X81</f>
        <v>95</v>
      </c>
      <c r="AB81" s="47">
        <f>Z81+AA81</f>
        <v>277</v>
      </c>
    </row>
    <row r="82" spans="1:28" x14ac:dyDescent="0.2">
      <c r="A82" s="3" t="s">
        <v>1</v>
      </c>
      <c r="B82" s="48">
        <v>48</v>
      </c>
      <c r="C82" s="48">
        <v>38</v>
      </c>
      <c r="D82" s="47">
        <f t="shared" ref="D82:D90" si="55">B82+C82</f>
        <v>86</v>
      </c>
      <c r="E82" s="48">
        <v>212</v>
      </c>
      <c r="F82" s="48">
        <v>158</v>
      </c>
      <c r="G82" s="47">
        <f t="shared" ref="G82:G90" si="56">E82+F82</f>
        <v>370</v>
      </c>
      <c r="H82" s="48">
        <v>356</v>
      </c>
      <c r="I82" s="48">
        <v>252</v>
      </c>
      <c r="J82" s="47">
        <f t="shared" ref="J82:J90" si="57">H82+I82</f>
        <v>608</v>
      </c>
      <c r="K82" s="48">
        <v>98</v>
      </c>
      <c r="L82" s="48">
        <v>102</v>
      </c>
      <c r="M82" s="47">
        <f t="shared" ref="M82:M90" si="58">K82+L82</f>
        <v>200</v>
      </c>
      <c r="N82" s="48">
        <v>23</v>
      </c>
      <c r="O82" s="48">
        <v>29</v>
      </c>
      <c r="P82" s="47">
        <f t="shared" ref="P82:P90" si="59">N82+O82</f>
        <v>52</v>
      </c>
      <c r="Q82" s="48">
        <v>15</v>
      </c>
      <c r="R82" s="48">
        <v>16</v>
      </c>
      <c r="S82" s="47">
        <f t="shared" ref="S82:S90" si="60">Q82+R82</f>
        <v>31</v>
      </c>
      <c r="T82" s="48">
        <v>9</v>
      </c>
      <c r="U82" s="48">
        <v>29</v>
      </c>
      <c r="V82" s="47">
        <f t="shared" ref="V82:V90" si="61">T82+U82</f>
        <v>38</v>
      </c>
      <c r="W82" s="48">
        <v>8</v>
      </c>
      <c r="X82" s="48">
        <v>5</v>
      </c>
      <c r="Y82" s="47">
        <f t="shared" ref="Y82:Y90" si="62">W82+X82</f>
        <v>13</v>
      </c>
      <c r="Z82" s="47">
        <f t="shared" ref="Z82:AA90" si="63">B82+E82+H82+K82+N82+Q82+T82+W82</f>
        <v>769</v>
      </c>
      <c r="AA82" s="47">
        <f t="shared" si="63"/>
        <v>629</v>
      </c>
      <c r="AB82" s="47">
        <f t="shared" ref="AB82:AB90" si="64">Z82+AA82</f>
        <v>1398</v>
      </c>
    </row>
    <row r="83" spans="1:28" x14ac:dyDescent="0.2">
      <c r="A83" s="3" t="s">
        <v>2</v>
      </c>
      <c r="B83" s="48">
        <v>50</v>
      </c>
      <c r="C83" s="48">
        <v>57</v>
      </c>
      <c r="D83" s="47">
        <f t="shared" si="55"/>
        <v>107</v>
      </c>
      <c r="E83" s="48">
        <v>224</v>
      </c>
      <c r="F83" s="48">
        <v>125</v>
      </c>
      <c r="G83" s="47">
        <f t="shared" si="56"/>
        <v>349</v>
      </c>
      <c r="H83" s="48">
        <v>332</v>
      </c>
      <c r="I83" s="48">
        <v>288</v>
      </c>
      <c r="J83" s="47">
        <f t="shared" si="57"/>
        <v>620</v>
      </c>
      <c r="K83" s="48">
        <v>105</v>
      </c>
      <c r="L83" s="48">
        <v>95</v>
      </c>
      <c r="M83" s="47">
        <f t="shared" si="58"/>
        <v>200</v>
      </c>
      <c r="N83" s="48">
        <v>23</v>
      </c>
      <c r="O83" s="48">
        <v>30</v>
      </c>
      <c r="P83" s="47">
        <f t="shared" si="59"/>
        <v>53</v>
      </c>
      <c r="Q83" s="48">
        <v>21</v>
      </c>
      <c r="R83" s="48">
        <v>18</v>
      </c>
      <c r="S83" s="47">
        <f t="shared" si="60"/>
        <v>39</v>
      </c>
      <c r="T83" s="48">
        <v>25</v>
      </c>
      <c r="U83" s="48">
        <v>45</v>
      </c>
      <c r="V83" s="47">
        <f t="shared" si="61"/>
        <v>70</v>
      </c>
      <c r="W83" s="48">
        <v>14</v>
      </c>
      <c r="X83" s="48">
        <v>16</v>
      </c>
      <c r="Y83" s="47">
        <f t="shared" si="62"/>
        <v>30</v>
      </c>
      <c r="Z83" s="47">
        <f t="shared" si="63"/>
        <v>794</v>
      </c>
      <c r="AA83" s="47">
        <f t="shared" si="63"/>
        <v>674</v>
      </c>
      <c r="AB83" s="47">
        <f t="shared" si="64"/>
        <v>1468</v>
      </c>
    </row>
    <row r="84" spans="1:28" x14ac:dyDescent="0.2">
      <c r="A84" s="3" t="s">
        <v>3</v>
      </c>
      <c r="B84" s="48">
        <v>44</v>
      </c>
      <c r="C84" s="48">
        <v>39</v>
      </c>
      <c r="D84" s="47">
        <f t="shared" si="55"/>
        <v>83</v>
      </c>
      <c r="E84" s="48">
        <v>166</v>
      </c>
      <c r="F84" s="48">
        <v>133</v>
      </c>
      <c r="G84" s="47">
        <f t="shared" si="56"/>
        <v>299</v>
      </c>
      <c r="H84" s="48">
        <v>283</v>
      </c>
      <c r="I84" s="48">
        <v>195</v>
      </c>
      <c r="J84" s="47">
        <f t="shared" si="57"/>
        <v>478</v>
      </c>
      <c r="K84" s="48">
        <v>59</v>
      </c>
      <c r="L84" s="48">
        <v>52</v>
      </c>
      <c r="M84" s="47">
        <f t="shared" si="58"/>
        <v>111</v>
      </c>
      <c r="N84" s="48">
        <v>15</v>
      </c>
      <c r="O84" s="48">
        <v>10</v>
      </c>
      <c r="P84" s="47">
        <f t="shared" si="59"/>
        <v>25</v>
      </c>
      <c r="Q84" s="48">
        <v>13</v>
      </c>
      <c r="R84" s="48">
        <v>9</v>
      </c>
      <c r="S84" s="47">
        <f t="shared" si="60"/>
        <v>22</v>
      </c>
      <c r="T84" s="48">
        <v>22</v>
      </c>
      <c r="U84" s="48">
        <v>19</v>
      </c>
      <c r="V84" s="47">
        <f t="shared" si="61"/>
        <v>41</v>
      </c>
      <c r="W84" s="48">
        <v>17</v>
      </c>
      <c r="X84" s="48">
        <v>20</v>
      </c>
      <c r="Y84" s="47">
        <f t="shared" si="62"/>
        <v>37</v>
      </c>
      <c r="Z84" s="47">
        <f t="shared" si="63"/>
        <v>619</v>
      </c>
      <c r="AA84" s="47">
        <f t="shared" si="63"/>
        <v>477</v>
      </c>
      <c r="AB84" s="47">
        <f t="shared" si="64"/>
        <v>1096</v>
      </c>
    </row>
    <row r="85" spans="1:28" x14ac:dyDescent="0.2">
      <c r="A85" s="3" t="s">
        <v>4</v>
      </c>
      <c r="B85" s="48">
        <v>33</v>
      </c>
      <c r="C85" s="48">
        <v>29</v>
      </c>
      <c r="D85" s="47">
        <f t="shared" si="55"/>
        <v>62</v>
      </c>
      <c r="E85" s="48">
        <v>148</v>
      </c>
      <c r="F85" s="48">
        <v>83</v>
      </c>
      <c r="G85" s="47">
        <f t="shared" si="56"/>
        <v>231</v>
      </c>
      <c r="H85" s="48">
        <v>249</v>
      </c>
      <c r="I85" s="48">
        <v>172</v>
      </c>
      <c r="J85" s="47">
        <f t="shared" si="57"/>
        <v>421</v>
      </c>
      <c r="K85" s="48">
        <v>59</v>
      </c>
      <c r="L85" s="48">
        <v>29</v>
      </c>
      <c r="M85" s="47">
        <f t="shared" si="58"/>
        <v>88</v>
      </c>
      <c r="N85" s="48">
        <v>9</v>
      </c>
      <c r="O85" s="48">
        <v>17</v>
      </c>
      <c r="P85" s="47">
        <f t="shared" si="59"/>
        <v>26</v>
      </c>
      <c r="Q85" s="48">
        <v>8</v>
      </c>
      <c r="R85" s="48">
        <v>5</v>
      </c>
      <c r="S85" s="47">
        <f t="shared" si="60"/>
        <v>13</v>
      </c>
      <c r="T85" s="48">
        <v>11</v>
      </c>
      <c r="U85" s="48">
        <v>23</v>
      </c>
      <c r="V85" s="47">
        <f t="shared" si="61"/>
        <v>34</v>
      </c>
      <c r="W85" s="48">
        <v>11</v>
      </c>
      <c r="X85" s="48">
        <v>7</v>
      </c>
      <c r="Y85" s="47">
        <f t="shared" si="62"/>
        <v>18</v>
      </c>
      <c r="Z85" s="47">
        <f t="shared" si="63"/>
        <v>528</v>
      </c>
      <c r="AA85" s="47">
        <f t="shared" si="63"/>
        <v>365</v>
      </c>
      <c r="AB85" s="47">
        <f t="shared" si="64"/>
        <v>893</v>
      </c>
    </row>
    <row r="86" spans="1:28" x14ac:dyDescent="0.2">
      <c r="A86" s="3" t="s">
        <v>5</v>
      </c>
      <c r="B86" s="48">
        <v>29</v>
      </c>
      <c r="C86" s="48">
        <v>30</v>
      </c>
      <c r="D86" s="47">
        <f t="shared" si="55"/>
        <v>59</v>
      </c>
      <c r="E86" s="48">
        <v>132</v>
      </c>
      <c r="F86" s="48">
        <v>98</v>
      </c>
      <c r="G86" s="47">
        <f t="shared" si="56"/>
        <v>230</v>
      </c>
      <c r="H86" s="48">
        <v>279</v>
      </c>
      <c r="I86" s="48">
        <v>199</v>
      </c>
      <c r="J86" s="47">
        <f t="shared" si="57"/>
        <v>478</v>
      </c>
      <c r="K86" s="48">
        <v>60</v>
      </c>
      <c r="L86" s="48">
        <v>36</v>
      </c>
      <c r="M86" s="47">
        <f t="shared" si="58"/>
        <v>96</v>
      </c>
      <c r="N86" s="48">
        <v>8</v>
      </c>
      <c r="O86" s="48">
        <v>13</v>
      </c>
      <c r="P86" s="47">
        <f t="shared" si="59"/>
        <v>21</v>
      </c>
      <c r="Q86" s="48">
        <v>3</v>
      </c>
      <c r="R86" s="48">
        <v>2</v>
      </c>
      <c r="S86" s="47">
        <f t="shared" si="60"/>
        <v>5</v>
      </c>
      <c r="T86" s="48">
        <v>9</v>
      </c>
      <c r="U86" s="48">
        <v>10</v>
      </c>
      <c r="V86" s="47">
        <f t="shared" si="61"/>
        <v>19</v>
      </c>
      <c r="W86" s="48">
        <v>7</v>
      </c>
      <c r="X86" s="48">
        <v>17</v>
      </c>
      <c r="Y86" s="47">
        <f t="shared" si="62"/>
        <v>24</v>
      </c>
      <c r="Z86" s="47">
        <f t="shared" si="63"/>
        <v>527</v>
      </c>
      <c r="AA86" s="47">
        <f t="shared" si="63"/>
        <v>405</v>
      </c>
      <c r="AB86" s="47">
        <f t="shared" si="64"/>
        <v>932</v>
      </c>
    </row>
    <row r="87" spans="1:28" x14ac:dyDescent="0.2">
      <c r="A87" s="3" t="s">
        <v>6</v>
      </c>
      <c r="B87" s="48">
        <v>35</v>
      </c>
      <c r="C87" s="48">
        <v>18</v>
      </c>
      <c r="D87" s="47">
        <f t="shared" si="55"/>
        <v>53</v>
      </c>
      <c r="E87" s="48">
        <v>118</v>
      </c>
      <c r="F87" s="48">
        <v>77</v>
      </c>
      <c r="G87" s="47">
        <f t="shared" si="56"/>
        <v>195</v>
      </c>
      <c r="H87" s="48">
        <v>235</v>
      </c>
      <c r="I87" s="48">
        <v>169</v>
      </c>
      <c r="J87" s="47">
        <f t="shared" si="57"/>
        <v>404</v>
      </c>
      <c r="K87" s="48">
        <v>47</v>
      </c>
      <c r="L87" s="48">
        <v>24</v>
      </c>
      <c r="M87" s="47">
        <f t="shared" si="58"/>
        <v>71</v>
      </c>
      <c r="N87" s="48">
        <v>6</v>
      </c>
      <c r="O87" s="48">
        <v>10</v>
      </c>
      <c r="P87" s="47">
        <f t="shared" si="59"/>
        <v>16</v>
      </c>
      <c r="Q87" s="48">
        <v>1</v>
      </c>
      <c r="R87" s="48">
        <v>4</v>
      </c>
      <c r="S87" s="47">
        <f t="shared" si="60"/>
        <v>5</v>
      </c>
      <c r="T87" s="48">
        <v>1</v>
      </c>
      <c r="U87" s="48">
        <v>4</v>
      </c>
      <c r="V87" s="47">
        <f t="shared" si="61"/>
        <v>5</v>
      </c>
      <c r="W87" s="48">
        <v>5</v>
      </c>
      <c r="X87" s="48">
        <v>11</v>
      </c>
      <c r="Y87" s="47">
        <f t="shared" si="62"/>
        <v>16</v>
      </c>
      <c r="Z87" s="47">
        <f t="shared" si="63"/>
        <v>448</v>
      </c>
      <c r="AA87" s="47">
        <f t="shared" si="63"/>
        <v>317</v>
      </c>
      <c r="AB87" s="47">
        <f t="shared" si="64"/>
        <v>765</v>
      </c>
    </row>
    <row r="88" spans="1:28" x14ac:dyDescent="0.2">
      <c r="A88" s="3" t="s">
        <v>7</v>
      </c>
      <c r="B88" s="48">
        <v>23</v>
      </c>
      <c r="C88" s="48">
        <v>29</v>
      </c>
      <c r="D88" s="47">
        <f t="shared" si="55"/>
        <v>52</v>
      </c>
      <c r="E88" s="48">
        <v>119</v>
      </c>
      <c r="F88" s="48">
        <v>51</v>
      </c>
      <c r="G88" s="47">
        <f t="shared" si="56"/>
        <v>170</v>
      </c>
      <c r="H88" s="48">
        <v>166</v>
      </c>
      <c r="I88" s="48">
        <v>129</v>
      </c>
      <c r="J88" s="47">
        <f t="shared" si="57"/>
        <v>295</v>
      </c>
      <c r="K88" s="48">
        <v>31</v>
      </c>
      <c r="L88" s="48">
        <v>10</v>
      </c>
      <c r="M88" s="47">
        <f t="shared" si="58"/>
        <v>41</v>
      </c>
      <c r="N88" s="48">
        <v>4</v>
      </c>
      <c r="O88" s="48">
        <v>6</v>
      </c>
      <c r="P88" s="47">
        <f t="shared" si="59"/>
        <v>10</v>
      </c>
      <c r="Q88" s="48">
        <v>2</v>
      </c>
      <c r="R88" s="48">
        <v>0</v>
      </c>
      <c r="S88" s="47">
        <f t="shared" si="60"/>
        <v>2</v>
      </c>
      <c r="T88" s="48">
        <v>2</v>
      </c>
      <c r="U88" s="48">
        <v>1</v>
      </c>
      <c r="V88" s="47">
        <f t="shared" si="61"/>
        <v>3</v>
      </c>
      <c r="W88" s="48">
        <v>1</v>
      </c>
      <c r="X88" s="48">
        <v>5</v>
      </c>
      <c r="Y88" s="47">
        <f t="shared" si="62"/>
        <v>6</v>
      </c>
      <c r="Z88" s="47">
        <f t="shared" si="63"/>
        <v>348</v>
      </c>
      <c r="AA88" s="47">
        <f t="shared" si="63"/>
        <v>231</v>
      </c>
      <c r="AB88" s="47">
        <f t="shared" si="64"/>
        <v>579</v>
      </c>
    </row>
    <row r="89" spans="1:28" x14ac:dyDescent="0.2">
      <c r="A89" s="3" t="s">
        <v>8</v>
      </c>
      <c r="B89" s="48">
        <v>21</v>
      </c>
      <c r="C89" s="48">
        <v>9</v>
      </c>
      <c r="D89" s="47">
        <f t="shared" si="55"/>
        <v>30</v>
      </c>
      <c r="E89" s="48">
        <v>76</v>
      </c>
      <c r="F89" s="48">
        <v>33</v>
      </c>
      <c r="G89" s="47">
        <f t="shared" si="56"/>
        <v>109</v>
      </c>
      <c r="H89" s="48">
        <v>109</v>
      </c>
      <c r="I89" s="48">
        <v>37</v>
      </c>
      <c r="J89" s="47">
        <f t="shared" si="57"/>
        <v>146</v>
      </c>
      <c r="K89" s="48">
        <v>22</v>
      </c>
      <c r="L89" s="48">
        <v>7</v>
      </c>
      <c r="M89" s="47">
        <f t="shared" si="58"/>
        <v>29</v>
      </c>
      <c r="N89" s="48">
        <v>1</v>
      </c>
      <c r="O89" s="48">
        <v>1</v>
      </c>
      <c r="P89" s="47">
        <f t="shared" si="59"/>
        <v>2</v>
      </c>
      <c r="Q89" s="48">
        <v>0</v>
      </c>
      <c r="R89" s="48">
        <v>0</v>
      </c>
      <c r="S89" s="47">
        <f t="shared" si="60"/>
        <v>0</v>
      </c>
      <c r="T89" s="48">
        <v>2</v>
      </c>
      <c r="U89" s="48">
        <v>1</v>
      </c>
      <c r="V89" s="47">
        <f t="shared" si="61"/>
        <v>3</v>
      </c>
      <c r="W89" s="48">
        <v>5</v>
      </c>
      <c r="X89" s="48">
        <v>0</v>
      </c>
      <c r="Y89" s="47">
        <f t="shared" si="62"/>
        <v>5</v>
      </c>
      <c r="Z89" s="47">
        <f t="shared" si="63"/>
        <v>236</v>
      </c>
      <c r="AA89" s="47">
        <f t="shared" si="63"/>
        <v>88</v>
      </c>
      <c r="AB89" s="47">
        <f t="shared" si="64"/>
        <v>324</v>
      </c>
    </row>
    <row r="90" spans="1:28" x14ac:dyDescent="0.2">
      <c r="A90" s="3" t="s">
        <v>9</v>
      </c>
      <c r="B90" s="48">
        <v>4</v>
      </c>
      <c r="C90" s="48">
        <v>2</v>
      </c>
      <c r="D90" s="47">
        <f t="shared" si="55"/>
        <v>6</v>
      </c>
      <c r="E90" s="48">
        <v>38</v>
      </c>
      <c r="F90" s="48">
        <v>18</v>
      </c>
      <c r="G90" s="47">
        <f t="shared" si="56"/>
        <v>56</v>
      </c>
      <c r="H90" s="48">
        <v>39</v>
      </c>
      <c r="I90" s="48">
        <v>13</v>
      </c>
      <c r="J90" s="47">
        <f t="shared" si="57"/>
        <v>52</v>
      </c>
      <c r="K90" s="48">
        <v>13</v>
      </c>
      <c r="L90" s="48">
        <v>4</v>
      </c>
      <c r="M90" s="47">
        <f t="shared" si="58"/>
        <v>17</v>
      </c>
      <c r="N90" s="48">
        <v>0</v>
      </c>
      <c r="O90" s="48">
        <v>0</v>
      </c>
      <c r="P90" s="47">
        <f t="shared" si="59"/>
        <v>0</v>
      </c>
      <c r="Q90" s="48">
        <v>1</v>
      </c>
      <c r="R90" s="48">
        <v>0</v>
      </c>
      <c r="S90" s="47">
        <f t="shared" si="60"/>
        <v>1</v>
      </c>
      <c r="T90" s="48">
        <v>0</v>
      </c>
      <c r="U90" s="48">
        <v>1</v>
      </c>
      <c r="V90" s="47">
        <f t="shared" si="61"/>
        <v>1</v>
      </c>
      <c r="W90" s="48">
        <v>0</v>
      </c>
      <c r="X90" s="48">
        <v>1</v>
      </c>
      <c r="Y90" s="47">
        <f t="shared" si="62"/>
        <v>1</v>
      </c>
      <c r="Z90" s="47">
        <f t="shared" si="63"/>
        <v>95</v>
      </c>
      <c r="AA90" s="47">
        <f t="shared" si="63"/>
        <v>39</v>
      </c>
      <c r="AB90" s="47">
        <f t="shared" si="64"/>
        <v>134</v>
      </c>
    </row>
    <row r="91" spans="1:28" ht="15.75" x14ac:dyDescent="0.25">
      <c r="A91" s="4" t="s">
        <v>10</v>
      </c>
      <c r="B91" s="52">
        <f>SUM(B81:B90)</f>
        <v>300</v>
      </c>
      <c r="C91" s="52">
        <f t="shared" ref="C91:AB91" si="65">SUM(C81:C90)</f>
        <v>258</v>
      </c>
      <c r="D91" s="52">
        <f t="shared" si="65"/>
        <v>558</v>
      </c>
      <c r="E91" s="52">
        <f t="shared" si="65"/>
        <v>1289</v>
      </c>
      <c r="F91" s="52">
        <f t="shared" si="65"/>
        <v>809</v>
      </c>
      <c r="G91" s="52">
        <f t="shared" si="65"/>
        <v>2098</v>
      </c>
      <c r="H91" s="52">
        <f t="shared" si="65"/>
        <v>2139</v>
      </c>
      <c r="I91" s="52">
        <f t="shared" si="65"/>
        <v>1503</v>
      </c>
      <c r="J91" s="52">
        <f t="shared" si="65"/>
        <v>3642</v>
      </c>
      <c r="K91" s="52">
        <f t="shared" si="65"/>
        <v>510</v>
      </c>
      <c r="L91" s="52">
        <f t="shared" si="65"/>
        <v>365</v>
      </c>
      <c r="M91" s="52">
        <f t="shared" si="65"/>
        <v>875</v>
      </c>
      <c r="N91" s="52">
        <f t="shared" si="65"/>
        <v>91</v>
      </c>
      <c r="O91" s="52">
        <f t="shared" si="65"/>
        <v>116</v>
      </c>
      <c r="P91" s="52">
        <f t="shared" si="65"/>
        <v>207</v>
      </c>
      <c r="Q91" s="52">
        <f t="shared" si="65"/>
        <v>64</v>
      </c>
      <c r="R91" s="52">
        <f t="shared" si="65"/>
        <v>54</v>
      </c>
      <c r="S91" s="52">
        <f t="shared" si="65"/>
        <v>118</v>
      </c>
      <c r="T91" s="52">
        <f t="shared" si="65"/>
        <v>85</v>
      </c>
      <c r="U91" s="52">
        <f t="shared" si="65"/>
        <v>133</v>
      </c>
      <c r="V91" s="52">
        <f t="shared" si="65"/>
        <v>218</v>
      </c>
      <c r="W91" s="52">
        <f t="shared" si="65"/>
        <v>68</v>
      </c>
      <c r="X91" s="52">
        <f t="shared" si="65"/>
        <v>82</v>
      </c>
      <c r="Y91" s="52">
        <f t="shared" si="65"/>
        <v>150</v>
      </c>
      <c r="Z91" s="52">
        <f t="shared" si="65"/>
        <v>4546</v>
      </c>
      <c r="AA91" s="52">
        <f t="shared" si="65"/>
        <v>3320</v>
      </c>
      <c r="AB91" s="52">
        <f t="shared" si="65"/>
        <v>7866</v>
      </c>
    </row>
    <row r="92" spans="1:28" x14ac:dyDescent="0.2">
      <c r="A92" s="186" t="s">
        <v>185</v>
      </c>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8"/>
    </row>
    <row r="93" spans="1:28" x14ac:dyDescent="0.2">
      <c r="A93" s="177" t="s">
        <v>108</v>
      </c>
      <c r="B93" s="179" t="s">
        <v>35</v>
      </c>
      <c r="C93" s="179"/>
      <c r="D93" s="179"/>
      <c r="E93" s="179" t="s">
        <v>36</v>
      </c>
      <c r="F93" s="179"/>
      <c r="G93" s="179"/>
      <c r="H93" s="179" t="s">
        <v>29</v>
      </c>
      <c r="I93" s="179"/>
      <c r="J93" s="179"/>
      <c r="K93" s="179" t="s">
        <v>37</v>
      </c>
      <c r="L93" s="179"/>
      <c r="M93" s="179"/>
      <c r="N93" s="179" t="s">
        <v>38</v>
      </c>
      <c r="O93" s="179"/>
      <c r="P93" s="179"/>
      <c r="Q93" s="179" t="s">
        <v>39</v>
      </c>
      <c r="R93" s="179"/>
      <c r="S93" s="179"/>
      <c r="T93" s="179" t="s">
        <v>40</v>
      </c>
      <c r="U93" s="179"/>
      <c r="V93" s="179"/>
      <c r="W93" s="179" t="s">
        <v>41</v>
      </c>
      <c r="X93" s="179"/>
      <c r="Y93" s="179"/>
      <c r="Z93" s="179" t="s">
        <v>10</v>
      </c>
      <c r="AA93" s="179"/>
      <c r="AB93" s="179"/>
    </row>
    <row r="94" spans="1:28" ht="51" x14ac:dyDescent="0.2">
      <c r="A94" s="178"/>
      <c r="B94" s="2" t="s">
        <v>11</v>
      </c>
      <c r="C94" s="2" t="s">
        <v>34</v>
      </c>
      <c r="D94" s="5" t="s">
        <v>42</v>
      </c>
      <c r="E94" s="2" t="s">
        <v>11</v>
      </c>
      <c r="F94" s="2" t="s">
        <v>13</v>
      </c>
      <c r="G94" s="5" t="s">
        <v>43</v>
      </c>
      <c r="H94" s="2" t="s">
        <v>11</v>
      </c>
      <c r="I94" s="2" t="s">
        <v>13</v>
      </c>
      <c r="J94" s="5" t="s">
        <v>44</v>
      </c>
      <c r="K94" s="2" t="s">
        <v>11</v>
      </c>
      <c r="L94" s="2" t="s">
        <v>13</v>
      </c>
      <c r="M94" s="5" t="s">
        <v>45</v>
      </c>
      <c r="N94" s="2" t="s">
        <v>11</v>
      </c>
      <c r="O94" s="2" t="s">
        <v>13</v>
      </c>
      <c r="P94" s="5" t="s">
        <v>46</v>
      </c>
      <c r="Q94" s="2" t="s">
        <v>11</v>
      </c>
      <c r="R94" s="2" t="s">
        <v>13</v>
      </c>
      <c r="S94" s="5" t="s">
        <v>47</v>
      </c>
      <c r="T94" s="2" t="s">
        <v>11</v>
      </c>
      <c r="U94" s="2" t="s">
        <v>13</v>
      </c>
      <c r="V94" s="5" t="s">
        <v>48</v>
      </c>
      <c r="W94" s="2" t="s">
        <v>11</v>
      </c>
      <c r="X94" s="2" t="s">
        <v>13</v>
      </c>
      <c r="Y94" s="5" t="s">
        <v>49</v>
      </c>
      <c r="Z94" s="2" t="s">
        <v>11</v>
      </c>
      <c r="AA94" s="2" t="s">
        <v>13</v>
      </c>
      <c r="AB94" s="2" t="s">
        <v>50</v>
      </c>
    </row>
    <row r="95" spans="1:28" x14ac:dyDescent="0.2">
      <c r="A95" s="3" t="s">
        <v>0</v>
      </c>
      <c r="B95" s="48">
        <v>24</v>
      </c>
      <c r="C95" s="48">
        <v>2</v>
      </c>
      <c r="D95" s="47">
        <f>B95+C95</f>
        <v>26</v>
      </c>
      <c r="E95" s="48">
        <v>41</v>
      </c>
      <c r="F95" s="48">
        <v>30</v>
      </c>
      <c r="G95" s="47">
        <f>E95+F95</f>
        <v>71</v>
      </c>
      <c r="H95" s="48">
        <v>102</v>
      </c>
      <c r="I95" s="48">
        <v>34</v>
      </c>
      <c r="J95" s="47">
        <f>H95+I95</f>
        <v>136</v>
      </c>
      <c r="K95" s="48">
        <v>13</v>
      </c>
      <c r="L95" s="48">
        <v>14</v>
      </c>
      <c r="M95" s="47">
        <f>K95+L95</f>
        <v>27</v>
      </c>
      <c r="N95" s="48">
        <v>5</v>
      </c>
      <c r="O95" s="48">
        <v>1</v>
      </c>
      <c r="P95" s="47">
        <f>N95+O95</f>
        <v>6</v>
      </c>
      <c r="Q95" s="48">
        <v>0</v>
      </c>
      <c r="R95" s="48">
        <v>0</v>
      </c>
      <c r="S95" s="47">
        <f>Q95+R95</f>
        <v>0</v>
      </c>
      <c r="T95" s="48">
        <v>1</v>
      </c>
      <c r="U95" s="48">
        <v>2</v>
      </c>
      <c r="V95" s="47">
        <f>T95+U95</f>
        <v>3</v>
      </c>
      <c r="W95" s="48">
        <v>0</v>
      </c>
      <c r="X95" s="48">
        <v>0</v>
      </c>
      <c r="Y95" s="47">
        <f>W95+X95</f>
        <v>0</v>
      </c>
      <c r="Z95" s="47">
        <f>B95+E95+H95+K95+N95+Q95+T95+W95</f>
        <v>186</v>
      </c>
      <c r="AA95" s="47">
        <f>C95+F95+I95+L95+O95+R95+U95+X95</f>
        <v>83</v>
      </c>
      <c r="AB95" s="47">
        <f>Z95+AA95</f>
        <v>269</v>
      </c>
    </row>
    <row r="96" spans="1:28" x14ac:dyDescent="0.2">
      <c r="A96" s="3" t="s">
        <v>1</v>
      </c>
      <c r="B96" s="48">
        <v>60</v>
      </c>
      <c r="C96" s="48">
        <v>15</v>
      </c>
      <c r="D96" s="47">
        <f t="shared" ref="D96:D104" si="66">B96+C96</f>
        <v>75</v>
      </c>
      <c r="E96" s="48">
        <v>185</v>
      </c>
      <c r="F96" s="48">
        <v>146</v>
      </c>
      <c r="G96" s="47">
        <f t="shared" ref="G96:G104" si="67">E96+F96</f>
        <v>331</v>
      </c>
      <c r="H96" s="48">
        <v>362</v>
      </c>
      <c r="I96" s="48">
        <v>211</v>
      </c>
      <c r="J96" s="47">
        <f t="shared" ref="J96:J104" si="68">H96+I96</f>
        <v>573</v>
      </c>
      <c r="K96" s="48">
        <v>79</v>
      </c>
      <c r="L96" s="48">
        <v>101</v>
      </c>
      <c r="M96" s="47">
        <f t="shared" ref="M96:M104" si="69">K96+L96</f>
        <v>180</v>
      </c>
      <c r="N96" s="48">
        <v>22</v>
      </c>
      <c r="O96" s="48">
        <v>34</v>
      </c>
      <c r="P96" s="47">
        <f t="shared" ref="P96:P104" si="70">N96+O96</f>
        <v>56</v>
      </c>
      <c r="Q96" s="48">
        <v>21</v>
      </c>
      <c r="R96" s="48">
        <v>15</v>
      </c>
      <c r="S96" s="47">
        <f t="shared" ref="S96:S104" si="71">Q96+R96</f>
        <v>36</v>
      </c>
      <c r="T96" s="48">
        <v>15</v>
      </c>
      <c r="U96" s="48">
        <v>41</v>
      </c>
      <c r="V96" s="47">
        <f t="shared" ref="V96:V104" si="72">T96+U96</f>
        <v>56</v>
      </c>
      <c r="W96" s="48">
        <v>4</v>
      </c>
      <c r="X96" s="48">
        <v>24</v>
      </c>
      <c r="Y96" s="47">
        <f t="shared" ref="Y96:Y104" si="73">W96+X96</f>
        <v>28</v>
      </c>
      <c r="Z96" s="47">
        <f t="shared" ref="Z96:AA104" si="74">B96+E96+H96+K96+N96+Q96+T96+W96</f>
        <v>748</v>
      </c>
      <c r="AA96" s="47">
        <f t="shared" si="74"/>
        <v>587</v>
      </c>
      <c r="AB96" s="47">
        <f t="shared" ref="AB96:AB104" si="75">Z96+AA96</f>
        <v>1335</v>
      </c>
    </row>
    <row r="97" spans="1:28" x14ac:dyDescent="0.2">
      <c r="A97" s="3" t="s">
        <v>2</v>
      </c>
      <c r="B97" s="48">
        <v>49</v>
      </c>
      <c r="C97" s="48">
        <v>39</v>
      </c>
      <c r="D97" s="47">
        <f t="shared" si="66"/>
        <v>88</v>
      </c>
      <c r="E97" s="48">
        <v>196</v>
      </c>
      <c r="F97" s="48">
        <v>128</v>
      </c>
      <c r="G97" s="47">
        <f t="shared" si="67"/>
        <v>324</v>
      </c>
      <c r="H97" s="48">
        <v>317</v>
      </c>
      <c r="I97" s="48">
        <v>230</v>
      </c>
      <c r="J97" s="47">
        <f t="shared" si="68"/>
        <v>547</v>
      </c>
      <c r="K97" s="48">
        <v>86</v>
      </c>
      <c r="L97" s="48">
        <v>81</v>
      </c>
      <c r="M97" s="47">
        <f t="shared" si="69"/>
        <v>167</v>
      </c>
      <c r="N97" s="48">
        <v>29</v>
      </c>
      <c r="O97" s="48">
        <v>51</v>
      </c>
      <c r="P97" s="47">
        <f t="shared" si="70"/>
        <v>80</v>
      </c>
      <c r="Q97" s="48">
        <v>19</v>
      </c>
      <c r="R97" s="48">
        <v>21</v>
      </c>
      <c r="S97" s="47">
        <f t="shared" si="71"/>
        <v>40</v>
      </c>
      <c r="T97" s="48">
        <v>38</v>
      </c>
      <c r="U97" s="48">
        <v>64</v>
      </c>
      <c r="V97" s="47">
        <f t="shared" si="72"/>
        <v>102</v>
      </c>
      <c r="W97" s="48">
        <v>14</v>
      </c>
      <c r="X97" s="48">
        <v>35</v>
      </c>
      <c r="Y97" s="47">
        <f t="shared" si="73"/>
        <v>49</v>
      </c>
      <c r="Z97" s="47">
        <f t="shared" si="74"/>
        <v>748</v>
      </c>
      <c r="AA97" s="47">
        <f t="shared" si="74"/>
        <v>649</v>
      </c>
      <c r="AB97" s="47">
        <f t="shared" si="75"/>
        <v>1397</v>
      </c>
    </row>
    <row r="98" spans="1:28" x14ac:dyDescent="0.2">
      <c r="A98" s="3" t="s">
        <v>3</v>
      </c>
      <c r="B98" s="48">
        <v>47</v>
      </c>
      <c r="C98" s="48">
        <v>29</v>
      </c>
      <c r="D98" s="47">
        <f t="shared" si="66"/>
        <v>76</v>
      </c>
      <c r="E98" s="48">
        <v>147</v>
      </c>
      <c r="F98" s="48">
        <v>123</v>
      </c>
      <c r="G98" s="47">
        <f t="shared" si="67"/>
        <v>270</v>
      </c>
      <c r="H98" s="48">
        <v>290</v>
      </c>
      <c r="I98" s="48">
        <v>207</v>
      </c>
      <c r="J98" s="47">
        <f t="shared" si="68"/>
        <v>497</v>
      </c>
      <c r="K98" s="48">
        <v>60</v>
      </c>
      <c r="L98" s="48">
        <v>48</v>
      </c>
      <c r="M98" s="47">
        <f t="shared" si="69"/>
        <v>108</v>
      </c>
      <c r="N98" s="48">
        <v>16</v>
      </c>
      <c r="O98" s="48">
        <v>19</v>
      </c>
      <c r="P98" s="47">
        <f t="shared" si="70"/>
        <v>35</v>
      </c>
      <c r="Q98" s="48">
        <v>9</v>
      </c>
      <c r="R98" s="48">
        <v>13</v>
      </c>
      <c r="S98" s="47">
        <f t="shared" si="71"/>
        <v>22</v>
      </c>
      <c r="T98" s="48">
        <v>24</v>
      </c>
      <c r="U98" s="48">
        <v>51</v>
      </c>
      <c r="V98" s="47">
        <f t="shared" si="72"/>
        <v>75</v>
      </c>
      <c r="W98" s="48">
        <v>17</v>
      </c>
      <c r="X98" s="48">
        <v>27</v>
      </c>
      <c r="Y98" s="47">
        <f t="shared" si="73"/>
        <v>44</v>
      </c>
      <c r="Z98" s="47">
        <f t="shared" si="74"/>
        <v>610</v>
      </c>
      <c r="AA98" s="47">
        <f t="shared" si="74"/>
        <v>517</v>
      </c>
      <c r="AB98" s="47">
        <f t="shared" si="75"/>
        <v>1127</v>
      </c>
    </row>
    <row r="99" spans="1:28" x14ac:dyDescent="0.2">
      <c r="A99" s="3" t="s">
        <v>4</v>
      </c>
      <c r="B99" s="48">
        <v>37</v>
      </c>
      <c r="C99" s="48">
        <v>36</v>
      </c>
      <c r="D99" s="47">
        <f t="shared" si="66"/>
        <v>73</v>
      </c>
      <c r="E99" s="48">
        <v>119</v>
      </c>
      <c r="F99" s="48">
        <v>104</v>
      </c>
      <c r="G99" s="47">
        <f t="shared" si="67"/>
        <v>223</v>
      </c>
      <c r="H99" s="48">
        <v>264</v>
      </c>
      <c r="I99" s="48">
        <v>187</v>
      </c>
      <c r="J99" s="47">
        <f t="shared" si="68"/>
        <v>451</v>
      </c>
      <c r="K99" s="48">
        <v>47</v>
      </c>
      <c r="L99" s="48">
        <v>36</v>
      </c>
      <c r="M99" s="47">
        <f t="shared" si="69"/>
        <v>83</v>
      </c>
      <c r="N99" s="48">
        <v>9</v>
      </c>
      <c r="O99" s="48">
        <v>23</v>
      </c>
      <c r="P99" s="47">
        <f t="shared" si="70"/>
        <v>32</v>
      </c>
      <c r="Q99" s="48">
        <v>14</v>
      </c>
      <c r="R99" s="48">
        <v>12</v>
      </c>
      <c r="S99" s="47">
        <f t="shared" si="71"/>
        <v>26</v>
      </c>
      <c r="T99" s="48">
        <v>16</v>
      </c>
      <c r="U99" s="48">
        <v>28</v>
      </c>
      <c r="V99" s="47">
        <f t="shared" si="72"/>
        <v>44</v>
      </c>
      <c r="W99" s="48">
        <v>16</v>
      </c>
      <c r="X99" s="48">
        <v>15</v>
      </c>
      <c r="Y99" s="47">
        <f t="shared" si="73"/>
        <v>31</v>
      </c>
      <c r="Z99" s="47">
        <f t="shared" si="74"/>
        <v>522</v>
      </c>
      <c r="AA99" s="47">
        <f t="shared" si="74"/>
        <v>441</v>
      </c>
      <c r="AB99" s="47">
        <f t="shared" si="75"/>
        <v>963</v>
      </c>
    </row>
    <row r="100" spans="1:28" x14ac:dyDescent="0.2">
      <c r="A100" s="3" t="s">
        <v>5</v>
      </c>
      <c r="B100" s="48">
        <v>32</v>
      </c>
      <c r="C100" s="48">
        <v>26</v>
      </c>
      <c r="D100" s="47">
        <f t="shared" si="66"/>
        <v>58</v>
      </c>
      <c r="E100" s="48">
        <v>144</v>
      </c>
      <c r="F100" s="48">
        <v>99</v>
      </c>
      <c r="G100" s="47">
        <f t="shared" si="67"/>
        <v>243</v>
      </c>
      <c r="H100" s="48">
        <v>255</v>
      </c>
      <c r="I100" s="48">
        <v>212</v>
      </c>
      <c r="J100" s="47">
        <f t="shared" si="68"/>
        <v>467</v>
      </c>
      <c r="K100" s="48">
        <v>51</v>
      </c>
      <c r="L100" s="48">
        <v>36</v>
      </c>
      <c r="M100" s="47">
        <f t="shared" si="69"/>
        <v>87</v>
      </c>
      <c r="N100" s="48">
        <v>4</v>
      </c>
      <c r="O100" s="48">
        <v>15</v>
      </c>
      <c r="P100" s="47">
        <f t="shared" si="70"/>
        <v>19</v>
      </c>
      <c r="Q100" s="48">
        <v>9</v>
      </c>
      <c r="R100" s="48">
        <v>6</v>
      </c>
      <c r="S100" s="47">
        <f t="shared" si="71"/>
        <v>15</v>
      </c>
      <c r="T100" s="48">
        <v>15</v>
      </c>
      <c r="U100" s="48">
        <v>18</v>
      </c>
      <c r="V100" s="47">
        <f t="shared" si="72"/>
        <v>33</v>
      </c>
      <c r="W100" s="48">
        <v>12</v>
      </c>
      <c r="X100" s="48">
        <v>13</v>
      </c>
      <c r="Y100" s="47">
        <f t="shared" si="73"/>
        <v>25</v>
      </c>
      <c r="Z100" s="47">
        <f t="shared" si="74"/>
        <v>522</v>
      </c>
      <c r="AA100" s="47">
        <f t="shared" si="74"/>
        <v>425</v>
      </c>
      <c r="AB100" s="47">
        <f t="shared" si="75"/>
        <v>947</v>
      </c>
    </row>
    <row r="101" spans="1:28" x14ac:dyDescent="0.2">
      <c r="A101" s="3" t="s">
        <v>6</v>
      </c>
      <c r="B101" s="48">
        <v>43</v>
      </c>
      <c r="C101" s="48">
        <v>19</v>
      </c>
      <c r="D101" s="47">
        <f t="shared" si="66"/>
        <v>62</v>
      </c>
      <c r="E101" s="48">
        <v>119</v>
      </c>
      <c r="F101" s="48">
        <v>73</v>
      </c>
      <c r="G101" s="47">
        <f t="shared" si="67"/>
        <v>192</v>
      </c>
      <c r="H101" s="48">
        <v>216</v>
      </c>
      <c r="I101" s="48">
        <v>213</v>
      </c>
      <c r="J101" s="47">
        <f t="shared" si="68"/>
        <v>429</v>
      </c>
      <c r="K101" s="48">
        <v>34</v>
      </c>
      <c r="L101" s="48">
        <v>21</v>
      </c>
      <c r="M101" s="47">
        <f t="shared" si="69"/>
        <v>55</v>
      </c>
      <c r="N101" s="48">
        <v>9</v>
      </c>
      <c r="O101" s="48">
        <v>18</v>
      </c>
      <c r="P101" s="47">
        <f t="shared" si="70"/>
        <v>27</v>
      </c>
      <c r="Q101" s="48">
        <v>2</v>
      </c>
      <c r="R101" s="48">
        <v>2</v>
      </c>
      <c r="S101" s="47">
        <f t="shared" si="71"/>
        <v>4</v>
      </c>
      <c r="T101" s="48">
        <v>3</v>
      </c>
      <c r="U101" s="48">
        <v>7</v>
      </c>
      <c r="V101" s="47">
        <f t="shared" si="72"/>
        <v>10</v>
      </c>
      <c r="W101" s="48">
        <v>6</v>
      </c>
      <c r="X101" s="48">
        <v>5</v>
      </c>
      <c r="Y101" s="47">
        <f t="shared" si="73"/>
        <v>11</v>
      </c>
      <c r="Z101" s="47">
        <f t="shared" si="74"/>
        <v>432</v>
      </c>
      <c r="AA101" s="47">
        <f t="shared" si="74"/>
        <v>358</v>
      </c>
      <c r="AB101" s="47">
        <f t="shared" si="75"/>
        <v>790</v>
      </c>
    </row>
    <row r="102" spans="1:28" x14ac:dyDescent="0.2">
      <c r="A102" s="3" t="s">
        <v>7</v>
      </c>
      <c r="B102" s="48">
        <v>37</v>
      </c>
      <c r="C102" s="48">
        <v>29</v>
      </c>
      <c r="D102" s="47">
        <f t="shared" si="66"/>
        <v>66</v>
      </c>
      <c r="E102" s="48">
        <v>102</v>
      </c>
      <c r="F102" s="48">
        <v>46</v>
      </c>
      <c r="G102" s="47">
        <f t="shared" si="67"/>
        <v>148</v>
      </c>
      <c r="H102" s="48">
        <v>179</v>
      </c>
      <c r="I102" s="48">
        <v>149</v>
      </c>
      <c r="J102" s="47">
        <f t="shared" si="68"/>
        <v>328</v>
      </c>
      <c r="K102" s="48">
        <v>20</v>
      </c>
      <c r="L102" s="48">
        <v>18</v>
      </c>
      <c r="M102" s="47">
        <f t="shared" si="69"/>
        <v>38</v>
      </c>
      <c r="N102" s="48">
        <v>5</v>
      </c>
      <c r="O102" s="48">
        <v>19</v>
      </c>
      <c r="P102" s="47">
        <f t="shared" si="70"/>
        <v>24</v>
      </c>
      <c r="Q102" s="48">
        <v>1</v>
      </c>
      <c r="R102" s="48">
        <v>2</v>
      </c>
      <c r="S102" s="47">
        <f t="shared" si="71"/>
        <v>3</v>
      </c>
      <c r="T102" s="48">
        <v>3</v>
      </c>
      <c r="U102" s="48">
        <v>10</v>
      </c>
      <c r="V102" s="47">
        <f t="shared" si="72"/>
        <v>13</v>
      </c>
      <c r="W102" s="48">
        <v>1</v>
      </c>
      <c r="X102" s="48">
        <v>3</v>
      </c>
      <c r="Y102" s="47">
        <f t="shared" si="73"/>
        <v>4</v>
      </c>
      <c r="Z102" s="47">
        <f t="shared" si="74"/>
        <v>348</v>
      </c>
      <c r="AA102" s="47">
        <f t="shared" si="74"/>
        <v>276</v>
      </c>
      <c r="AB102" s="47">
        <f t="shared" si="75"/>
        <v>624</v>
      </c>
    </row>
    <row r="103" spans="1:28" x14ac:dyDescent="0.2">
      <c r="A103" s="3" t="s">
        <v>8</v>
      </c>
      <c r="B103" s="48">
        <v>20</v>
      </c>
      <c r="C103" s="48">
        <v>7</v>
      </c>
      <c r="D103" s="47">
        <f t="shared" si="66"/>
        <v>27</v>
      </c>
      <c r="E103" s="48">
        <v>67</v>
      </c>
      <c r="F103" s="48">
        <v>38</v>
      </c>
      <c r="G103" s="47">
        <f t="shared" si="67"/>
        <v>105</v>
      </c>
      <c r="H103" s="48">
        <v>125</v>
      </c>
      <c r="I103" s="48">
        <v>66</v>
      </c>
      <c r="J103" s="47">
        <f t="shared" si="68"/>
        <v>191</v>
      </c>
      <c r="K103" s="48">
        <v>10</v>
      </c>
      <c r="L103" s="48">
        <v>7</v>
      </c>
      <c r="M103" s="47">
        <f t="shared" si="69"/>
        <v>17</v>
      </c>
      <c r="N103" s="48">
        <v>2</v>
      </c>
      <c r="O103" s="48">
        <v>6</v>
      </c>
      <c r="P103" s="47">
        <f t="shared" si="70"/>
        <v>8</v>
      </c>
      <c r="Q103" s="48">
        <v>0</v>
      </c>
      <c r="R103" s="48">
        <v>1</v>
      </c>
      <c r="S103" s="47">
        <f t="shared" si="71"/>
        <v>1</v>
      </c>
      <c r="T103" s="48">
        <v>2</v>
      </c>
      <c r="U103" s="48">
        <v>2</v>
      </c>
      <c r="V103" s="47">
        <f t="shared" si="72"/>
        <v>4</v>
      </c>
      <c r="W103" s="48">
        <v>2</v>
      </c>
      <c r="X103" s="48">
        <v>1</v>
      </c>
      <c r="Y103" s="47">
        <f t="shared" si="73"/>
        <v>3</v>
      </c>
      <c r="Z103" s="47">
        <f t="shared" si="74"/>
        <v>228</v>
      </c>
      <c r="AA103" s="47">
        <f t="shared" si="74"/>
        <v>128</v>
      </c>
      <c r="AB103" s="47">
        <f t="shared" si="75"/>
        <v>356</v>
      </c>
    </row>
    <row r="104" spans="1:28" x14ac:dyDescent="0.2">
      <c r="A104" s="3" t="s">
        <v>9</v>
      </c>
      <c r="B104" s="48">
        <v>13</v>
      </c>
      <c r="C104" s="48">
        <v>3</v>
      </c>
      <c r="D104" s="47">
        <f t="shared" si="66"/>
        <v>16</v>
      </c>
      <c r="E104" s="48">
        <v>26</v>
      </c>
      <c r="F104" s="48">
        <v>14</v>
      </c>
      <c r="G104" s="47">
        <f t="shared" si="67"/>
        <v>40</v>
      </c>
      <c r="H104" s="48">
        <v>41</v>
      </c>
      <c r="I104" s="48">
        <v>29</v>
      </c>
      <c r="J104" s="47">
        <f t="shared" si="68"/>
        <v>70</v>
      </c>
      <c r="K104" s="48">
        <v>5</v>
      </c>
      <c r="L104" s="48">
        <v>1</v>
      </c>
      <c r="M104" s="47">
        <f t="shared" si="69"/>
        <v>6</v>
      </c>
      <c r="N104" s="48">
        <v>0</v>
      </c>
      <c r="O104" s="48">
        <v>0</v>
      </c>
      <c r="P104" s="47">
        <f t="shared" si="70"/>
        <v>0</v>
      </c>
      <c r="Q104" s="48">
        <v>0</v>
      </c>
      <c r="R104" s="48">
        <v>0</v>
      </c>
      <c r="S104" s="47">
        <f t="shared" si="71"/>
        <v>0</v>
      </c>
      <c r="T104" s="48">
        <v>1</v>
      </c>
      <c r="U104" s="48">
        <v>1</v>
      </c>
      <c r="V104" s="47">
        <f t="shared" si="72"/>
        <v>2</v>
      </c>
      <c r="W104" s="48">
        <v>1</v>
      </c>
      <c r="X104" s="48">
        <v>2</v>
      </c>
      <c r="Y104" s="47">
        <f t="shared" si="73"/>
        <v>3</v>
      </c>
      <c r="Z104" s="47">
        <f t="shared" si="74"/>
        <v>87</v>
      </c>
      <c r="AA104" s="47">
        <f t="shared" si="74"/>
        <v>50</v>
      </c>
      <c r="AB104" s="47">
        <f t="shared" si="75"/>
        <v>137</v>
      </c>
    </row>
    <row r="105" spans="1:28" ht="15.75" x14ac:dyDescent="0.25">
      <c r="A105" s="4" t="s">
        <v>10</v>
      </c>
      <c r="B105" s="52">
        <f>SUM(B95:B104)</f>
        <v>362</v>
      </c>
      <c r="C105" s="52">
        <f t="shared" ref="C105:AB105" si="76">SUM(C95:C104)</f>
        <v>205</v>
      </c>
      <c r="D105" s="52">
        <f t="shared" si="76"/>
        <v>567</v>
      </c>
      <c r="E105" s="52">
        <f t="shared" si="76"/>
        <v>1146</v>
      </c>
      <c r="F105" s="52">
        <f t="shared" si="76"/>
        <v>801</v>
      </c>
      <c r="G105" s="52">
        <f t="shared" si="76"/>
        <v>1947</v>
      </c>
      <c r="H105" s="52">
        <f t="shared" si="76"/>
        <v>2151</v>
      </c>
      <c r="I105" s="52">
        <f t="shared" si="76"/>
        <v>1538</v>
      </c>
      <c r="J105" s="52">
        <f t="shared" si="76"/>
        <v>3689</v>
      </c>
      <c r="K105" s="52">
        <f t="shared" si="76"/>
        <v>405</v>
      </c>
      <c r="L105" s="52">
        <f t="shared" si="76"/>
        <v>363</v>
      </c>
      <c r="M105" s="52">
        <f t="shared" si="76"/>
        <v>768</v>
      </c>
      <c r="N105" s="52">
        <f t="shared" si="76"/>
        <v>101</v>
      </c>
      <c r="O105" s="52">
        <f t="shared" si="76"/>
        <v>186</v>
      </c>
      <c r="P105" s="52">
        <f t="shared" si="76"/>
        <v>287</v>
      </c>
      <c r="Q105" s="52">
        <f t="shared" si="76"/>
        <v>75</v>
      </c>
      <c r="R105" s="52">
        <f t="shared" si="76"/>
        <v>72</v>
      </c>
      <c r="S105" s="52">
        <f t="shared" si="76"/>
        <v>147</v>
      </c>
      <c r="T105" s="52">
        <f t="shared" si="76"/>
        <v>118</v>
      </c>
      <c r="U105" s="52">
        <f t="shared" si="76"/>
        <v>224</v>
      </c>
      <c r="V105" s="52">
        <f t="shared" si="76"/>
        <v>342</v>
      </c>
      <c r="W105" s="52">
        <f t="shared" si="76"/>
        <v>73</v>
      </c>
      <c r="X105" s="52">
        <f t="shared" si="76"/>
        <v>125</v>
      </c>
      <c r="Y105" s="52">
        <f t="shared" si="76"/>
        <v>198</v>
      </c>
      <c r="Z105" s="52">
        <f t="shared" si="76"/>
        <v>4431</v>
      </c>
      <c r="AA105" s="52">
        <f t="shared" si="76"/>
        <v>3514</v>
      </c>
      <c r="AB105" s="52">
        <f t="shared" si="76"/>
        <v>7945</v>
      </c>
    </row>
    <row r="106" spans="1:28" x14ac:dyDescent="0.2">
      <c r="A106" s="186" t="s">
        <v>186</v>
      </c>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8"/>
    </row>
    <row r="107" spans="1:28" x14ac:dyDescent="0.2">
      <c r="A107" s="177" t="s">
        <v>108</v>
      </c>
      <c r="B107" s="179" t="s">
        <v>35</v>
      </c>
      <c r="C107" s="179"/>
      <c r="D107" s="179"/>
      <c r="E107" s="179" t="s">
        <v>36</v>
      </c>
      <c r="F107" s="179"/>
      <c r="G107" s="179"/>
      <c r="H107" s="179" t="s">
        <v>29</v>
      </c>
      <c r="I107" s="179"/>
      <c r="J107" s="179"/>
      <c r="K107" s="179" t="s">
        <v>37</v>
      </c>
      <c r="L107" s="179"/>
      <c r="M107" s="179"/>
      <c r="N107" s="179" t="s">
        <v>38</v>
      </c>
      <c r="O107" s="179"/>
      <c r="P107" s="179"/>
      <c r="Q107" s="179" t="s">
        <v>39</v>
      </c>
      <c r="R107" s="179"/>
      <c r="S107" s="179"/>
      <c r="T107" s="179" t="s">
        <v>40</v>
      </c>
      <c r="U107" s="179"/>
      <c r="V107" s="179"/>
      <c r="W107" s="179" t="s">
        <v>41</v>
      </c>
      <c r="X107" s="179"/>
      <c r="Y107" s="179"/>
      <c r="Z107" s="179" t="s">
        <v>10</v>
      </c>
      <c r="AA107" s="179"/>
      <c r="AB107" s="179"/>
    </row>
    <row r="108" spans="1:28" ht="51" x14ac:dyDescent="0.2">
      <c r="A108" s="178"/>
      <c r="B108" s="2" t="s">
        <v>11</v>
      </c>
      <c r="C108" s="2" t="s">
        <v>34</v>
      </c>
      <c r="D108" s="5" t="s">
        <v>42</v>
      </c>
      <c r="E108" s="2" t="s">
        <v>11</v>
      </c>
      <c r="F108" s="2" t="s">
        <v>13</v>
      </c>
      <c r="G108" s="5" t="s">
        <v>43</v>
      </c>
      <c r="H108" s="2" t="s">
        <v>11</v>
      </c>
      <c r="I108" s="2" t="s">
        <v>13</v>
      </c>
      <c r="J108" s="5" t="s">
        <v>44</v>
      </c>
      <c r="K108" s="2" t="s">
        <v>11</v>
      </c>
      <c r="L108" s="2" t="s">
        <v>13</v>
      </c>
      <c r="M108" s="5" t="s">
        <v>45</v>
      </c>
      <c r="N108" s="2" t="s">
        <v>11</v>
      </c>
      <c r="O108" s="2" t="s">
        <v>13</v>
      </c>
      <c r="P108" s="5" t="s">
        <v>46</v>
      </c>
      <c r="Q108" s="2" t="s">
        <v>11</v>
      </c>
      <c r="R108" s="2" t="s">
        <v>13</v>
      </c>
      <c r="S108" s="5" t="s">
        <v>47</v>
      </c>
      <c r="T108" s="2" t="s">
        <v>11</v>
      </c>
      <c r="U108" s="2" t="s">
        <v>13</v>
      </c>
      <c r="V108" s="5" t="s">
        <v>48</v>
      </c>
      <c r="W108" s="2" t="s">
        <v>11</v>
      </c>
      <c r="X108" s="2" t="s">
        <v>13</v>
      </c>
      <c r="Y108" s="5" t="s">
        <v>49</v>
      </c>
      <c r="Z108" s="2" t="s">
        <v>11</v>
      </c>
      <c r="AA108" s="2" t="s">
        <v>13</v>
      </c>
      <c r="AB108" s="2" t="s">
        <v>50</v>
      </c>
    </row>
    <row r="109" spans="1:28" x14ac:dyDescent="0.2">
      <c r="A109" s="3" t="s">
        <v>0</v>
      </c>
      <c r="B109" s="48">
        <v>11</v>
      </c>
      <c r="C109" s="48">
        <v>1</v>
      </c>
      <c r="D109" s="47">
        <f>B109+C109</f>
        <v>12</v>
      </c>
      <c r="E109" s="48">
        <v>38</v>
      </c>
      <c r="F109" s="48">
        <v>21</v>
      </c>
      <c r="G109" s="47">
        <f>E109+F109</f>
        <v>59</v>
      </c>
      <c r="H109" s="48">
        <v>50</v>
      </c>
      <c r="I109" s="48">
        <v>38</v>
      </c>
      <c r="J109" s="47">
        <f>H109+I109</f>
        <v>88</v>
      </c>
      <c r="K109" s="48">
        <v>6</v>
      </c>
      <c r="L109" s="48">
        <v>3</v>
      </c>
      <c r="M109" s="47">
        <f>K109+L109</f>
        <v>9</v>
      </c>
      <c r="N109" s="48">
        <v>0</v>
      </c>
      <c r="O109" s="48">
        <v>4</v>
      </c>
      <c r="P109" s="47">
        <f>N109+O109</f>
        <v>4</v>
      </c>
      <c r="Q109" s="48">
        <v>0</v>
      </c>
      <c r="R109" s="48">
        <v>0</v>
      </c>
      <c r="S109" s="47">
        <f>Q109+R109</f>
        <v>0</v>
      </c>
      <c r="T109" s="48">
        <v>0</v>
      </c>
      <c r="U109" s="48">
        <v>1</v>
      </c>
      <c r="V109" s="47">
        <f>T109+U109</f>
        <v>1</v>
      </c>
      <c r="W109" s="48">
        <v>0</v>
      </c>
      <c r="X109" s="48">
        <v>0</v>
      </c>
      <c r="Y109" s="47">
        <f>W109+X109</f>
        <v>0</v>
      </c>
      <c r="Z109" s="47">
        <f>B109+E109+H109+K109+N109+Q109+T109+W109</f>
        <v>105</v>
      </c>
      <c r="AA109" s="47">
        <f>C109+F109+I109+L109+O109+R109+U109+X109</f>
        <v>68</v>
      </c>
      <c r="AB109" s="47">
        <f>Z109+AA109</f>
        <v>173</v>
      </c>
    </row>
    <row r="110" spans="1:28" x14ac:dyDescent="0.2">
      <c r="A110" s="3" t="s">
        <v>1</v>
      </c>
      <c r="B110" s="48">
        <v>34</v>
      </c>
      <c r="C110" s="48">
        <v>14</v>
      </c>
      <c r="D110" s="47">
        <f t="shared" ref="D110:D118" si="77">B110+C110</f>
        <v>48</v>
      </c>
      <c r="E110" s="48">
        <v>173</v>
      </c>
      <c r="F110" s="48">
        <v>80</v>
      </c>
      <c r="G110" s="47">
        <f t="shared" ref="G110:G118" si="78">E110+F110</f>
        <v>253</v>
      </c>
      <c r="H110" s="48">
        <v>230</v>
      </c>
      <c r="I110" s="48">
        <v>176</v>
      </c>
      <c r="J110" s="47">
        <f t="shared" ref="J110:J118" si="79">H110+I110</f>
        <v>406</v>
      </c>
      <c r="K110" s="48">
        <v>44</v>
      </c>
      <c r="L110" s="48">
        <v>58</v>
      </c>
      <c r="M110" s="47">
        <f t="shared" ref="M110:M118" si="80">K110+L110</f>
        <v>102</v>
      </c>
      <c r="N110" s="48">
        <v>14</v>
      </c>
      <c r="O110" s="48">
        <v>13</v>
      </c>
      <c r="P110" s="47">
        <f t="shared" ref="P110:P118" si="81">N110+O110</f>
        <v>27</v>
      </c>
      <c r="Q110" s="48">
        <v>7</v>
      </c>
      <c r="R110" s="48">
        <v>10</v>
      </c>
      <c r="S110" s="47">
        <f t="shared" ref="S110:S118" si="82">Q110+R110</f>
        <v>17</v>
      </c>
      <c r="T110" s="48">
        <v>16</v>
      </c>
      <c r="U110" s="48">
        <v>14</v>
      </c>
      <c r="V110" s="47">
        <f t="shared" ref="V110:V118" si="83">T110+U110</f>
        <v>30</v>
      </c>
      <c r="W110" s="48">
        <v>1</v>
      </c>
      <c r="X110" s="48">
        <v>6</v>
      </c>
      <c r="Y110" s="47">
        <f t="shared" ref="Y110:Y118" si="84">W110+X110</f>
        <v>7</v>
      </c>
      <c r="Z110" s="47">
        <f t="shared" ref="Z110:AA118" si="85">B110+E110+H110+K110+N110+Q110+T110+W110</f>
        <v>519</v>
      </c>
      <c r="AA110" s="47">
        <f t="shared" si="85"/>
        <v>371</v>
      </c>
      <c r="AB110" s="47">
        <f t="shared" ref="AB110:AB118" si="86">Z110+AA110</f>
        <v>890</v>
      </c>
    </row>
    <row r="111" spans="1:28" x14ac:dyDescent="0.2">
      <c r="A111" s="3" t="s">
        <v>2</v>
      </c>
      <c r="B111" s="48">
        <v>41</v>
      </c>
      <c r="C111" s="48">
        <v>26</v>
      </c>
      <c r="D111" s="47">
        <f t="shared" si="77"/>
        <v>67</v>
      </c>
      <c r="E111" s="48">
        <v>151</v>
      </c>
      <c r="F111" s="48">
        <v>123</v>
      </c>
      <c r="G111" s="47">
        <f t="shared" si="78"/>
        <v>274</v>
      </c>
      <c r="H111" s="48">
        <v>258</v>
      </c>
      <c r="I111" s="48">
        <v>189</v>
      </c>
      <c r="J111" s="47">
        <f t="shared" si="79"/>
        <v>447</v>
      </c>
      <c r="K111" s="48">
        <v>70</v>
      </c>
      <c r="L111" s="48">
        <v>64</v>
      </c>
      <c r="M111" s="47">
        <f t="shared" si="80"/>
        <v>134</v>
      </c>
      <c r="N111" s="48">
        <v>19</v>
      </c>
      <c r="O111" s="48">
        <v>17</v>
      </c>
      <c r="P111" s="47">
        <f t="shared" si="81"/>
        <v>36</v>
      </c>
      <c r="Q111" s="48">
        <v>20</v>
      </c>
      <c r="R111" s="48">
        <v>20</v>
      </c>
      <c r="S111" s="47">
        <f t="shared" si="82"/>
        <v>40</v>
      </c>
      <c r="T111" s="48">
        <v>21</v>
      </c>
      <c r="U111" s="48">
        <v>36</v>
      </c>
      <c r="V111" s="47">
        <f t="shared" si="83"/>
        <v>57</v>
      </c>
      <c r="W111" s="48">
        <v>7</v>
      </c>
      <c r="X111" s="48">
        <v>12</v>
      </c>
      <c r="Y111" s="47">
        <f t="shared" si="84"/>
        <v>19</v>
      </c>
      <c r="Z111" s="47">
        <f t="shared" si="85"/>
        <v>587</v>
      </c>
      <c r="AA111" s="47">
        <f t="shared" si="85"/>
        <v>487</v>
      </c>
      <c r="AB111" s="47">
        <f t="shared" si="86"/>
        <v>1074</v>
      </c>
    </row>
    <row r="112" spans="1:28" x14ac:dyDescent="0.2">
      <c r="A112" s="3" t="s">
        <v>3</v>
      </c>
      <c r="B112" s="48">
        <v>36</v>
      </c>
      <c r="C112" s="48">
        <v>25</v>
      </c>
      <c r="D112" s="47">
        <f t="shared" si="77"/>
        <v>61</v>
      </c>
      <c r="E112" s="48">
        <v>109</v>
      </c>
      <c r="F112" s="48">
        <v>87</v>
      </c>
      <c r="G112" s="47">
        <f t="shared" si="78"/>
        <v>196</v>
      </c>
      <c r="H112" s="48">
        <v>204</v>
      </c>
      <c r="I112" s="48">
        <v>144</v>
      </c>
      <c r="J112" s="47">
        <f t="shared" si="79"/>
        <v>348</v>
      </c>
      <c r="K112" s="48">
        <v>39</v>
      </c>
      <c r="L112" s="48">
        <v>40</v>
      </c>
      <c r="M112" s="47">
        <f t="shared" si="80"/>
        <v>79</v>
      </c>
      <c r="N112" s="48">
        <v>10</v>
      </c>
      <c r="O112" s="48">
        <v>11</v>
      </c>
      <c r="P112" s="47">
        <f t="shared" si="81"/>
        <v>21</v>
      </c>
      <c r="Q112" s="48">
        <v>6</v>
      </c>
      <c r="R112" s="48">
        <v>10</v>
      </c>
      <c r="S112" s="47">
        <f t="shared" si="82"/>
        <v>16</v>
      </c>
      <c r="T112" s="48">
        <v>7</v>
      </c>
      <c r="U112" s="48">
        <v>18</v>
      </c>
      <c r="V112" s="47">
        <f t="shared" si="83"/>
        <v>25</v>
      </c>
      <c r="W112" s="48">
        <v>7</v>
      </c>
      <c r="X112" s="48">
        <v>9</v>
      </c>
      <c r="Y112" s="47">
        <f t="shared" si="84"/>
        <v>16</v>
      </c>
      <c r="Z112" s="47">
        <f t="shared" si="85"/>
        <v>418</v>
      </c>
      <c r="AA112" s="47">
        <f t="shared" si="85"/>
        <v>344</v>
      </c>
      <c r="AB112" s="47">
        <f t="shared" si="86"/>
        <v>762</v>
      </c>
    </row>
    <row r="113" spans="1:28" x14ac:dyDescent="0.2">
      <c r="A113" s="3" t="s">
        <v>4</v>
      </c>
      <c r="B113" s="48">
        <v>28</v>
      </c>
      <c r="C113" s="48">
        <v>16</v>
      </c>
      <c r="D113" s="47">
        <f t="shared" si="77"/>
        <v>44</v>
      </c>
      <c r="E113" s="48">
        <v>112</v>
      </c>
      <c r="F113" s="48">
        <v>76</v>
      </c>
      <c r="G113" s="47">
        <f t="shared" si="78"/>
        <v>188</v>
      </c>
      <c r="H113" s="48">
        <v>171</v>
      </c>
      <c r="I113" s="48">
        <v>144</v>
      </c>
      <c r="J113" s="47">
        <f t="shared" si="79"/>
        <v>315</v>
      </c>
      <c r="K113" s="48">
        <v>42</v>
      </c>
      <c r="L113" s="48">
        <v>28</v>
      </c>
      <c r="M113" s="47">
        <f t="shared" si="80"/>
        <v>70</v>
      </c>
      <c r="N113" s="48">
        <v>1</v>
      </c>
      <c r="O113" s="48">
        <v>11</v>
      </c>
      <c r="P113" s="47">
        <f t="shared" si="81"/>
        <v>12</v>
      </c>
      <c r="Q113" s="48">
        <v>5</v>
      </c>
      <c r="R113" s="48">
        <v>6</v>
      </c>
      <c r="S113" s="47">
        <f t="shared" si="82"/>
        <v>11</v>
      </c>
      <c r="T113" s="48">
        <v>7</v>
      </c>
      <c r="U113" s="48">
        <v>13</v>
      </c>
      <c r="V113" s="47">
        <f t="shared" si="83"/>
        <v>20</v>
      </c>
      <c r="W113" s="48">
        <v>4</v>
      </c>
      <c r="X113" s="48">
        <v>4</v>
      </c>
      <c r="Y113" s="47">
        <f t="shared" si="84"/>
        <v>8</v>
      </c>
      <c r="Z113" s="47">
        <f t="shared" si="85"/>
        <v>370</v>
      </c>
      <c r="AA113" s="47">
        <f t="shared" si="85"/>
        <v>298</v>
      </c>
      <c r="AB113" s="47">
        <f t="shared" si="86"/>
        <v>668</v>
      </c>
    </row>
    <row r="114" spans="1:28" x14ac:dyDescent="0.2">
      <c r="A114" s="3" t="s">
        <v>5</v>
      </c>
      <c r="B114" s="48">
        <v>35</v>
      </c>
      <c r="C114" s="48">
        <v>23</v>
      </c>
      <c r="D114" s="47">
        <f t="shared" si="77"/>
        <v>58</v>
      </c>
      <c r="E114" s="48">
        <v>112</v>
      </c>
      <c r="F114" s="48">
        <v>79</v>
      </c>
      <c r="G114" s="47">
        <f t="shared" si="78"/>
        <v>191</v>
      </c>
      <c r="H114" s="48">
        <v>182</v>
      </c>
      <c r="I114" s="48">
        <v>167</v>
      </c>
      <c r="J114" s="47">
        <f t="shared" si="79"/>
        <v>349</v>
      </c>
      <c r="K114" s="48">
        <v>34</v>
      </c>
      <c r="L114" s="48">
        <v>23</v>
      </c>
      <c r="M114" s="47">
        <f t="shared" si="80"/>
        <v>57</v>
      </c>
      <c r="N114" s="48">
        <v>5</v>
      </c>
      <c r="O114" s="48">
        <v>6</v>
      </c>
      <c r="P114" s="47">
        <f t="shared" si="81"/>
        <v>11</v>
      </c>
      <c r="Q114" s="48">
        <v>1</v>
      </c>
      <c r="R114" s="48">
        <v>9</v>
      </c>
      <c r="S114" s="47">
        <f t="shared" si="82"/>
        <v>10</v>
      </c>
      <c r="T114" s="48">
        <v>6</v>
      </c>
      <c r="U114" s="48">
        <v>13</v>
      </c>
      <c r="V114" s="47">
        <f t="shared" si="83"/>
        <v>19</v>
      </c>
      <c r="W114" s="48">
        <v>3</v>
      </c>
      <c r="X114" s="48">
        <v>4</v>
      </c>
      <c r="Y114" s="47">
        <f t="shared" si="84"/>
        <v>7</v>
      </c>
      <c r="Z114" s="47">
        <f t="shared" si="85"/>
        <v>378</v>
      </c>
      <c r="AA114" s="47">
        <f t="shared" si="85"/>
        <v>324</v>
      </c>
      <c r="AB114" s="47">
        <f t="shared" si="86"/>
        <v>702</v>
      </c>
    </row>
    <row r="115" spans="1:28" x14ac:dyDescent="0.2">
      <c r="A115" s="3" t="s">
        <v>6</v>
      </c>
      <c r="B115" s="48">
        <v>33</v>
      </c>
      <c r="C115" s="48">
        <v>12</v>
      </c>
      <c r="D115" s="47">
        <f t="shared" si="77"/>
        <v>45</v>
      </c>
      <c r="E115" s="48">
        <v>82</v>
      </c>
      <c r="F115" s="48">
        <v>72</v>
      </c>
      <c r="G115" s="47">
        <f t="shared" si="78"/>
        <v>154</v>
      </c>
      <c r="H115" s="48">
        <v>186</v>
      </c>
      <c r="I115" s="48">
        <v>121</v>
      </c>
      <c r="J115" s="47">
        <f t="shared" si="79"/>
        <v>307</v>
      </c>
      <c r="K115" s="48">
        <v>14</v>
      </c>
      <c r="L115" s="48">
        <v>11</v>
      </c>
      <c r="M115" s="47">
        <f t="shared" si="80"/>
        <v>25</v>
      </c>
      <c r="N115" s="48">
        <v>6</v>
      </c>
      <c r="O115" s="48">
        <v>6</v>
      </c>
      <c r="P115" s="47">
        <f t="shared" si="81"/>
        <v>12</v>
      </c>
      <c r="Q115" s="48">
        <v>1</v>
      </c>
      <c r="R115" s="48">
        <v>1</v>
      </c>
      <c r="S115" s="47">
        <f t="shared" si="82"/>
        <v>2</v>
      </c>
      <c r="T115" s="48">
        <v>6</v>
      </c>
      <c r="U115" s="48">
        <v>3</v>
      </c>
      <c r="V115" s="47">
        <f t="shared" si="83"/>
        <v>9</v>
      </c>
      <c r="W115" s="48">
        <v>9</v>
      </c>
      <c r="X115" s="48">
        <v>3</v>
      </c>
      <c r="Y115" s="47">
        <f t="shared" si="84"/>
        <v>12</v>
      </c>
      <c r="Z115" s="47">
        <f t="shared" si="85"/>
        <v>337</v>
      </c>
      <c r="AA115" s="47">
        <f t="shared" si="85"/>
        <v>229</v>
      </c>
      <c r="AB115" s="47">
        <f t="shared" si="86"/>
        <v>566</v>
      </c>
    </row>
    <row r="116" spans="1:28" x14ac:dyDescent="0.2">
      <c r="A116" s="3" t="s">
        <v>7</v>
      </c>
      <c r="B116" s="48">
        <v>18</v>
      </c>
      <c r="C116" s="48">
        <v>16</v>
      </c>
      <c r="D116" s="47">
        <f t="shared" si="77"/>
        <v>34</v>
      </c>
      <c r="E116" s="48">
        <v>79</v>
      </c>
      <c r="F116" s="48">
        <v>38</v>
      </c>
      <c r="G116" s="47">
        <f t="shared" si="78"/>
        <v>117</v>
      </c>
      <c r="H116" s="48">
        <v>153</v>
      </c>
      <c r="I116" s="48">
        <v>111</v>
      </c>
      <c r="J116" s="47">
        <f t="shared" si="79"/>
        <v>264</v>
      </c>
      <c r="K116" s="48">
        <v>10</v>
      </c>
      <c r="L116" s="48">
        <v>5</v>
      </c>
      <c r="M116" s="47">
        <f t="shared" si="80"/>
        <v>15</v>
      </c>
      <c r="N116" s="48">
        <v>2</v>
      </c>
      <c r="O116" s="48">
        <v>4</v>
      </c>
      <c r="P116" s="47">
        <f t="shared" si="81"/>
        <v>6</v>
      </c>
      <c r="Q116" s="48">
        <v>0</v>
      </c>
      <c r="R116" s="48">
        <v>0</v>
      </c>
      <c r="S116" s="47">
        <f t="shared" si="82"/>
        <v>0</v>
      </c>
      <c r="T116" s="48">
        <v>3</v>
      </c>
      <c r="U116" s="48">
        <v>1</v>
      </c>
      <c r="V116" s="47">
        <f t="shared" si="83"/>
        <v>4</v>
      </c>
      <c r="W116" s="48">
        <v>0</v>
      </c>
      <c r="X116" s="48">
        <v>0</v>
      </c>
      <c r="Y116" s="47">
        <f t="shared" si="84"/>
        <v>0</v>
      </c>
      <c r="Z116" s="47">
        <f t="shared" si="85"/>
        <v>265</v>
      </c>
      <c r="AA116" s="47">
        <f t="shared" si="85"/>
        <v>175</v>
      </c>
      <c r="AB116" s="47">
        <f t="shared" si="86"/>
        <v>440</v>
      </c>
    </row>
    <row r="117" spans="1:28" x14ac:dyDescent="0.2">
      <c r="A117" s="3" t="s">
        <v>8</v>
      </c>
      <c r="B117" s="48">
        <v>16</v>
      </c>
      <c r="C117" s="48">
        <v>3</v>
      </c>
      <c r="D117" s="47">
        <f t="shared" si="77"/>
        <v>19</v>
      </c>
      <c r="E117" s="48">
        <v>48</v>
      </c>
      <c r="F117" s="48">
        <v>27</v>
      </c>
      <c r="G117" s="47">
        <f t="shared" si="78"/>
        <v>75</v>
      </c>
      <c r="H117" s="48">
        <v>108</v>
      </c>
      <c r="I117" s="48">
        <v>34</v>
      </c>
      <c r="J117" s="47">
        <f t="shared" si="79"/>
        <v>142</v>
      </c>
      <c r="K117" s="48">
        <v>8</v>
      </c>
      <c r="L117" s="48">
        <v>3</v>
      </c>
      <c r="M117" s="47">
        <f t="shared" si="80"/>
        <v>11</v>
      </c>
      <c r="N117" s="48">
        <v>2</v>
      </c>
      <c r="O117" s="48">
        <v>0</v>
      </c>
      <c r="P117" s="47">
        <f t="shared" si="81"/>
        <v>2</v>
      </c>
      <c r="Q117" s="48">
        <v>1</v>
      </c>
      <c r="R117" s="48">
        <v>0</v>
      </c>
      <c r="S117" s="47">
        <f t="shared" si="82"/>
        <v>1</v>
      </c>
      <c r="T117" s="48">
        <v>0</v>
      </c>
      <c r="U117" s="48">
        <v>0</v>
      </c>
      <c r="V117" s="47">
        <f t="shared" si="83"/>
        <v>0</v>
      </c>
      <c r="W117" s="48">
        <v>1</v>
      </c>
      <c r="X117" s="48">
        <v>0</v>
      </c>
      <c r="Y117" s="47">
        <f t="shared" si="84"/>
        <v>1</v>
      </c>
      <c r="Z117" s="47">
        <f t="shared" si="85"/>
        <v>184</v>
      </c>
      <c r="AA117" s="47">
        <f t="shared" si="85"/>
        <v>67</v>
      </c>
      <c r="AB117" s="47">
        <f t="shared" si="86"/>
        <v>251</v>
      </c>
    </row>
    <row r="118" spans="1:28" x14ac:dyDescent="0.2">
      <c r="A118" s="3" t="s">
        <v>9</v>
      </c>
      <c r="B118" s="48">
        <v>4</v>
      </c>
      <c r="C118" s="48">
        <v>2</v>
      </c>
      <c r="D118" s="47">
        <f t="shared" si="77"/>
        <v>6</v>
      </c>
      <c r="E118" s="48">
        <v>27</v>
      </c>
      <c r="F118" s="48">
        <v>8</v>
      </c>
      <c r="G118" s="47">
        <f t="shared" si="78"/>
        <v>35</v>
      </c>
      <c r="H118" s="48">
        <v>53</v>
      </c>
      <c r="I118" s="48">
        <v>18</v>
      </c>
      <c r="J118" s="47">
        <f t="shared" si="79"/>
        <v>71</v>
      </c>
      <c r="K118" s="48">
        <v>3</v>
      </c>
      <c r="L118" s="48">
        <v>1</v>
      </c>
      <c r="M118" s="47">
        <f t="shared" si="80"/>
        <v>4</v>
      </c>
      <c r="N118" s="48">
        <v>0</v>
      </c>
      <c r="O118" s="48">
        <v>0</v>
      </c>
      <c r="P118" s="47">
        <f t="shared" si="81"/>
        <v>0</v>
      </c>
      <c r="Q118" s="48">
        <v>0</v>
      </c>
      <c r="R118" s="48">
        <v>0</v>
      </c>
      <c r="S118" s="47">
        <f t="shared" si="82"/>
        <v>0</v>
      </c>
      <c r="T118" s="48">
        <v>0</v>
      </c>
      <c r="U118" s="48">
        <v>2</v>
      </c>
      <c r="V118" s="47">
        <f t="shared" si="83"/>
        <v>2</v>
      </c>
      <c r="W118" s="48">
        <v>1</v>
      </c>
      <c r="X118" s="48">
        <v>1</v>
      </c>
      <c r="Y118" s="47">
        <f t="shared" si="84"/>
        <v>2</v>
      </c>
      <c r="Z118" s="47">
        <f t="shared" si="85"/>
        <v>88</v>
      </c>
      <c r="AA118" s="47">
        <f t="shared" si="85"/>
        <v>32</v>
      </c>
      <c r="AB118" s="47">
        <f t="shared" si="86"/>
        <v>120</v>
      </c>
    </row>
    <row r="119" spans="1:28" ht="15.75" x14ac:dyDescent="0.25">
      <c r="A119" s="4" t="s">
        <v>10</v>
      </c>
      <c r="B119" s="52">
        <f>SUM(B109:B118)</f>
        <v>256</v>
      </c>
      <c r="C119" s="52">
        <f t="shared" ref="C119:AB119" si="87">SUM(C109:C118)</f>
        <v>138</v>
      </c>
      <c r="D119" s="52">
        <f t="shared" si="87"/>
        <v>394</v>
      </c>
      <c r="E119" s="52">
        <f t="shared" si="87"/>
        <v>931</v>
      </c>
      <c r="F119" s="52">
        <f t="shared" si="87"/>
        <v>611</v>
      </c>
      <c r="G119" s="52">
        <f t="shared" si="87"/>
        <v>1542</v>
      </c>
      <c r="H119" s="52">
        <f t="shared" si="87"/>
        <v>1595</v>
      </c>
      <c r="I119" s="52">
        <f t="shared" si="87"/>
        <v>1142</v>
      </c>
      <c r="J119" s="52">
        <f t="shared" si="87"/>
        <v>2737</v>
      </c>
      <c r="K119" s="52">
        <f t="shared" si="87"/>
        <v>270</v>
      </c>
      <c r="L119" s="52">
        <f t="shared" si="87"/>
        <v>236</v>
      </c>
      <c r="M119" s="52">
        <f t="shared" si="87"/>
        <v>506</v>
      </c>
      <c r="N119" s="52">
        <f t="shared" si="87"/>
        <v>59</v>
      </c>
      <c r="O119" s="52">
        <f t="shared" si="87"/>
        <v>72</v>
      </c>
      <c r="P119" s="52">
        <f t="shared" si="87"/>
        <v>131</v>
      </c>
      <c r="Q119" s="52">
        <f t="shared" si="87"/>
        <v>41</v>
      </c>
      <c r="R119" s="52">
        <f t="shared" si="87"/>
        <v>56</v>
      </c>
      <c r="S119" s="52">
        <f t="shared" si="87"/>
        <v>97</v>
      </c>
      <c r="T119" s="52">
        <f t="shared" si="87"/>
        <v>66</v>
      </c>
      <c r="U119" s="52">
        <f t="shared" si="87"/>
        <v>101</v>
      </c>
      <c r="V119" s="52">
        <f t="shared" si="87"/>
        <v>167</v>
      </c>
      <c r="W119" s="52">
        <f t="shared" si="87"/>
        <v>33</v>
      </c>
      <c r="X119" s="52">
        <f t="shared" si="87"/>
        <v>39</v>
      </c>
      <c r="Y119" s="52">
        <f t="shared" si="87"/>
        <v>72</v>
      </c>
      <c r="Z119" s="52">
        <f t="shared" si="87"/>
        <v>3251</v>
      </c>
      <c r="AA119" s="52">
        <f t="shared" si="87"/>
        <v>2395</v>
      </c>
      <c r="AB119" s="52">
        <f t="shared" si="87"/>
        <v>5646</v>
      </c>
    </row>
    <row r="120" spans="1:28" x14ac:dyDescent="0.2">
      <c r="A120" s="186" t="s">
        <v>187</v>
      </c>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8"/>
    </row>
    <row r="121" spans="1:28" x14ac:dyDescent="0.2">
      <c r="A121" s="177" t="s">
        <v>108</v>
      </c>
      <c r="B121" s="179" t="s">
        <v>35</v>
      </c>
      <c r="C121" s="179"/>
      <c r="D121" s="179"/>
      <c r="E121" s="179" t="s">
        <v>36</v>
      </c>
      <c r="F121" s="179"/>
      <c r="G121" s="179"/>
      <c r="H121" s="179" t="s">
        <v>29</v>
      </c>
      <c r="I121" s="179"/>
      <c r="J121" s="179"/>
      <c r="K121" s="179" t="s">
        <v>37</v>
      </c>
      <c r="L121" s="179"/>
      <c r="M121" s="179"/>
      <c r="N121" s="179" t="s">
        <v>38</v>
      </c>
      <c r="O121" s="179"/>
      <c r="P121" s="179"/>
      <c r="Q121" s="179" t="s">
        <v>39</v>
      </c>
      <c r="R121" s="179"/>
      <c r="S121" s="179"/>
      <c r="T121" s="179" t="s">
        <v>40</v>
      </c>
      <c r="U121" s="179"/>
      <c r="V121" s="179"/>
      <c r="W121" s="179" t="s">
        <v>41</v>
      </c>
      <c r="X121" s="179"/>
      <c r="Y121" s="179"/>
      <c r="Z121" s="179" t="s">
        <v>10</v>
      </c>
      <c r="AA121" s="179"/>
      <c r="AB121" s="179"/>
    </row>
    <row r="122" spans="1:28" ht="51" x14ac:dyDescent="0.2">
      <c r="A122" s="178"/>
      <c r="B122" s="2" t="s">
        <v>11</v>
      </c>
      <c r="C122" s="2" t="s">
        <v>34</v>
      </c>
      <c r="D122" s="5" t="s">
        <v>42</v>
      </c>
      <c r="E122" s="2" t="s">
        <v>11</v>
      </c>
      <c r="F122" s="2" t="s">
        <v>13</v>
      </c>
      <c r="G122" s="5" t="s">
        <v>43</v>
      </c>
      <c r="H122" s="2" t="s">
        <v>11</v>
      </c>
      <c r="I122" s="2" t="s">
        <v>13</v>
      </c>
      <c r="J122" s="5" t="s">
        <v>44</v>
      </c>
      <c r="K122" s="2" t="s">
        <v>11</v>
      </c>
      <c r="L122" s="2" t="s">
        <v>13</v>
      </c>
      <c r="M122" s="5" t="s">
        <v>45</v>
      </c>
      <c r="N122" s="2" t="s">
        <v>11</v>
      </c>
      <c r="O122" s="2" t="s">
        <v>13</v>
      </c>
      <c r="P122" s="5" t="s">
        <v>46</v>
      </c>
      <c r="Q122" s="2" t="s">
        <v>11</v>
      </c>
      <c r="R122" s="2" t="s">
        <v>13</v>
      </c>
      <c r="S122" s="5" t="s">
        <v>47</v>
      </c>
      <c r="T122" s="2" t="s">
        <v>11</v>
      </c>
      <c r="U122" s="2" t="s">
        <v>13</v>
      </c>
      <c r="V122" s="5" t="s">
        <v>48</v>
      </c>
      <c r="W122" s="2" t="s">
        <v>11</v>
      </c>
      <c r="X122" s="2" t="s">
        <v>13</v>
      </c>
      <c r="Y122" s="5" t="s">
        <v>49</v>
      </c>
      <c r="Z122" s="2" t="s">
        <v>11</v>
      </c>
      <c r="AA122" s="2" t="s">
        <v>13</v>
      </c>
      <c r="AB122" s="2" t="s">
        <v>50</v>
      </c>
    </row>
    <row r="123" spans="1:28" x14ac:dyDescent="0.2">
      <c r="A123" s="3" t="s">
        <v>0</v>
      </c>
      <c r="B123" s="48">
        <v>9</v>
      </c>
      <c r="C123" s="48">
        <v>3</v>
      </c>
      <c r="D123" s="47">
        <f>B123+C123</f>
        <v>12</v>
      </c>
      <c r="E123" s="48">
        <v>39</v>
      </c>
      <c r="F123" s="48">
        <v>18</v>
      </c>
      <c r="G123" s="47">
        <f>E123+F123</f>
        <v>57</v>
      </c>
      <c r="H123" s="48">
        <v>53</v>
      </c>
      <c r="I123" s="48">
        <v>27</v>
      </c>
      <c r="J123" s="47">
        <f>H123+I123</f>
        <v>80</v>
      </c>
      <c r="K123" s="48">
        <v>13</v>
      </c>
      <c r="L123" s="48">
        <v>8</v>
      </c>
      <c r="M123" s="47">
        <f>K123+L123</f>
        <v>21</v>
      </c>
      <c r="N123" s="48">
        <v>4</v>
      </c>
      <c r="O123" s="48">
        <v>2</v>
      </c>
      <c r="P123" s="47">
        <f>N123+O123</f>
        <v>6</v>
      </c>
      <c r="Q123" s="48">
        <v>0</v>
      </c>
      <c r="R123" s="48">
        <v>0</v>
      </c>
      <c r="S123" s="47">
        <f>Q123+R123</f>
        <v>0</v>
      </c>
      <c r="T123" s="48">
        <v>2</v>
      </c>
      <c r="U123" s="48">
        <v>1</v>
      </c>
      <c r="V123" s="47">
        <f>T123+U123</f>
        <v>3</v>
      </c>
      <c r="W123" s="48">
        <v>0</v>
      </c>
      <c r="X123" s="48">
        <v>0</v>
      </c>
      <c r="Y123" s="47">
        <f>W123+X123</f>
        <v>0</v>
      </c>
      <c r="Z123" s="47">
        <f>B123+E123+H123+K123+N123+Q123+T123+W123</f>
        <v>120</v>
      </c>
      <c r="AA123" s="47">
        <f>C123+F123+I123+L123+O123+R123+U123+X123</f>
        <v>59</v>
      </c>
      <c r="AB123" s="47">
        <f>Z123+AA123</f>
        <v>179</v>
      </c>
    </row>
    <row r="124" spans="1:28" x14ac:dyDescent="0.2">
      <c r="A124" s="3" t="s">
        <v>1</v>
      </c>
      <c r="B124" s="48">
        <v>47</v>
      </c>
      <c r="C124" s="48">
        <v>18</v>
      </c>
      <c r="D124" s="47">
        <f t="shared" ref="D124:D132" si="88">B124+C124</f>
        <v>65</v>
      </c>
      <c r="E124" s="48">
        <v>176</v>
      </c>
      <c r="F124" s="48">
        <v>113</v>
      </c>
      <c r="G124" s="47">
        <f t="shared" ref="G124:G132" si="89">E124+F124</f>
        <v>289</v>
      </c>
      <c r="H124" s="48">
        <v>222</v>
      </c>
      <c r="I124" s="48">
        <v>163</v>
      </c>
      <c r="J124" s="47">
        <f t="shared" ref="J124:J132" si="90">H124+I124</f>
        <v>385</v>
      </c>
      <c r="K124" s="48">
        <v>76</v>
      </c>
      <c r="L124" s="48">
        <v>70</v>
      </c>
      <c r="M124" s="47">
        <f t="shared" ref="M124:M132" si="91">K124+L124</f>
        <v>146</v>
      </c>
      <c r="N124" s="48">
        <v>20</v>
      </c>
      <c r="O124" s="48">
        <v>15</v>
      </c>
      <c r="P124" s="47">
        <f t="shared" ref="P124:P132" si="92">N124+O124</f>
        <v>35</v>
      </c>
      <c r="Q124" s="48">
        <v>11</v>
      </c>
      <c r="R124" s="48">
        <v>16</v>
      </c>
      <c r="S124" s="47">
        <f t="shared" ref="S124:S132" si="93">Q124+R124</f>
        <v>27</v>
      </c>
      <c r="T124" s="48">
        <v>16</v>
      </c>
      <c r="U124" s="48">
        <v>29</v>
      </c>
      <c r="V124" s="47">
        <f t="shared" ref="V124:V132" si="94">T124+U124</f>
        <v>45</v>
      </c>
      <c r="W124" s="48">
        <v>4</v>
      </c>
      <c r="X124" s="48">
        <v>9</v>
      </c>
      <c r="Y124" s="47">
        <f t="shared" ref="Y124:Y132" si="95">W124+X124</f>
        <v>13</v>
      </c>
      <c r="Z124" s="47">
        <f t="shared" ref="Z124:AA132" si="96">B124+E124+H124+K124+N124+Q124+T124+W124</f>
        <v>572</v>
      </c>
      <c r="AA124" s="47">
        <f t="shared" si="96"/>
        <v>433</v>
      </c>
      <c r="AB124" s="47">
        <f t="shared" ref="AB124:AB132" si="97">Z124+AA124</f>
        <v>1005</v>
      </c>
    </row>
    <row r="125" spans="1:28" x14ac:dyDescent="0.2">
      <c r="A125" s="3" t="s">
        <v>2</v>
      </c>
      <c r="B125" s="48">
        <v>47</v>
      </c>
      <c r="C125" s="48">
        <v>30</v>
      </c>
      <c r="D125" s="47">
        <f t="shared" si="88"/>
        <v>77</v>
      </c>
      <c r="E125" s="48">
        <v>171</v>
      </c>
      <c r="F125" s="48">
        <v>152</v>
      </c>
      <c r="G125" s="47">
        <f t="shared" si="89"/>
        <v>323</v>
      </c>
      <c r="H125" s="48">
        <v>238</v>
      </c>
      <c r="I125" s="48">
        <v>203</v>
      </c>
      <c r="J125" s="47">
        <f t="shared" si="90"/>
        <v>441</v>
      </c>
      <c r="K125" s="48">
        <v>95</v>
      </c>
      <c r="L125" s="48">
        <v>75</v>
      </c>
      <c r="M125" s="47">
        <f t="shared" si="91"/>
        <v>170</v>
      </c>
      <c r="N125" s="48">
        <v>30</v>
      </c>
      <c r="O125" s="48">
        <v>35</v>
      </c>
      <c r="P125" s="47">
        <f t="shared" si="92"/>
        <v>65</v>
      </c>
      <c r="Q125" s="48">
        <v>18</v>
      </c>
      <c r="R125" s="48">
        <v>15</v>
      </c>
      <c r="S125" s="47">
        <f t="shared" si="93"/>
        <v>33</v>
      </c>
      <c r="T125" s="48">
        <v>28</v>
      </c>
      <c r="U125" s="48">
        <v>64</v>
      </c>
      <c r="V125" s="47">
        <f t="shared" si="94"/>
        <v>92</v>
      </c>
      <c r="W125" s="48">
        <v>14</v>
      </c>
      <c r="X125" s="48">
        <v>34</v>
      </c>
      <c r="Y125" s="47">
        <f t="shared" si="95"/>
        <v>48</v>
      </c>
      <c r="Z125" s="47">
        <f t="shared" si="96"/>
        <v>641</v>
      </c>
      <c r="AA125" s="47">
        <f t="shared" si="96"/>
        <v>608</v>
      </c>
      <c r="AB125" s="47">
        <f t="shared" si="97"/>
        <v>1249</v>
      </c>
    </row>
    <row r="126" spans="1:28" x14ac:dyDescent="0.2">
      <c r="A126" s="3" t="s">
        <v>3</v>
      </c>
      <c r="B126" s="48">
        <v>40</v>
      </c>
      <c r="C126" s="48">
        <v>22</v>
      </c>
      <c r="D126" s="47">
        <f t="shared" si="88"/>
        <v>62</v>
      </c>
      <c r="E126" s="48">
        <v>134</v>
      </c>
      <c r="F126" s="48">
        <v>127</v>
      </c>
      <c r="G126" s="47">
        <f t="shared" si="89"/>
        <v>261</v>
      </c>
      <c r="H126" s="48">
        <v>239</v>
      </c>
      <c r="I126" s="48">
        <v>171</v>
      </c>
      <c r="J126" s="47">
        <f t="shared" si="90"/>
        <v>410</v>
      </c>
      <c r="K126" s="48">
        <v>62</v>
      </c>
      <c r="L126" s="48">
        <v>50</v>
      </c>
      <c r="M126" s="47">
        <f t="shared" si="91"/>
        <v>112</v>
      </c>
      <c r="N126" s="48">
        <v>12</v>
      </c>
      <c r="O126" s="48">
        <v>19</v>
      </c>
      <c r="P126" s="47">
        <f t="shared" si="92"/>
        <v>31</v>
      </c>
      <c r="Q126" s="48">
        <v>12</v>
      </c>
      <c r="R126" s="48">
        <v>11</v>
      </c>
      <c r="S126" s="47">
        <f t="shared" si="93"/>
        <v>23</v>
      </c>
      <c r="T126" s="48">
        <v>31</v>
      </c>
      <c r="U126" s="48">
        <v>43</v>
      </c>
      <c r="V126" s="47">
        <f t="shared" si="94"/>
        <v>74</v>
      </c>
      <c r="W126" s="48">
        <v>14</v>
      </c>
      <c r="X126" s="48">
        <v>31</v>
      </c>
      <c r="Y126" s="47">
        <f t="shared" si="95"/>
        <v>45</v>
      </c>
      <c r="Z126" s="47">
        <f t="shared" si="96"/>
        <v>544</v>
      </c>
      <c r="AA126" s="47">
        <f t="shared" si="96"/>
        <v>474</v>
      </c>
      <c r="AB126" s="47">
        <f t="shared" si="97"/>
        <v>1018</v>
      </c>
    </row>
    <row r="127" spans="1:28" x14ac:dyDescent="0.2">
      <c r="A127" s="3" t="s">
        <v>4</v>
      </c>
      <c r="B127" s="48">
        <v>38</v>
      </c>
      <c r="C127" s="48">
        <v>24</v>
      </c>
      <c r="D127" s="47">
        <f t="shared" si="88"/>
        <v>62</v>
      </c>
      <c r="E127" s="48">
        <v>146</v>
      </c>
      <c r="F127" s="48">
        <v>103</v>
      </c>
      <c r="G127" s="47">
        <f t="shared" si="89"/>
        <v>249</v>
      </c>
      <c r="H127" s="48">
        <v>216</v>
      </c>
      <c r="I127" s="48">
        <v>170</v>
      </c>
      <c r="J127" s="47">
        <f t="shared" si="90"/>
        <v>386</v>
      </c>
      <c r="K127" s="48">
        <v>53</v>
      </c>
      <c r="L127" s="48">
        <v>50</v>
      </c>
      <c r="M127" s="47">
        <f t="shared" si="91"/>
        <v>103</v>
      </c>
      <c r="N127" s="48">
        <v>6</v>
      </c>
      <c r="O127" s="48">
        <v>15</v>
      </c>
      <c r="P127" s="47">
        <f t="shared" si="92"/>
        <v>21</v>
      </c>
      <c r="Q127" s="48">
        <v>11</v>
      </c>
      <c r="R127" s="48">
        <v>4</v>
      </c>
      <c r="S127" s="47">
        <f t="shared" si="93"/>
        <v>15</v>
      </c>
      <c r="T127" s="48">
        <v>18</v>
      </c>
      <c r="U127" s="48">
        <v>32</v>
      </c>
      <c r="V127" s="47">
        <f t="shared" si="94"/>
        <v>50</v>
      </c>
      <c r="W127" s="48">
        <v>16</v>
      </c>
      <c r="X127" s="48">
        <v>14</v>
      </c>
      <c r="Y127" s="47">
        <f t="shared" si="95"/>
        <v>30</v>
      </c>
      <c r="Z127" s="47">
        <f t="shared" si="96"/>
        <v>504</v>
      </c>
      <c r="AA127" s="47">
        <f t="shared" si="96"/>
        <v>412</v>
      </c>
      <c r="AB127" s="47">
        <f t="shared" si="97"/>
        <v>916</v>
      </c>
    </row>
    <row r="128" spans="1:28" x14ac:dyDescent="0.2">
      <c r="A128" s="3" t="s">
        <v>5</v>
      </c>
      <c r="B128" s="48">
        <v>33</v>
      </c>
      <c r="C128" s="48">
        <v>19</v>
      </c>
      <c r="D128" s="47">
        <f t="shared" si="88"/>
        <v>52</v>
      </c>
      <c r="E128" s="48">
        <v>126</v>
      </c>
      <c r="F128" s="48">
        <v>111</v>
      </c>
      <c r="G128" s="47">
        <f t="shared" si="89"/>
        <v>237</v>
      </c>
      <c r="H128" s="48">
        <v>235</v>
      </c>
      <c r="I128" s="48">
        <v>202</v>
      </c>
      <c r="J128" s="47">
        <f t="shared" si="90"/>
        <v>437</v>
      </c>
      <c r="K128" s="48">
        <v>49</v>
      </c>
      <c r="L128" s="48">
        <v>39</v>
      </c>
      <c r="M128" s="47">
        <f t="shared" si="91"/>
        <v>88</v>
      </c>
      <c r="N128" s="48">
        <v>8</v>
      </c>
      <c r="O128" s="48">
        <v>15</v>
      </c>
      <c r="P128" s="47">
        <f t="shared" si="92"/>
        <v>23</v>
      </c>
      <c r="Q128" s="48">
        <v>8</v>
      </c>
      <c r="R128" s="48">
        <v>2</v>
      </c>
      <c r="S128" s="47">
        <f t="shared" si="93"/>
        <v>10</v>
      </c>
      <c r="T128" s="48">
        <v>14</v>
      </c>
      <c r="U128" s="48">
        <v>23</v>
      </c>
      <c r="V128" s="47">
        <f t="shared" si="94"/>
        <v>37</v>
      </c>
      <c r="W128" s="48">
        <v>8</v>
      </c>
      <c r="X128" s="48">
        <v>13</v>
      </c>
      <c r="Y128" s="47">
        <f t="shared" si="95"/>
        <v>21</v>
      </c>
      <c r="Z128" s="47">
        <f t="shared" si="96"/>
        <v>481</v>
      </c>
      <c r="AA128" s="47">
        <f t="shared" si="96"/>
        <v>424</v>
      </c>
      <c r="AB128" s="47">
        <f t="shared" si="97"/>
        <v>905</v>
      </c>
    </row>
    <row r="129" spans="1:28" x14ac:dyDescent="0.2">
      <c r="A129" s="3" t="s">
        <v>6</v>
      </c>
      <c r="B129" s="48">
        <v>41</v>
      </c>
      <c r="C129" s="48">
        <v>16</v>
      </c>
      <c r="D129" s="47">
        <f t="shared" si="88"/>
        <v>57</v>
      </c>
      <c r="E129" s="48">
        <v>110</v>
      </c>
      <c r="F129" s="48">
        <v>84</v>
      </c>
      <c r="G129" s="47">
        <f t="shared" si="89"/>
        <v>194</v>
      </c>
      <c r="H129" s="48">
        <v>196</v>
      </c>
      <c r="I129" s="48">
        <v>157</v>
      </c>
      <c r="J129" s="47">
        <f t="shared" si="90"/>
        <v>353</v>
      </c>
      <c r="K129" s="48">
        <v>33</v>
      </c>
      <c r="L129" s="48">
        <v>32</v>
      </c>
      <c r="M129" s="47">
        <f t="shared" si="91"/>
        <v>65</v>
      </c>
      <c r="N129" s="48">
        <v>9</v>
      </c>
      <c r="O129" s="48">
        <v>9</v>
      </c>
      <c r="P129" s="47">
        <f t="shared" si="92"/>
        <v>18</v>
      </c>
      <c r="Q129" s="48">
        <v>3</v>
      </c>
      <c r="R129" s="48">
        <v>5</v>
      </c>
      <c r="S129" s="47">
        <f t="shared" si="93"/>
        <v>8</v>
      </c>
      <c r="T129" s="48">
        <v>8</v>
      </c>
      <c r="U129" s="48">
        <v>10</v>
      </c>
      <c r="V129" s="47">
        <f t="shared" si="94"/>
        <v>18</v>
      </c>
      <c r="W129" s="48">
        <v>7</v>
      </c>
      <c r="X129" s="48">
        <v>6</v>
      </c>
      <c r="Y129" s="47">
        <f t="shared" si="95"/>
        <v>13</v>
      </c>
      <c r="Z129" s="47">
        <f t="shared" si="96"/>
        <v>407</v>
      </c>
      <c r="AA129" s="47">
        <f t="shared" si="96"/>
        <v>319</v>
      </c>
      <c r="AB129" s="47">
        <f t="shared" si="97"/>
        <v>726</v>
      </c>
    </row>
    <row r="130" spans="1:28" x14ac:dyDescent="0.2">
      <c r="A130" s="3" t="s">
        <v>7</v>
      </c>
      <c r="B130" s="48">
        <v>20</v>
      </c>
      <c r="C130" s="48">
        <v>16</v>
      </c>
      <c r="D130" s="47">
        <f t="shared" si="88"/>
        <v>36</v>
      </c>
      <c r="E130" s="48">
        <v>120</v>
      </c>
      <c r="F130" s="48">
        <v>52</v>
      </c>
      <c r="G130" s="47">
        <f t="shared" si="89"/>
        <v>172</v>
      </c>
      <c r="H130" s="48">
        <v>153</v>
      </c>
      <c r="I130" s="48">
        <v>123</v>
      </c>
      <c r="J130" s="47">
        <f t="shared" si="90"/>
        <v>276</v>
      </c>
      <c r="K130" s="48">
        <v>26</v>
      </c>
      <c r="L130" s="48">
        <v>10</v>
      </c>
      <c r="M130" s="47">
        <f t="shared" si="91"/>
        <v>36</v>
      </c>
      <c r="N130" s="48">
        <v>6</v>
      </c>
      <c r="O130" s="48">
        <v>6</v>
      </c>
      <c r="P130" s="47">
        <f t="shared" si="92"/>
        <v>12</v>
      </c>
      <c r="Q130" s="48">
        <v>0</v>
      </c>
      <c r="R130" s="48">
        <v>0</v>
      </c>
      <c r="S130" s="47">
        <f t="shared" si="93"/>
        <v>0</v>
      </c>
      <c r="T130" s="48">
        <v>3</v>
      </c>
      <c r="U130" s="48">
        <v>7</v>
      </c>
      <c r="V130" s="47">
        <f t="shared" si="94"/>
        <v>10</v>
      </c>
      <c r="W130" s="48">
        <v>1</v>
      </c>
      <c r="X130" s="48">
        <v>1</v>
      </c>
      <c r="Y130" s="47">
        <f t="shared" si="95"/>
        <v>2</v>
      </c>
      <c r="Z130" s="47">
        <f t="shared" si="96"/>
        <v>329</v>
      </c>
      <c r="AA130" s="47">
        <f t="shared" si="96"/>
        <v>215</v>
      </c>
      <c r="AB130" s="47">
        <f t="shared" si="97"/>
        <v>544</v>
      </c>
    </row>
    <row r="131" spans="1:28" x14ac:dyDescent="0.2">
      <c r="A131" s="3" t="s">
        <v>8</v>
      </c>
      <c r="B131" s="48">
        <v>22</v>
      </c>
      <c r="C131" s="48">
        <v>5</v>
      </c>
      <c r="D131" s="47">
        <f t="shared" si="88"/>
        <v>27</v>
      </c>
      <c r="E131" s="48">
        <v>65</v>
      </c>
      <c r="F131" s="48">
        <v>35</v>
      </c>
      <c r="G131" s="47">
        <f t="shared" si="89"/>
        <v>100</v>
      </c>
      <c r="H131" s="48">
        <v>114</v>
      </c>
      <c r="I131" s="48">
        <v>45</v>
      </c>
      <c r="J131" s="47">
        <f t="shared" si="90"/>
        <v>159</v>
      </c>
      <c r="K131" s="48">
        <v>6</v>
      </c>
      <c r="L131" s="48">
        <v>10</v>
      </c>
      <c r="M131" s="47">
        <f t="shared" si="91"/>
        <v>16</v>
      </c>
      <c r="N131" s="48">
        <v>2</v>
      </c>
      <c r="O131" s="48">
        <v>4</v>
      </c>
      <c r="P131" s="47">
        <f t="shared" si="92"/>
        <v>6</v>
      </c>
      <c r="Q131" s="48">
        <v>1</v>
      </c>
      <c r="R131" s="48">
        <v>3</v>
      </c>
      <c r="S131" s="47">
        <f t="shared" si="93"/>
        <v>4</v>
      </c>
      <c r="T131" s="48">
        <v>1</v>
      </c>
      <c r="U131" s="48">
        <v>2</v>
      </c>
      <c r="V131" s="47">
        <f t="shared" si="94"/>
        <v>3</v>
      </c>
      <c r="W131" s="48">
        <v>2</v>
      </c>
      <c r="X131" s="48">
        <v>0</v>
      </c>
      <c r="Y131" s="47">
        <f t="shared" si="95"/>
        <v>2</v>
      </c>
      <c r="Z131" s="47">
        <f t="shared" si="96"/>
        <v>213</v>
      </c>
      <c r="AA131" s="47">
        <f t="shared" si="96"/>
        <v>104</v>
      </c>
      <c r="AB131" s="47">
        <f t="shared" si="97"/>
        <v>317</v>
      </c>
    </row>
    <row r="132" spans="1:28" x14ac:dyDescent="0.2">
      <c r="A132" s="3" t="s">
        <v>9</v>
      </c>
      <c r="B132" s="48">
        <v>6</v>
      </c>
      <c r="C132" s="48">
        <v>4</v>
      </c>
      <c r="D132" s="47">
        <f t="shared" si="88"/>
        <v>10</v>
      </c>
      <c r="E132" s="48">
        <v>26</v>
      </c>
      <c r="F132" s="48">
        <v>11</v>
      </c>
      <c r="G132" s="47">
        <f t="shared" si="89"/>
        <v>37</v>
      </c>
      <c r="H132" s="48">
        <v>42</v>
      </c>
      <c r="I132" s="48">
        <v>20</v>
      </c>
      <c r="J132" s="47">
        <f t="shared" si="90"/>
        <v>62</v>
      </c>
      <c r="K132" s="48">
        <v>3</v>
      </c>
      <c r="L132" s="48">
        <v>2</v>
      </c>
      <c r="M132" s="47">
        <f t="shared" si="91"/>
        <v>5</v>
      </c>
      <c r="N132" s="48">
        <v>2</v>
      </c>
      <c r="O132" s="48">
        <v>2</v>
      </c>
      <c r="P132" s="47">
        <f t="shared" si="92"/>
        <v>4</v>
      </c>
      <c r="Q132" s="48">
        <v>0</v>
      </c>
      <c r="R132" s="48">
        <v>0</v>
      </c>
      <c r="S132" s="47">
        <f t="shared" si="93"/>
        <v>0</v>
      </c>
      <c r="T132" s="48">
        <v>1</v>
      </c>
      <c r="U132" s="48">
        <v>4</v>
      </c>
      <c r="V132" s="47">
        <f t="shared" si="94"/>
        <v>5</v>
      </c>
      <c r="W132" s="48">
        <v>2</v>
      </c>
      <c r="X132" s="48">
        <v>2</v>
      </c>
      <c r="Y132" s="47">
        <f t="shared" si="95"/>
        <v>4</v>
      </c>
      <c r="Z132" s="47">
        <f t="shared" si="96"/>
        <v>82</v>
      </c>
      <c r="AA132" s="47">
        <f t="shared" si="96"/>
        <v>45</v>
      </c>
      <c r="AB132" s="47">
        <f t="shared" si="97"/>
        <v>127</v>
      </c>
    </row>
    <row r="133" spans="1:28" ht="15.75" x14ac:dyDescent="0.25">
      <c r="A133" s="4" t="s">
        <v>10</v>
      </c>
      <c r="B133" s="52">
        <f>SUM(B123:B132)</f>
        <v>303</v>
      </c>
      <c r="C133" s="52">
        <f t="shared" ref="C133:AB133" si="98">SUM(C123:C132)</f>
        <v>157</v>
      </c>
      <c r="D133" s="52">
        <f t="shared" si="98"/>
        <v>460</v>
      </c>
      <c r="E133" s="52">
        <f t="shared" si="98"/>
        <v>1113</v>
      </c>
      <c r="F133" s="52">
        <f t="shared" si="98"/>
        <v>806</v>
      </c>
      <c r="G133" s="52">
        <f t="shared" si="98"/>
        <v>1919</v>
      </c>
      <c r="H133" s="52">
        <f t="shared" si="98"/>
        <v>1708</v>
      </c>
      <c r="I133" s="52">
        <f t="shared" si="98"/>
        <v>1281</v>
      </c>
      <c r="J133" s="52">
        <f t="shared" si="98"/>
        <v>2989</v>
      </c>
      <c r="K133" s="52">
        <f t="shared" si="98"/>
        <v>416</v>
      </c>
      <c r="L133" s="52">
        <f t="shared" si="98"/>
        <v>346</v>
      </c>
      <c r="M133" s="52">
        <f t="shared" si="98"/>
        <v>762</v>
      </c>
      <c r="N133" s="52">
        <f t="shared" si="98"/>
        <v>99</v>
      </c>
      <c r="O133" s="52">
        <f t="shared" si="98"/>
        <v>122</v>
      </c>
      <c r="P133" s="52">
        <f t="shared" si="98"/>
        <v>221</v>
      </c>
      <c r="Q133" s="52">
        <f t="shared" si="98"/>
        <v>64</v>
      </c>
      <c r="R133" s="52">
        <f t="shared" si="98"/>
        <v>56</v>
      </c>
      <c r="S133" s="52">
        <f t="shared" si="98"/>
        <v>120</v>
      </c>
      <c r="T133" s="52">
        <f t="shared" si="98"/>
        <v>122</v>
      </c>
      <c r="U133" s="52">
        <f t="shared" si="98"/>
        <v>215</v>
      </c>
      <c r="V133" s="52">
        <f t="shared" si="98"/>
        <v>337</v>
      </c>
      <c r="W133" s="52">
        <f t="shared" si="98"/>
        <v>68</v>
      </c>
      <c r="X133" s="52">
        <f t="shared" si="98"/>
        <v>110</v>
      </c>
      <c r="Y133" s="52">
        <f t="shared" si="98"/>
        <v>178</v>
      </c>
      <c r="Z133" s="52">
        <f t="shared" si="98"/>
        <v>3893</v>
      </c>
      <c r="AA133" s="52">
        <f t="shared" si="98"/>
        <v>3093</v>
      </c>
      <c r="AB133" s="52">
        <f t="shared" si="98"/>
        <v>6986</v>
      </c>
    </row>
    <row r="134" spans="1:28" x14ac:dyDescent="0.2">
      <c r="A134" s="186" t="s">
        <v>188</v>
      </c>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8"/>
    </row>
    <row r="135" spans="1:28" x14ac:dyDescent="0.2">
      <c r="A135" s="177" t="s">
        <v>108</v>
      </c>
      <c r="B135" s="179" t="s">
        <v>35</v>
      </c>
      <c r="C135" s="179"/>
      <c r="D135" s="179"/>
      <c r="E135" s="179" t="s">
        <v>36</v>
      </c>
      <c r="F135" s="179"/>
      <c r="G135" s="179"/>
      <c r="H135" s="179" t="s">
        <v>29</v>
      </c>
      <c r="I135" s="179"/>
      <c r="J135" s="179"/>
      <c r="K135" s="179" t="s">
        <v>37</v>
      </c>
      <c r="L135" s="179"/>
      <c r="M135" s="179"/>
      <c r="N135" s="179" t="s">
        <v>38</v>
      </c>
      <c r="O135" s="179"/>
      <c r="P135" s="179"/>
      <c r="Q135" s="179" t="s">
        <v>39</v>
      </c>
      <c r="R135" s="179"/>
      <c r="S135" s="179"/>
      <c r="T135" s="179" t="s">
        <v>40</v>
      </c>
      <c r="U135" s="179"/>
      <c r="V135" s="179"/>
      <c r="W135" s="179" t="s">
        <v>41</v>
      </c>
      <c r="X135" s="179"/>
      <c r="Y135" s="179"/>
      <c r="Z135" s="179" t="s">
        <v>10</v>
      </c>
      <c r="AA135" s="179"/>
      <c r="AB135" s="179"/>
    </row>
    <row r="136" spans="1:28" ht="51" x14ac:dyDescent="0.2">
      <c r="A136" s="178"/>
      <c r="B136" s="2" t="s">
        <v>11</v>
      </c>
      <c r="C136" s="2" t="s">
        <v>34</v>
      </c>
      <c r="D136" s="5" t="s">
        <v>42</v>
      </c>
      <c r="E136" s="2" t="s">
        <v>11</v>
      </c>
      <c r="F136" s="2" t="s">
        <v>13</v>
      </c>
      <c r="G136" s="5" t="s">
        <v>43</v>
      </c>
      <c r="H136" s="2" t="s">
        <v>11</v>
      </c>
      <c r="I136" s="2" t="s">
        <v>13</v>
      </c>
      <c r="J136" s="5" t="s">
        <v>44</v>
      </c>
      <c r="K136" s="2" t="s">
        <v>11</v>
      </c>
      <c r="L136" s="2" t="s">
        <v>13</v>
      </c>
      <c r="M136" s="5" t="s">
        <v>45</v>
      </c>
      <c r="N136" s="2" t="s">
        <v>11</v>
      </c>
      <c r="O136" s="2" t="s">
        <v>13</v>
      </c>
      <c r="P136" s="5" t="s">
        <v>46</v>
      </c>
      <c r="Q136" s="2" t="s">
        <v>11</v>
      </c>
      <c r="R136" s="2" t="s">
        <v>13</v>
      </c>
      <c r="S136" s="5" t="s">
        <v>47</v>
      </c>
      <c r="T136" s="2" t="s">
        <v>11</v>
      </c>
      <c r="U136" s="2" t="s">
        <v>13</v>
      </c>
      <c r="V136" s="5" t="s">
        <v>48</v>
      </c>
      <c r="W136" s="2" t="s">
        <v>11</v>
      </c>
      <c r="X136" s="2" t="s">
        <v>13</v>
      </c>
      <c r="Y136" s="5" t="s">
        <v>49</v>
      </c>
      <c r="Z136" s="2" t="s">
        <v>11</v>
      </c>
      <c r="AA136" s="2" t="s">
        <v>13</v>
      </c>
      <c r="AB136" s="2" t="s">
        <v>50</v>
      </c>
    </row>
    <row r="137" spans="1:28" x14ac:dyDescent="0.2">
      <c r="A137" s="3" t="s">
        <v>0</v>
      </c>
      <c r="B137" s="48">
        <v>7</v>
      </c>
      <c r="C137" s="48">
        <v>2</v>
      </c>
      <c r="D137" s="47">
        <f>B137+C137</f>
        <v>9</v>
      </c>
      <c r="E137" s="48">
        <v>28</v>
      </c>
      <c r="F137" s="48">
        <v>27</v>
      </c>
      <c r="G137" s="47">
        <f>E137+F137</f>
        <v>55</v>
      </c>
      <c r="H137" s="48">
        <v>36</v>
      </c>
      <c r="I137" s="48">
        <v>31</v>
      </c>
      <c r="J137" s="47">
        <f>H137+I137</f>
        <v>67</v>
      </c>
      <c r="K137" s="48">
        <v>45</v>
      </c>
      <c r="L137" s="48">
        <v>22</v>
      </c>
      <c r="M137" s="47">
        <f>K137+L137</f>
        <v>67</v>
      </c>
      <c r="N137" s="48">
        <v>31</v>
      </c>
      <c r="O137" s="48">
        <v>13</v>
      </c>
      <c r="P137" s="47">
        <f>N137+O137</f>
        <v>44</v>
      </c>
      <c r="Q137" s="48">
        <v>10</v>
      </c>
      <c r="R137" s="48">
        <v>9</v>
      </c>
      <c r="S137" s="47">
        <f>Q137+R137</f>
        <v>19</v>
      </c>
      <c r="T137" s="48">
        <v>11</v>
      </c>
      <c r="U137" s="48">
        <v>11</v>
      </c>
      <c r="V137" s="47">
        <f>T137+U137</f>
        <v>22</v>
      </c>
      <c r="W137" s="48">
        <v>2</v>
      </c>
      <c r="X137" s="48">
        <v>2</v>
      </c>
      <c r="Y137" s="47">
        <f>W137+X137</f>
        <v>4</v>
      </c>
      <c r="Z137" s="47">
        <f>B137+E137+H137+K137+N137+Q137+T137+W137</f>
        <v>170</v>
      </c>
      <c r="AA137" s="47">
        <f>C137+F137+I137+L137+O137+R137+U137+X137</f>
        <v>117</v>
      </c>
      <c r="AB137" s="47">
        <f>Z137+AA137</f>
        <v>287</v>
      </c>
    </row>
    <row r="138" spans="1:28" x14ac:dyDescent="0.2">
      <c r="A138" s="3" t="s">
        <v>1</v>
      </c>
      <c r="B138" s="48">
        <v>51</v>
      </c>
      <c r="C138" s="48">
        <v>20</v>
      </c>
      <c r="D138" s="47">
        <f t="shared" ref="D138:D146" si="99">B138+C138</f>
        <v>71</v>
      </c>
      <c r="E138" s="48">
        <v>149</v>
      </c>
      <c r="F138" s="48">
        <v>111</v>
      </c>
      <c r="G138" s="47">
        <f t="shared" ref="G138:G146" si="100">E138+F138</f>
        <v>260</v>
      </c>
      <c r="H138" s="48">
        <v>179</v>
      </c>
      <c r="I138" s="48">
        <v>148</v>
      </c>
      <c r="J138" s="47">
        <f t="shared" ref="J138:J146" si="101">H138+I138</f>
        <v>327</v>
      </c>
      <c r="K138" s="48">
        <v>175</v>
      </c>
      <c r="L138" s="48">
        <v>140</v>
      </c>
      <c r="M138" s="47">
        <f t="shared" ref="M138:M146" si="102">K138+L138</f>
        <v>315</v>
      </c>
      <c r="N138" s="48">
        <v>122</v>
      </c>
      <c r="O138" s="48">
        <v>93</v>
      </c>
      <c r="P138" s="47">
        <f t="shared" ref="P138:P146" si="103">N138+O138</f>
        <v>215</v>
      </c>
      <c r="Q138" s="48">
        <v>65</v>
      </c>
      <c r="R138" s="48">
        <v>77</v>
      </c>
      <c r="S138" s="47">
        <f t="shared" ref="S138:S146" si="104">Q138+R138</f>
        <v>142</v>
      </c>
      <c r="T138" s="48">
        <v>79</v>
      </c>
      <c r="U138" s="48">
        <v>89</v>
      </c>
      <c r="V138" s="47">
        <f t="shared" ref="V138:V146" si="105">T138+U138</f>
        <v>168</v>
      </c>
      <c r="W138" s="48">
        <v>27</v>
      </c>
      <c r="X138" s="48">
        <v>24</v>
      </c>
      <c r="Y138" s="47">
        <f t="shared" ref="Y138:Y146" si="106">W138+X138</f>
        <v>51</v>
      </c>
      <c r="Z138" s="47">
        <f t="shared" ref="Z138:AA146" si="107">B138+E138+H138+K138+N138+Q138+T138+W138</f>
        <v>847</v>
      </c>
      <c r="AA138" s="47">
        <f t="shared" si="107"/>
        <v>702</v>
      </c>
      <c r="AB138" s="47">
        <f t="shared" ref="AB138:AB146" si="108">Z138+AA138</f>
        <v>1549</v>
      </c>
    </row>
    <row r="139" spans="1:28" x14ac:dyDescent="0.2">
      <c r="A139" s="3" t="s">
        <v>2</v>
      </c>
      <c r="B139" s="48">
        <v>40</v>
      </c>
      <c r="C139" s="48">
        <v>29</v>
      </c>
      <c r="D139" s="47">
        <f t="shared" si="99"/>
        <v>69</v>
      </c>
      <c r="E139" s="48">
        <v>156</v>
      </c>
      <c r="F139" s="48">
        <v>113</v>
      </c>
      <c r="G139" s="47">
        <f t="shared" si="100"/>
        <v>269</v>
      </c>
      <c r="H139" s="48">
        <v>193</v>
      </c>
      <c r="I139" s="48">
        <v>147</v>
      </c>
      <c r="J139" s="47">
        <f t="shared" si="101"/>
        <v>340</v>
      </c>
      <c r="K139" s="48">
        <v>244</v>
      </c>
      <c r="L139" s="48">
        <v>153</v>
      </c>
      <c r="M139" s="47">
        <f t="shared" si="102"/>
        <v>397</v>
      </c>
      <c r="N139" s="48">
        <v>178</v>
      </c>
      <c r="O139" s="48">
        <v>110</v>
      </c>
      <c r="P139" s="47">
        <f t="shared" si="103"/>
        <v>288</v>
      </c>
      <c r="Q139" s="48">
        <v>97</v>
      </c>
      <c r="R139" s="48">
        <v>111</v>
      </c>
      <c r="S139" s="47">
        <f t="shared" si="104"/>
        <v>208</v>
      </c>
      <c r="T139" s="48">
        <v>123</v>
      </c>
      <c r="U139" s="48">
        <v>131</v>
      </c>
      <c r="V139" s="47">
        <f t="shared" si="105"/>
        <v>254</v>
      </c>
      <c r="W139" s="48">
        <v>40</v>
      </c>
      <c r="X139" s="48">
        <v>41</v>
      </c>
      <c r="Y139" s="47">
        <f t="shared" si="106"/>
        <v>81</v>
      </c>
      <c r="Z139" s="47">
        <f t="shared" si="107"/>
        <v>1071</v>
      </c>
      <c r="AA139" s="47">
        <f t="shared" si="107"/>
        <v>835</v>
      </c>
      <c r="AB139" s="47">
        <f t="shared" si="108"/>
        <v>1906</v>
      </c>
    </row>
    <row r="140" spans="1:28" x14ac:dyDescent="0.2">
      <c r="A140" s="3" t="s">
        <v>3</v>
      </c>
      <c r="B140" s="48">
        <v>39</v>
      </c>
      <c r="C140" s="48">
        <v>31</v>
      </c>
      <c r="D140" s="47">
        <f t="shared" si="99"/>
        <v>70</v>
      </c>
      <c r="E140" s="48">
        <v>135</v>
      </c>
      <c r="F140" s="48">
        <v>83</v>
      </c>
      <c r="G140" s="47">
        <f t="shared" si="100"/>
        <v>218</v>
      </c>
      <c r="H140" s="48">
        <v>183</v>
      </c>
      <c r="I140" s="48">
        <v>94</v>
      </c>
      <c r="J140" s="47">
        <f t="shared" si="101"/>
        <v>277</v>
      </c>
      <c r="K140" s="48">
        <v>200</v>
      </c>
      <c r="L140" s="48">
        <v>132</v>
      </c>
      <c r="M140" s="47">
        <f t="shared" si="102"/>
        <v>332</v>
      </c>
      <c r="N140" s="48">
        <v>128</v>
      </c>
      <c r="O140" s="48">
        <v>111</v>
      </c>
      <c r="P140" s="47">
        <f t="shared" si="103"/>
        <v>239</v>
      </c>
      <c r="Q140" s="48">
        <v>85</v>
      </c>
      <c r="R140" s="48">
        <v>64</v>
      </c>
      <c r="S140" s="47">
        <f t="shared" si="104"/>
        <v>149</v>
      </c>
      <c r="T140" s="48">
        <v>89</v>
      </c>
      <c r="U140" s="48">
        <v>78</v>
      </c>
      <c r="V140" s="47">
        <f t="shared" si="105"/>
        <v>167</v>
      </c>
      <c r="W140" s="48">
        <v>12</v>
      </c>
      <c r="X140" s="48">
        <v>24</v>
      </c>
      <c r="Y140" s="47">
        <f t="shared" si="106"/>
        <v>36</v>
      </c>
      <c r="Z140" s="47">
        <f t="shared" si="107"/>
        <v>871</v>
      </c>
      <c r="AA140" s="47">
        <f t="shared" si="107"/>
        <v>617</v>
      </c>
      <c r="AB140" s="47">
        <f t="shared" si="108"/>
        <v>1488</v>
      </c>
    </row>
    <row r="141" spans="1:28" x14ac:dyDescent="0.2">
      <c r="A141" s="3" t="s">
        <v>4</v>
      </c>
      <c r="B141" s="48">
        <v>33</v>
      </c>
      <c r="C141" s="48">
        <v>26</v>
      </c>
      <c r="D141" s="47">
        <f t="shared" si="99"/>
        <v>59</v>
      </c>
      <c r="E141" s="48">
        <v>115</v>
      </c>
      <c r="F141" s="48">
        <v>83</v>
      </c>
      <c r="G141" s="47">
        <f t="shared" si="100"/>
        <v>198</v>
      </c>
      <c r="H141" s="48">
        <v>137</v>
      </c>
      <c r="I141" s="48">
        <v>86</v>
      </c>
      <c r="J141" s="47">
        <f t="shared" si="101"/>
        <v>223</v>
      </c>
      <c r="K141" s="48">
        <v>177</v>
      </c>
      <c r="L141" s="48">
        <v>124</v>
      </c>
      <c r="M141" s="47">
        <f t="shared" si="102"/>
        <v>301</v>
      </c>
      <c r="N141" s="48">
        <v>140</v>
      </c>
      <c r="O141" s="48">
        <v>106</v>
      </c>
      <c r="P141" s="47">
        <f t="shared" si="103"/>
        <v>246</v>
      </c>
      <c r="Q141" s="48">
        <v>57</v>
      </c>
      <c r="R141" s="48">
        <v>61</v>
      </c>
      <c r="S141" s="47">
        <f t="shared" si="104"/>
        <v>118</v>
      </c>
      <c r="T141" s="48">
        <v>67</v>
      </c>
      <c r="U141" s="48">
        <v>76</v>
      </c>
      <c r="V141" s="47">
        <f t="shared" si="105"/>
        <v>143</v>
      </c>
      <c r="W141" s="48">
        <v>18</v>
      </c>
      <c r="X141" s="48">
        <v>23</v>
      </c>
      <c r="Y141" s="47">
        <f t="shared" si="106"/>
        <v>41</v>
      </c>
      <c r="Z141" s="47">
        <f t="shared" si="107"/>
        <v>744</v>
      </c>
      <c r="AA141" s="47">
        <f t="shared" si="107"/>
        <v>585</v>
      </c>
      <c r="AB141" s="47">
        <f t="shared" si="108"/>
        <v>1329</v>
      </c>
    </row>
    <row r="142" spans="1:28" x14ac:dyDescent="0.2">
      <c r="A142" s="3" t="s">
        <v>5</v>
      </c>
      <c r="B142" s="48">
        <v>35</v>
      </c>
      <c r="C142" s="48">
        <v>25</v>
      </c>
      <c r="D142" s="47">
        <f t="shared" si="99"/>
        <v>60</v>
      </c>
      <c r="E142" s="48">
        <v>92</v>
      </c>
      <c r="F142" s="48">
        <v>76</v>
      </c>
      <c r="G142" s="47">
        <f t="shared" si="100"/>
        <v>168</v>
      </c>
      <c r="H142" s="48">
        <v>123</v>
      </c>
      <c r="I142" s="48">
        <v>90</v>
      </c>
      <c r="J142" s="47">
        <f t="shared" si="101"/>
        <v>213</v>
      </c>
      <c r="K142" s="48">
        <v>194</v>
      </c>
      <c r="L142" s="48">
        <v>109</v>
      </c>
      <c r="M142" s="47">
        <f t="shared" si="102"/>
        <v>303</v>
      </c>
      <c r="N142" s="48">
        <v>141</v>
      </c>
      <c r="O142" s="48">
        <v>91</v>
      </c>
      <c r="P142" s="47">
        <f t="shared" si="103"/>
        <v>232</v>
      </c>
      <c r="Q142" s="48">
        <v>60</v>
      </c>
      <c r="R142" s="48">
        <v>41</v>
      </c>
      <c r="S142" s="47">
        <f t="shared" si="104"/>
        <v>101</v>
      </c>
      <c r="T142" s="48">
        <v>70</v>
      </c>
      <c r="U142" s="48">
        <v>49</v>
      </c>
      <c r="V142" s="47">
        <f t="shared" si="105"/>
        <v>119</v>
      </c>
      <c r="W142" s="48">
        <v>16</v>
      </c>
      <c r="X142" s="48">
        <v>15</v>
      </c>
      <c r="Y142" s="47">
        <f t="shared" si="106"/>
        <v>31</v>
      </c>
      <c r="Z142" s="47">
        <f t="shared" si="107"/>
        <v>731</v>
      </c>
      <c r="AA142" s="47">
        <f t="shared" si="107"/>
        <v>496</v>
      </c>
      <c r="AB142" s="47">
        <f t="shared" si="108"/>
        <v>1227</v>
      </c>
    </row>
    <row r="143" spans="1:28" x14ac:dyDescent="0.2">
      <c r="A143" s="3" t="s">
        <v>6</v>
      </c>
      <c r="B143" s="48">
        <v>33</v>
      </c>
      <c r="C143" s="48">
        <v>16</v>
      </c>
      <c r="D143" s="47">
        <f t="shared" si="99"/>
        <v>49</v>
      </c>
      <c r="E143" s="48">
        <v>103</v>
      </c>
      <c r="F143" s="48">
        <v>57</v>
      </c>
      <c r="G143" s="47">
        <f t="shared" si="100"/>
        <v>160</v>
      </c>
      <c r="H143" s="48">
        <v>130</v>
      </c>
      <c r="I143" s="48">
        <v>66</v>
      </c>
      <c r="J143" s="47">
        <f t="shared" si="101"/>
        <v>196</v>
      </c>
      <c r="K143" s="48">
        <v>170</v>
      </c>
      <c r="L143" s="48">
        <v>111</v>
      </c>
      <c r="M143" s="47">
        <f t="shared" si="102"/>
        <v>281</v>
      </c>
      <c r="N143" s="48">
        <v>124</v>
      </c>
      <c r="O143" s="48">
        <v>92</v>
      </c>
      <c r="P143" s="47">
        <f t="shared" si="103"/>
        <v>216</v>
      </c>
      <c r="Q143" s="48">
        <v>43</v>
      </c>
      <c r="R143" s="48">
        <v>32</v>
      </c>
      <c r="S143" s="47">
        <f t="shared" si="104"/>
        <v>75</v>
      </c>
      <c r="T143" s="48">
        <v>48</v>
      </c>
      <c r="U143" s="48">
        <v>36</v>
      </c>
      <c r="V143" s="47">
        <f t="shared" si="105"/>
        <v>84</v>
      </c>
      <c r="W143" s="48">
        <v>14</v>
      </c>
      <c r="X143" s="48">
        <v>13</v>
      </c>
      <c r="Y143" s="47">
        <f t="shared" si="106"/>
        <v>27</v>
      </c>
      <c r="Z143" s="47">
        <f t="shared" si="107"/>
        <v>665</v>
      </c>
      <c r="AA143" s="47">
        <f t="shared" si="107"/>
        <v>423</v>
      </c>
      <c r="AB143" s="47">
        <f t="shared" si="108"/>
        <v>1088</v>
      </c>
    </row>
    <row r="144" spans="1:28" x14ac:dyDescent="0.2">
      <c r="A144" s="3" t="s">
        <v>7</v>
      </c>
      <c r="B144" s="48">
        <v>13</v>
      </c>
      <c r="C144" s="48">
        <v>12</v>
      </c>
      <c r="D144" s="47">
        <f t="shared" si="99"/>
        <v>25</v>
      </c>
      <c r="E144" s="48">
        <v>103</v>
      </c>
      <c r="F144" s="48">
        <v>49</v>
      </c>
      <c r="G144" s="47">
        <f t="shared" si="100"/>
        <v>152</v>
      </c>
      <c r="H144" s="48">
        <v>116</v>
      </c>
      <c r="I144" s="48">
        <v>53</v>
      </c>
      <c r="J144" s="47">
        <f t="shared" si="101"/>
        <v>169</v>
      </c>
      <c r="K144" s="48">
        <v>113</v>
      </c>
      <c r="L144" s="48">
        <v>94</v>
      </c>
      <c r="M144" s="47">
        <f t="shared" si="102"/>
        <v>207</v>
      </c>
      <c r="N144" s="48">
        <v>71</v>
      </c>
      <c r="O144" s="48">
        <v>80</v>
      </c>
      <c r="P144" s="47">
        <f t="shared" si="103"/>
        <v>151</v>
      </c>
      <c r="Q144" s="48">
        <v>22</v>
      </c>
      <c r="R144" s="48">
        <v>14</v>
      </c>
      <c r="S144" s="47">
        <f t="shared" si="104"/>
        <v>36</v>
      </c>
      <c r="T144" s="48">
        <v>25</v>
      </c>
      <c r="U144" s="48">
        <v>19</v>
      </c>
      <c r="V144" s="47">
        <f t="shared" si="105"/>
        <v>44</v>
      </c>
      <c r="W144" s="48">
        <v>4</v>
      </c>
      <c r="X144" s="48">
        <v>7</v>
      </c>
      <c r="Y144" s="47">
        <f t="shared" si="106"/>
        <v>11</v>
      </c>
      <c r="Z144" s="47">
        <f t="shared" si="107"/>
        <v>467</v>
      </c>
      <c r="AA144" s="47">
        <f t="shared" si="107"/>
        <v>328</v>
      </c>
      <c r="AB144" s="47">
        <f t="shared" si="108"/>
        <v>795</v>
      </c>
    </row>
    <row r="145" spans="1:28" x14ac:dyDescent="0.2">
      <c r="A145" s="3" t="s">
        <v>8</v>
      </c>
      <c r="B145" s="48">
        <v>20</v>
      </c>
      <c r="C145" s="48">
        <v>3</v>
      </c>
      <c r="D145" s="47">
        <f t="shared" si="99"/>
        <v>23</v>
      </c>
      <c r="E145" s="48">
        <v>65</v>
      </c>
      <c r="F145" s="48">
        <v>35</v>
      </c>
      <c r="G145" s="47">
        <f t="shared" si="100"/>
        <v>100</v>
      </c>
      <c r="H145" s="48">
        <v>75</v>
      </c>
      <c r="I145" s="48">
        <v>28</v>
      </c>
      <c r="J145" s="47">
        <f t="shared" si="101"/>
        <v>103</v>
      </c>
      <c r="K145" s="48">
        <v>86</v>
      </c>
      <c r="L145" s="48">
        <v>43</v>
      </c>
      <c r="M145" s="47">
        <f t="shared" si="102"/>
        <v>129</v>
      </c>
      <c r="N145" s="48">
        <v>54</v>
      </c>
      <c r="O145" s="48">
        <v>40</v>
      </c>
      <c r="P145" s="47">
        <f t="shared" si="103"/>
        <v>94</v>
      </c>
      <c r="Q145" s="48">
        <v>8</v>
      </c>
      <c r="R145" s="48">
        <v>11</v>
      </c>
      <c r="S145" s="47">
        <f t="shared" si="104"/>
        <v>19</v>
      </c>
      <c r="T145" s="48">
        <v>11</v>
      </c>
      <c r="U145" s="48">
        <v>14</v>
      </c>
      <c r="V145" s="47">
        <f t="shared" si="105"/>
        <v>25</v>
      </c>
      <c r="W145" s="48">
        <v>4</v>
      </c>
      <c r="X145" s="48">
        <v>4</v>
      </c>
      <c r="Y145" s="47">
        <f t="shared" si="106"/>
        <v>8</v>
      </c>
      <c r="Z145" s="47">
        <f t="shared" si="107"/>
        <v>323</v>
      </c>
      <c r="AA145" s="47">
        <f t="shared" si="107"/>
        <v>178</v>
      </c>
      <c r="AB145" s="47">
        <f t="shared" si="108"/>
        <v>501</v>
      </c>
    </row>
    <row r="146" spans="1:28" x14ac:dyDescent="0.2">
      <c r="A146" s="3" t="s">
        <v>9</v>
      </c>
      <c r="B146" s="48">
        <v>9</v>
      </c>
      <c r="C146" s="48">
        <v>5</v>
      </c>
      <c r="D146" s="47">
        <f t="shared" si="99"/>
        <v>14</v>
      </c>
      <c r="E146" s="48">
        <v>27</v>
      </c>
      <c r="F146" s="48">
        <v>14</v>
      </c>
      <c r="G146" s="47">
        <f t="shared" si="100"/>
        <v>41</v>
      </c>
      <c r="H146" s="48">
        <v>31</v>
      </c>
      <c r="I146" s="48">
        <v>15</v>
      </c>
      <c r="J146" s="47">
        <f t="shared" si="101"/>
        <v>46</v>
      </c>
      <c r="K146" s="48">
        <v>43</v>
      </c>
      <c r="L146" s="48">
        <v>17</v>
      </c>
      <c r="M146" s="47">
        <f t="shared" si="102"/>
        <v>60</v>
      </c>
      <c r="N146" s="48">
        <v>26</v>
      </c>
      <c r="O146" s="48">
        <v>12</v>
      </c>
      <c r="P146" s="47">
        <f t="shared" si="103"/>
        <v>38</v>
      </c>
      <c r="Q146" s="48">
        <v>2</v>
      </c>
      <c r="R146" s="48">
        <v>4</v>
      </c>
      <c r="S146" s="47">
        <f t="shared" si="104"/>
        <v>6</v>
      </c>
      <c r="T146" s="48">
        <v>1</v>
      </c>
      <c r="U146" s="48">
        <v>4</v>
      </c>
      <c r="V146" s="47">
        <f t="shared" si="105"/>
        <v>5</v>
      </c>
      <c r="W146" s="48">
        <v>2</v>
      </c>
      <c r="X146" s="48">
        <v>0</v>
      </c>
      <c r="Y146" s="47">
        <f t="shared" si="106"/>
        <v>2</v>
      </c>
      <c r="Z146" s="47">
        <f t="shared" si="107"/>
        <v>141</v>
      </c>
      <c r="AA146" s="47">
        <f t="shared" si="107"/>
        <v>71</v>
      </c>
      <c r="AB146" s="47">
        <f t="shared" si="108"/>
        <v>212</v>
      </c>
    </row>
    <row r="147" spans="1:28" ht="15.75" x14ac:dyDescent="0.25">
      <c r="A147" s="4" t="s">
        <v>10</v>
      </c>
      <c r="B147" s="52">
        <f>SUM(B137:B146)</f>
        <v>280</v>
      </c>
      <c r="C147" s="52">
        <f t="shared" ref="C147:AB147" si="109">SUM(C137:C146)</f>
        <v>169</v>
      </c>
      <c r="D147" s="52">
        <f t="shared" si="109"/>
        <v>449</v>
      </c>
      <c r="E147" s="52">
        <f t="shared" si="109"/>
        <v>973</v>
      </c>
      <c r="F147" s="52">
        <f t="shared" si="109"/>
        <v>648</v>
      </c>
      <c r="G147" s="52">
        <f t="shared" si="109"/>
        <v>1621</v>
      </c>
      <c r="H147" s="52">
        <f t="shared" si="109"/>
        <v>1203</v>
      </c>
      <c r="I147" s="52">
        <f t="shared" si="109"/>
        <v>758</v>
      </c>
      <c r="J147" s="52">
        <f t="shared" si="109"/>
        <v>1961</v>
      </c>
      <c r="K147" s="52">
        <f t="shared" si="109"/>
        <v>1447</v>
      </c>
      <c r="L147" s="52">
        <f t="shared" si="109"/>
        <v>945</v>
      </c>
      <c r="M147" s="52">
        <f t="shared" si="109"/>
        <v>2392</v>
      </c>
      <c r="N147" s="52">
        <f t="shared" si="109"/>
        <v>1015</v>
      </c>
      <c r="O147" s="52">
        <f t="shared" si="109"/>
        <v>748</v>
      </c>
      <c r="P147" s="52">
        <f t="shared" si="109"/>
        <v>1763</v>
      </c>
      <c r="Q147" s="52">
        <f t="shared" si="109"/>
        <v>449</v>
      </c>
      <c r="R147" s="52">
        <f t="shared" si="109"/>
        <v>424</v>
      </c>
      <c r="S147" s="52">
        <f t="shared" si="109"/>
        <v>873</v>
      </c>
      <c r="T147" s="52">
        <f t="shared" si="109"/>
        <v>524</v>
      </c>
      <c r="U147" s="52">
        <f t="shared" si="109"/>
        <v>507</v>
      </c>
      <c r="V147" s="52">
        <f t="shared" si="109"/>
        <v>1031</v>
      </c>
      <c r="W147" s="52">
        <f t="shared" si="109"/>
        <v>139</v>
      </c>
      <c r="X147" s="52">
        <f t="shared" si="109"/>
        <v>153</v>
      </c>
      <c r="Y147" s="52">
        <f t="shared" si="109"/>
        <v>292</v>
      </c>
      <c r="Z147" s="52">
        <f t="shared" si="109"/>
        <v>6030</v>
      </c>
      <c r="AA147" s="52">
        <f t="shared" si="109"/>
        <v>4352</v>
      </c>
      <c r="AB147" s="52">
        <f t="shared" si="109"/>
        <v>10382</v>
      </c>
    </row>
    <row r="148" spans="1:28" x14ac:dyDescent="0.2">
      <c r="A148" s="186" t="s">
        <v>189</v>
      </c>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8"/>
    </row>
    <row r="149" spans="1:28" x14ac:dyDescent="0.2">
      <c r="A149" s="177" t="s">
        <v>108</v>
      </c>
      <c r="B149" s="179" t="s">
        <v>35</v>
      </c>
      <c r="C149" s="179"/>
      <c r="D149" s="179"/>
      <c r="E149" s="179" t="s">
        <v>36</v>
      </c>
      <c r="F149" s="179"/>
      <c r="G149" s="179"/>
      <c r="H149" s="179" t="s">
        <v>29</v>
      </c>
      <c r="I149" s="179"/>
      <c r="J149" s="179"/>
      <c r="K149" s="179" t="s">
        <v>37</v>
      </c>
      <c r="L149" s="179"/>
      <c r="M149" s="179"/>
      <c r="N149" s="179" t="s">
        <v>38</v>
      </c>
      <c r="O149" s="179"/>
      <c r="P149" s="179"/>
      <c r="Q149" s="179" t="s">
        <v>39</v>
      </c>
      <c r="R149" s="179"/>
      <c r="S149" s="179"/>
      <c r="T149" s="179" t="s">
        <v>40</v>
      </c>
      <c r="U149" s="179"/>
      <c r="V149" s="179"/>
      <c r="W149" s="179" t="s">
        <v>41</v>
      </c>
      <c r="X149" s="179"/>
      <c r="Y149" s="179"/>
      <c r="Z149" s="179" t="s">
        <v>10</v>
      </c>
      <c r="AA149" s="179"/>
      <c r="AB149" s="179"/>
    </row>
    <row r="150" spans="1:28" ht="51" x14ac:dyDescent="0.2">
      <c r="A150" s="178"/>
      <c r="B150" s="2" t="s">
        <v>11</v>
      </c>
      <c r="C150" s="2" t="s">
        <v>34</v>
      </c>
      <c r="D150" s="5" t="s">
        <v>42</v>
      </c>
      <c r="E150" s="2" t="s">
        <v>11</v>
      </c>
      <c r="F150" s="2" t="s">
        <v>13</v>
      </c>
      <c r="G150" s="5" t="s">
        <v>43</v>
      </c>
      <c r="H150" s="2" t="s">
        <v>11</v>
      </c>
      <c r="I150" s="2" t="s">
        <v>13</v>
      </c>
      <c r="J150" s="5" t="s">
        <v>44</v>
      </c>
      <c r="K150" s="2" t="s">
        <v>11</v>
      </c>
      <c r="L150" s="2" t="s">
        <v>13</v>
      </c>
      <c r="M150" s="5" t="s">
        <v>45</v>
      </c>
      <c r="N150" s="2" t="s">
        <v>11</v>
      </c>
      <c r="O150" s="2" t="s">
        <v>13</v>
      </c>
      <c r="P150" s="5" t="s">
        <v>46</v>
      </c>
      <c r="Q150" s="2" t="s">
        <v>11</v>
      </c>
      <c r="R150" s="2" t="s">
        <v>13</v>
      </c>
      <c r="S150" s="5" t="s">
        <v>47</v>
      </c>
      <c r="T150" s="2" t="s">
        <v>11</v>
      </c>
      <c r="U150" s="2" t="s">
        <v>13</v>
      </c>
      <c r="V150" s="5" t="s">
        <v>48</v>
      </c>
      <c r="W150" s="2" t="s">
        <v>11</v>
      </c>
      <c r="X150" s="2" t="s">
        <v>13</v>
      </c>
      <c r="Y150" s="5" t="s">
        <v>49</v>
      </c>
      <c r="Z150" s="2" t="s">
        <v>11</v>
      </c>
      <c r="AA150" s="2" t="s">
        <v>13</v>
      </c>
      <c r="AB150" s="2" t="s">
        <v>50</v>
      </c>
    </row>
    <row r="151" spans="1:28" x14ac:dyDescent="0.2">
      <c r="A151" s="3" t="s">
        <v>0</v>
      </c>
      <c r="B151" s="48">
        <v>16</v>
      </c>
      <c r="C151" s="48">
        <v>10</v>
      </c>
      <c r="D151" s="47">
        <f>B151+C151</f>
        <v>26</v>
      </c>
      <c r="E151" s="48">
        <v>31</v>
      </c>
      <c r="F151" s="48">
        <v>27</v>
      </c>
      <c r="G151" s="47">
        <f>E151+F151</f>
        <v>58</v>
      </c>
      <c r="H151" s="48">
        <v>43</v>
      </c>
      <c r="I151" s="48">
        <v>28</v>
      </c>
      <c r="J151" s="47">
        <f>H151+I151</f>
        <v>71</v>
      </c>
      <c r="K151" s="48">
        <v>4</v>
      </c>
      <c r="L151" s="48">
        <v>4</v>
      </c>
      <c r="M151" s="47">
        <f>K151+L151</f>
        <v>8</v>
      </c>
      <c r="N151" s="48">
        <v>1</v>
      </c>
      <c r="O151" s="48">
        <v>2</v>
      </c>
      <c r="P151" s="47">
        <f>N151+O151</f>
        <v>3</v>
      </c>
      <c r="Q151" s="48">
        <v>1</v>
      </c>
      <c r="R151" s="48">
        <v>0</v>
      </c>
      <c r="S151" s="47">
        <f>Q151+R151</f>
        <v>1</v>
      </c>
      <c r="T151" s="48">
        <v>1</v>
      </c>
      <c r="U151" s="48">
        <v>1</v>
      </c>
      <c r="V151" s="47">
        <f>T151+U151</f>
        <v>2</v>
      </c>
      <c r="W151" s="48">
        <v>0</v>
      </c>
      <c r="X151" s="48">
        <v>0</v>
      </c>
      <c r="Y151" s="47">
        <f>W151+X151</f>
        <v>0</v>
      </c>
      <c r="Z151" s="47">
        <f>B151+E151+H151+K151+N151+Q151+T151+W151</f>
        <v>97</v>
      </c>
      <c r="AA151" s="47">
        <f>C151+F151+I151+L151+O151+R151+U151+X151</f>
        <v>72</v>
      </c>
      <c r="AB151" s="47">
        <f>Z151+AA151</f>
        <v>169</v>
      </c>
    </row>
    <row r="152" spans="1:28" x14ac:dyDescent="0.2">
      <c r="A152" s="3" t="s">
        <v>1</v>
      </c>
      <c r="B152" s="48">
        <v>54</v>
      </c>
      <c r="C152" s="48">
        <v>20</v>
      </c>
      <c r="D152" s="47">
        <f t="shared" ref="D152:D160" si="110">B152+C152</f>
        <v>74</v>
      </c>
      <c r="E152" s="48">
        <v>117</v>
      </c>
      <c r="F152" s="48">
        <v>111</v>
      </c>
      <c r="G152" s="47">
        <f t="shared" ref="G152:G160" si="111">E152+F152</f>
        <v>228</v>
      </c>
      <c r="H152" s="48">
        <v>186</v>
      </c>
      <c r="I152" s="48">
        <v>135</v>
      </c>
      <c r="J152" s="47">
        <f t="shared" ref="J152:J160" si="112">H152+I152</f>
        <v>321</v>
      </c>
      <c r="K152" s="48">
        <v>44</v>
      </c>
      <c r="L152" s="48">
        <v>102</v>
      </c>
      <c r="M152" s="47">
        <f t="shared" ref="M152:M160" si="113">K152+L152</f>
        <v>146</v>
      </c>
      <c r="N152" s="48">
        <v>18</v>
      </c>
      <c r="O152" s="48">
        <v>20</v>
      </c>
      <c r="P152" s="47">
        <f t="shared" ref="P152:P160" si="114">N152+O152</f>
        <v>38</v>
      </c>
      <c r="Q152" s="48">
        <v>8</v>
      </c>
      <c r="R152" s="48">
        <v>12</v>
      </c>
      <c r="S152" s="47">
        <f t="shared" ref="S152:S160" si="115">Q152+R152</f>
        <v>20</v>
      </c>
      <c r="T152" s="48">
        <v>18</v>
      </c>
      <c r="U152" s="48">
        <v>29</v>
      </c>
      <c r="V152" s="47">
        <f t="shared" ref="V152:V160" si="116">T152+U152</f>
        <v>47</v>
      </c>
      <c r="W152" s="48">
        <v>6</v>
      </c>
      <c r="X152" s="48">
        <v>7</v>
      </c>
      <c r="Y152" s="47">
        <f t="shared" ref="Y152:Y160" si="117">W152+X152</f>
        <v>13</v>
      </c>
      <c r="Z152" s="47">
        <f t="shared" ref="Z152:AA160" si="118">B152+E152+H152+K152+N152+Q152+T152+W152</f>
        <v>451</v>
      </c>
      <c r="AA152" s="47">
        <f t="shared" si="118"/>
        <v>436</v>
      </c>
      <c r="AB152" s="47">
        <f t="shared" ref="AB152:AB160" si="119">Z152+AA152</f>
        <v>887</v>
      </c>
    </row>
    <row r="153" spans="1:28" x14ac:dyDescent="0.2">
      <c r="A153" s="3" t="s">
        <v>2</v>
      </c>
      <c r="B153" s="48">
        <v>38</v>
      </c>
      <c r="C153" s="48">
        <v>25</v>
      </c>
      <c r="D153" s="47">
        <f t="shared" si="110"/>
        <v>63</v>
      </c>
      <c r="E153" s="48">
        <v>154</v>
      </c>
      <c r="F153" s="48">
        <v>122</v>
      </c>
      <c r="G153" s="47">
        <f t="shared" si="111"/>
        <v>276</v>
      </c>
      <c r="H153" s="48">
        <v>229</v>
      </c>
      <c r="I153" s="48">
        <v>173</v>
      </c>
      <c r="J153" s="47">
        <f t="shared" si="112"/>
        <v>402</v>
      </c>
      <c r="K153" s="48">
        <v>73</v>
      </c>
      <c r="L153" s="48">
        <v>112</v>
      </c>
      <c r="M153" s="47">
        <f t="shared" si="113"/>
        <v>185</v>
      </c>
      <c r="N153" s="48">
        <v>25</v>
      </c>
      <c r="O153" s="48">
        <v>27</v>
      </c>
      <c r="P153" s="47">
        <f t="shared" si="114"/>
        <v>52</v>
      </c>
      <c r="Q153" s="48">
        <v>14</v>
      </c>
      <c r="R153" s="48">
        <v>23</v>
      </c>
      <c r="S153" s="47">
        <f t="shared" si="115"/>
        <v>37</v>
      </c>
      <c r="T153" s="48">
        <v>25</v>
      </c>
      <c r="U153" s="48">
        <v>43</v>
      </c>
      <c r="V153" s="47">
        <f t="shared" si="116"/>
        <v>68</v>
      </c>
      <c r="W153" s="48">
        <v>9</v>
      </c>
      <c r="X153" s="48">
        <v>25</v>
      </c>
      <c r="Y153" s="47">
        <f t="shared" si="117"/>
        <v>34</v>
      </c>
      <c r="Z153" s="47">
        <f t="shared" si="118"/>
        <v>567</v>
      </c>
      <c r="AA153" s="47">
        <f t="shared" si="118"/>
        <v>550</v>
      </c>
      <c r="AB153" s="47">
        <f t="shared" si="119"/>
        <v>1117</v>
      </c>
    </row>
    <row r="154" spans="1:28" x14ac:dyDescent="0.2">
      <c r="A154" s="3" t="s">
        <v>3</v>
      </c>
      <c r="B154" s="48">
        <v>47</v>
      </c>
      <c r="C154" s="48">
        <v>15</v>
      </c>
      <c r="D154" s="47">
        <f t="shared" si="110"/>
        <v>62</v>
      </c>
      <c r="E154" s="48">
        <v>111</v>
      </c>
      <c r="F154" s="48">
        <v>86</v>
      </c>
      <c r="G154" s="47">
        <f t="shared" si="111"/>
        <v>197</v>
      </c>
      <c r="H154" s="48">
        <v>228</v>
      </c>
      <c r="I154" s="48">
        <v>149</v>
      </c>
      <c r="J154" s="47">
        <f t="shared" si="112"/>
        <v>377</v>
      </c>
      <c r="K154" s="48">
        <v>49</v>
      </c>
      <c r="L154" s="48">
        <v>65</v>
      </c>
      <c r="M154" s="47">
        <f t="shared" si="113"/>
        <v>114</v>
      </c>
      <c r="N154" s="48">
        <v>9</v>
      </c>
      <c r="O154" s="48">
        <v>21</v>
      </c>
      <c r="P154" s="47">
        <f t="shared" si="114"/>
        <v>30</v>
      </c>
      <c r="Q154" s="48">
        <v>6</v>
      </c>
      <c r="R154" s="48">
        <v>12</v>
      </c>
      <c r="S154" s="47">
        <f t="shared" si="115"/>
        <v>18</v>
      </c>
      <c r="T154" s="48">
        <v>18</v>
      </c>
      <c r="U154" s="48">
        <v>27</v>
      </c>
      <c r="V154" s="47">
        <f t="shared" si="116"/>
        <v>45</v>
      </c>
      <c r="W154" s="48">
        <v>10</v>
      </c>
      <c r="X154" s="48">
        <v>20</v>
      </c>
      <c r="Y154" s="47">
        <f t="shared" si="117"/>
        <v>30</v>
      </c>
      <c r="Z154" s="47">
        <f t="shared" si="118"/>
        <v>478</v>
      </c>
      <c r="AA154" s="47">
        <f t="shared" si="118"/>
        <v>395</v>
      </c>
      <c r="AB154" s="47">
        <f t="shared" si="119"/>
        <v>873</v>
      </c>
    </row>
    <row r="155" spans="1:28" x14ac:dyDescent="0.2">
      <c r="A155" s="3" t="s">
        <v>4</v>
      </c>
      <c r="B155" s="48">
        <v>44</v>
      </c>
      <c r="C155" s="48">
        <v>19</v>
      </c>
      <c r="D155" s="47">
        <f t="shared" si="110"/>
        <v>63</v>
      </c>
      <c r="E155" s="48">
        <v>112</v>
      </c>
      <c r="F155" s="48">
        <v>76</v>
      </c>
      <c r="G155" s="47">
        <f t="shared" si="111"/>
        <v>188</v>
      </c>
      <c r="H155" s="48">
        <v>201</v>
      </c>
      <c r="I155" s="48">
        <v>137</v>
      </c>
      <c r="J155" s="47">
        <f t="shared" si="112"/>
        <v>338</v>
      </c>
      <c r="K155" s="48">
        <v>43</v>
      </c>
      <c r="L155" s="48">
        <v>49</v>
      </c>
      <c r="M155" s="47">
        <f t="shared" si="113"/>
        <v>92</v>
      </c>
      <c r="N155" s="48">
        <v>20</v>
      </c>
      <c r="O155" s="48">
        <v>15</v>
      </c>
      <c r="P155" s="47">
        <f t="shared" si="114"/>
        <v>35</v>
      </c>
      <c r="Q155" s="48">
        <v>8</v>
      </c>
      <c r="R155" s="48">
        <v>9</v>
      </c>
      <c r="S155" s="47">
        <f t="shared" si="115"/>
        <v>17</v>
      </c>
      <c r="T155" s="48">
        <v>15</v>
      </c>
      <c r="U155" s="48">
        <v>29</v>
      </c>
      <c r="V155" s="47">
        <f t="shared" si="116"/>
        <v>44</v>
      </c>
      <c r="W155" s="48">
        <v>14</v>
      </c>
      <c r="X155" s="48">
        <v>13</v>
      </c>
      <c r="Y155" s="47">
        <f t="shared" si="117"/>
        <v>27</v>
      </c>
      <c r="Z155" s="47">
        <f t="shared" si="118"/>
        <v>457</v>
      </c>
      <c r="AA155" s="47">
        <f t="shared" si="118"/>
        <v>347</v>
      </c>
      <c r="AB155" s="47">
        <f t="shared" si="119"/>
        <v>804</v>
      </c>
    </row>
    <row r="156" spans="1:28" x14ac:dyDescent="0.2">
      <c r="A156" s="3" t="s">
        <v>5</v>
      </c>
      <c r="B156" s="48">
        <v>30</v>
      </c>
      <c r="C156" s="48">
        <v>21</v>
      </c>
      <c r="D156" s="47">
        <f t="shared" si="110"/>
        <v>51</v>
      </c>
      <c r="E156" s="48">
        <v>136</v>
      </c>
      <c r="F156" s="48">
        <v>69</v>
      </c>
      <c r="G156" s="47">
        <f t="shared" si="111"/>
        <v>205</v>
      </c>
      <c r="H156" s="48">
        <v>207</v>
      </c>
      <c r="I156" s="48">
        <v>127</v>
      </c>
      <c r="J156" s="47">
        <f t="shared" si="112"/>
        <v>334</v>
      </c>
      <c r="K156" s="48">
        <v>41</v>
      </c>
      <c r="L156" s="48">
        <v>24</v>
      </c>
      <c r="M156" s="47">
        <f t="shared" si="113"/>
        <v>65</v>
      </c>
      <c r="N156" s="48">
        <v>13</v>
      </c>
      <c r="O156" s="48">
        <v>15</v>
      </c>
      <c r="P156" s="47">
        <f t="shared" si="114"/>
        <v>28</v>
      </c>
      <c r="Q156" s="48">
        <v>6</v>
      </c>
      <c r="R156" s="48">
        <v>4</v>
      </c>
      <c r="S156" s="47">
        <f t="shared" si="115"/>
        <v>10</v>
      </c>
      <c r="T156" s="48">
        <v>3</v>
      </c>
      <c r="U156" s="48">
        <v>16</v>
      </c>
      <c r="V156" s="47">
        <f t="shared" si="116"/>
        <v>19</v>
      </c>
      <c r="W156" s="48">
        <v>13</v>
      </c>
      <c r="X156" s="48">
        <v>8</v>
      </c>
      <c r="Y156" s="47">
        <f t="shared" si="117"/>
        <v>21</v>
      </c>
      <c r="Z156" s="47">
        <f t="shared" si="118"/>
        <v>449</v>
      </c>
      <c r="AA156" s="47">
        <f t="shared" si="118"/>
        <v>284</v>
      </c>
      <c r="AB156" s="47">
        <f t="shared" si="119"/>
        <v>733</v>
      </c>
    </row>
    <row r="157" spans="1:28" x14ac:dyDescent="0.2">
      <c r="A157" s="3" t="s">
        <v>6</v>
      </c>
      <c r="B157" s="48">
        <v>33</v>
      </c>
      <c r="C157" s="48">
        <v>12</v>
      </c>
      <c r="D157" s="47">
        <f t="shared" si="110"/>
        <v>45</v>
      </c>
      <c r="E157" s="48">
        <v>109</v>
      </c>
      <c r="F157" s="48">
        <v>62</v>
      </c>
      <c r="G157" s="47">
        <f t="shared" si="111"/>
        <v>171</v>
      </c>
      <c r="H157" s="48">
        <v>182</v>
      </c>
      <c r="I157" s="48">
        <v>128</v>
      </c>
      <c r="J157" s="47">
        <f t="shared" si="112"/>
        <v>310</v>
      </c>
      <c r="K157" s="48">
        <v>20</v>
      </c>
      <c r="L157" s="48">
        <v>18</v>
      </c>
      <c r="M157" s="47">
        <f t="shared" si="113"/>
        <v>38</v>
      </c>
      <c r="N157" s="48">
        <v>7</v>
      </c>
      <c r="O157" s="48">
        <v>8</v>
      </c>
      <c r="P157" s="47">
        <f t="shared" si="114"/>
        <v>15</v>
      </c>
      <c r="Q157" s="48">
        <v>2</v>
      </c>
      <c r="R157" s="48">
        <v>1</v>
      </c>
      <c r="S157" s="47">
        <f t="shared" si="115"/>
        <v>3</v>
      </c>
      <c r="T157" s="48">
        <v>3</v>
      </c>
      <c r="U157" s="48">
        <v>9</v>
      </c>
      <c r="V157" s="47">
        <f t="shared" si="116"/>
        <v>12</v>
      </c>
      <c r="W157" s="48">
        <v>11</v>
      </c>
      <c r="X157" s="48">
        <v>0</v>
      </c>
      <c r="Y157" s="47">
        <f t="shared" si="117"/>
        <v>11</v>
      </c>
      <c r="Z157" s="47">
        <f t="shared" si="118"/>
        <v>367</v>
      </c>
      <c r="AA157" s="47">
        <f t="shared" si="118"/>
        <v>238</v>
      </c>
      <c r="AB157" s="47">
        <f t="shared" si="119"/>
        <v>605</v>
      </c>
    </row>
    <row r="158" spans="1:28" x14ac:dyDescent="0.2">
      <c r="A158" s="3" t="s">
        <v>7</v>
      </c>
      <c r="B158" s="48">
        <v>25</v>
      </c>
      <c r="C158" s="48">
        <v>6</v>
      </c>
      <c r="D158" s="47">
        <f t="shared" si="110"/>
        <v>31</v>
      </c>
      <c r="E158" s="48">
        <v>93</v>
      </c>
      <c r="F158" s="48">
        <v>41</v>
      </c>
      <c r="G158" s="47">
        <f t="shared" si="111"/>
        <v>134</v>
      </c>
      <c r="H158" s="48">
        <v>157</v>
      </c>
      <c r="I158" s="48">
        <v>95</v>
      </c>
      <c r="J158" s="47">
        <f t="shared" si="112"/>
        <v>252</v>
      </c>
      <c r="K158" s="48">
        <v>20</v>
      </c>
      <c r="L158" s="48">
        <v>17</v>
      </c>
      <c r="M158" s="47">
        <f t="shared" si="113"/>
        <v>37</v>
      </c>
      <c r="N158" s="48">
        <v>3</v>
      </c>
      <c r="O158" s="48">
        <v>4</v>
      </c>
      <c r="P158" s="47">
        <f t="shared" si="114"/>
        <v>7</v>
      </c>
      <c r="Q158" s="48">
        <v>1</v>
      </c>
      <c r="R158" s="48">
        <v>0</v>
      </c>
      <c r="S158" s="47">
        <f t="shared" si="115"/>
        <v>1</v>
      </c>
      <c r="T158" s="48">
        <v>7</v>
      </c>
      <c r="U158" s="48">
        <v>7</v>
      </c>
      <c r="V158" s="47">
        <f t="shared" si="116"/>
        <v>14</v>
      </c>
      <c r="W158" s="48">
        <v>2</v>
      </c>
      <c r="X158" s="48">
        <v>1</v>
      </c>
      <c r="Y158" s="47">
        <f t="shared" si="117"/>
        <v>3</v>
      </c>
      <c r="Z158" s="47">
        <f t="shared" si="118"/>
        <v>308</v>
      </c>
      <c r="AA158" s="47">
        <f t="shared" si="118"/>
        <v>171</v>
      </c>
      <c r="AB158" s="47">
        <f t="shared" si="119"/>
        <v>479</v>
      </c>
    </row>
    <row r="159" spans="1:28" x14ac:dyDescent="0.2">
      <c r="A159" s="3" t="s">
        <v>8</v>
      </c>
      <c r="B159" s="48">
        <v>20</v>
      </c>
      <c r="C159" s="48">
        <v>5</v>
      </c>
      <c r="D159" s="47">
        <f t="shared" si="110"/>
        <v>25</v>
      </c>
      <c r="E159" s="48">
        <v>58</v>
      </c>
      <c r="F159" s="48">
        <v>25</v>
      </c>
      <c r="G159" s="47">
        <f t="shared" si="111"/>
        <v>83</v>
      </c>
      <c r="H159" s="48">
        <v>90</v>
      </c>
      <c r="I159" s="48">
        <v>37</v>
      </c>
      <c r="J159" s="47">
        <f t="shared" si="112"/>
        <v>127</v>
      </c>
      <c r="K159" s="48">
        <v>9</v>
      </c>
      <c r="L159" s="48">
        <v>3</v>
      </c>
      <c r="M159" s="47">
        <f t="shared" si="113"/>
        <v>12</v>
      </c>
      <c r="N159" s="48">
        <v>4</v>
      </c>
      <c r="O159" s="48">
        <v>2</v>
      </c>
      <c r="P159" s="47">
        <f t="shared" si="114"/>
        <v>6</v>
      </c>
      <c r="Q159" s="48">
        <v>3</v>
      </c>
      <c r="R159" s="48">
        <v>0</v>
      </c>
      <c r="S159" s="47">
        <f t="shared" si="115"/>
        <v>3</v>
      </c>
      <c r="T159" s="48">
        <v>1</v>
      </c>
      <c r="U159" s="48">
        <v>0</v>
      </c>
      <c r="V159" s="47">
        <f t="shared" si="116"/>
        <v>1</v>
      </c>
      <c r="W159" s="48">
        <v>0</v>
      </c>
      <c r="X159" s="48">
        <v>1</v>
      </c>
      <c r="Y159" s="47">
        <f t="shared" si="117"/>
        <v>1</v>
      </c>
      <c r="Z159" s="47">
        <f t="shared" si="118"/>
        <v>185</v>
      </c>
      <c r="AA159" s="47">
        <f t="shared" si="118"/>
        <v>73</v>
      </c>
      <c r="AB159" s="47">
        <f t="shared" si="119"/>
        <v>258</v>
      </c>
    </row>
    <row r="160" spans="1:28" x14ac:dyDescent="0.2">
      <c r="A160" s="3" t="s">
        <v>9</v>
      </c>
      <c r="B160" s="48">
        <v>11</v>
      </c>
      <c r="C160" s="48">
        <v>1</v>
      </c>
      <c r="D160" s="47">
        <f t="shared" si="110"/>
        <v>12</v>
      </c>
      <c r="E160" s="48">
        <v>34</v>
      </c>
      <c r="F160" s="48">
        <v>9</v>
      </c>
      <c r="G160" s="47">
        <f t="shared" si="111"/>
        <v>43</v>
      </c>
      <c r="H160" s="48">
        <v>35</v>
      </c>
      <c r="I160" s="48">
        <v>18</v>
      </c>
      <c r="J160" s="47">
        <f t="shared" si="112"/>
        <v>53</v>
      </c>
      <c r="K160" s="48">
        <v>2</v>
      </c>
      <c r="L160" s="48">
        <v>2</v>
      </c>
      <c r="M160" s="47">
        <f t="shared" si="113"/>
        <v>4</v>
      </c>
      <c r="N160" s="48">
        <v>0</v>
      </c>
      <c r="O160" s="48">
        <v>0</v>
      </c>
      <c r="P160" s="47">
        <f t="shared" si="114"/>
        <v>0</v>
      </c>
      <c r="Q160" s="48">
        <v>1</v>
      </c>
      <c r="R160" s="48">
        <v>0</v>
      </c>
      <c r="S160" s="47">
        <f t="shared" si="115"/>
        <v>1</v>
      </c>
      <c r="T160" s="48">
        <v>1</v>
      </c>
      <c r="U160" s="48">
        <v>3</v>
      </c>
      <c r="V160" s="47">
        <f t="shared" si="116"/>
        <v>4</v>
      </c>
      <c r="W160" s="48">
        <v>0</v>
      </c>
      <c r="X160" s="48">
        <v>0</v>
      </c>
      <c r="Y160" s="47">
        <f t="shared" si="117"/>
        <v>0</v>
      </c>
      <c r="Z160" s="47">
        <f t="shared" si="118"/>
        <v>84</v>
      </c>
      <c r="AA160" s="47">
        <f t="shared" si="118"/>
        <v>33</v>
      </c>
      <c r="AB160" s="47">
        <f t="shared" si="119"/>
        <v>117</v>
      </c>
    </row>
    <row r="161" spans="1:28" ht="15.75" x14ac:dyDescent="0.25">
      <c r="A161" s="4" t="s">
        <v>10</v>
      </c>
      <c r="B161" s="52">
        <f>SUM(B151:B160)</f>
        <v>318</v>
      </c>
      <c r="C161" s="52">
        <f t="shared" ref="C161:AB161" si="120">SUM(C151:C160)</f>
        <v>134</v>
      </c>
      <c r="D161" s="52">
        <f t="shared" si="120"/>
        <v>452</v>
      </c>
      <c r="E161" s="52">
        <f t="shared" si="120"/>
        <v>955</v>
      </c>
      <c r="F161" s="52">
        <f t="shared" si="120"/>
        <v>628</v>
      </c>
      <c r="G161" s="52">
        <f t="shared" si="120"/>
        <v>1583</v>
      </c>
      <c r="H161" s="52">
        <f t="shared" si="120"/>
        <v>1558</v>
      </c>
      <c r="I161" s="52">
        <f t="shared" si="120"/>
        <v>1027</v>
      </c>
      <c r="J161" s="52">
        <f t="shared" si="120"/>
        <v>2585</v>
      </c>
      <c r="K161" s="52">
        <f t="shared" si="120"/>
        <v>305</v>
      </c>
      <c r="L161" s="52">
        <f t="shared" si="120"/>
        <v>396</v>
      </c>
      <c r="M161" s="52">
        <f t="shared" si="120"/>
        <v>701</v>
      </c>
      <c r="N161" s="52">
        <f t="shared" si="120"/>
        <v>100</v>
      </c>
      <c r="O161" s="52">
        <f t="shared" si="120"/>
        <v>114</v>
      </c>
      <c r="P161" s="52">
        <f t="shared" si="120"/>
        <v>214</v>
      </c>
      <c r="Q161" s="52">
        <f t="shared" si="120"/>
        <v>50</v>
      </c>
      <c r="R161" s="52">
        <f t="shared" si="120"/>
        <v>61</v>
      </c>
      <c r="S161" s="52">
        <f t="shared" si="120"/>
        <v>111</v>
      </c>
      <c r="T161" s="52">
        <f t="shared" si="120"/>
        <v>92</v>
      </c>
      <c r="U161" s="52">
        <f t="shared" si="120"/>
        <v>164</v>
      </c>
      <c r="V161" s="52">
        <f t="shared" si="120"/>
        <v>256</v>
      </c>
      <c r="W161" s="52">
        <f t="shared" si="120"/>
        <v>65</v>
      </c>
      <c r="X161" s="52">
        <f t="shared" si="120"/>
        <v>75</v>
      </c>
      <c r="Y161" s="52">
        <f t="shared" si="120"/>
        <v>140</v>
      </c>
      <c r="Z161" s="52">
        <f t="shared" si="120"/>
        <v>3443</v>
      </c>
      <c r="AA161" s="52">
        <f t="shared" si="120"/>
        <v>2599</v>
      </c>
      <c r="AB161" s="52">
        <f t="shared" si="120"/>
        <v>6042</v>
      </c>
    </row>
    <row r="162" spans="1:28" x14ac:dyDescent="0.2">
      <c r="A162" s="186" t="s">
        <v>190</v>
      </c>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8"/>
    </row>
    <row r="163" spans="1:28" x14ac:dyDescent="0.2">
      <c r="A163" s="177" t="s">
        <v>108</v>
      </c>
      <c r="B163" s="179" t="s">
        <v>35</v>
      </c>
      <c r="C163" s="179"/>
      <c r="D163" s="179"/>
      <c r="E163" s="179" t="s">
        <v>36</v>
      </c>
      <c r="F163" s="179"/>
      <c r="G163" s="179"/>
      <c r="H163" s="179" t="s">
        <v>29</v>
      </c>
      <c r="I163" s="179"/>
      <c r="J163" s="179"/>
      <c r="K163" s="179" t="s">
        <v>37</v>
      </c>
      <c r="L163" s="179"/>
      <c r="M163" s="179"/>
      <c r="N163" s="179" t="s">
        <v>38</v>
      </c>
      <c r="O163" s="179"/>
      <c r="P163" s="179"/>
      <c r="Q163" s="179" t="s">
        <v>39</v>
      </c>
      <c r="R163" s="179"/>
      <c r="S163" s="179"/>
      <c r="T163" s="179" t="s">
        <v>40</v>
      </c>
      <c r="U163" s="179"/>
      <c r="V163" s="179"/>
      <c r="W163" s="179" t="s">
        <v>41</v>
      </c>
      <c r="X163" s="179"/>
      <c r="Y163" s="179"/>
      <c r="Z163" s="179" t="s">
        <v>10</v>
      </c>
      <c r="AA163" s="179"/>
      <c r="AB163" s="179"/>
    </row>
    <row r="164" spans="1:28" ht="51" x14ac:dyDescent="0.2">
      <c r="A164" s="178"/>
      <c r="B164" s="2" t="s">
        <v>11</v>
      </c>
      <c r="C164" s="2" t="s">
        <v>34</v>
      </c>
      <c r="D164" s="5" t="s">
        <v>42</v>
      </c>
      <c r="E164" s="2" t="s">
        <v>11</v>
      </c>
      <c r="F164" s="2" t="s">
        <v>13</v>
      </c>
      <c r="G164" s="5" t="s">
        <v>43</v>
      </c>
      <c r="H164" s="2" t="s">
        <v>11</v>
      </c>
      <c r="I164" s="2" t="s">
        <v>13</v>
      </c>
      <c r="J164" s="5" t="s">
        <v>44</v>
      </c>
      <c r="K164" s="2" t="s">
        <v>11</v>
      </c>
      <c r="L164" s="2" t="s">
        <v>13</v>
      </c>
      <c r="M164" s="5" t="s">
        <v>45</v>
      </c>
      <c r="N164" s="2" t="s">
        <v>11</v>
      </c>
      <c r="O164" s="2" t="s">
        <v>13</v>
      </c>
      <c r="P164" s="5" t="s">
        <v>46</v>
      </c>
      <c r="Q164" s="2" t="s">
        <v>11</v>
      </c>
      <c r="R164" s="2" t="s">
        <v>13</v>
      </c>
      <c r="S164" s="5" t="s">
        <v>47</v>
      </c>
      <c r="T164" s="2" t="s">
        <v>11</v>
      </c>
      <c r="U164" s="2" t="s">
        <v>13</v>
      </c>
      <c r="V164" s="5" t="s">
        <v>48</v>
      </c>
      <c r="W164" s="2" t="s">
        <v>11</v>
      </c>
      <c r="X164" s="2" t="s">
        <v>13</v>
      </c>
      <c r="Y164" s="5" t="s">
        <v>49</v>
      </c>
      <c r="Z164" s="2" t="s">
        <v>11</v>
      </c>
      <c r="AA164" s="2" t="s">
        <v>13</v>
      </c>
      <c r="AB164" s="2" t="s">
        <v>50</v>
      </c>
    </row>
    <row r="165" spans="1:28" x14ac:dyDescent="0.2">
      <c r="A165" s="3" t="s">
        <v>0</v>
      </c>
      <c r="B165" s="48">
        <v>5</v>
      </c>
      <c r="C165" s="48">
        <v>3</v>
      </c>
      <c r="D165" s="47">
        <f>B165+C165</f>
        <v>8</v>
      </c>
      <c r="E165" s="48">
        <v>27</v>
      </c>
      <c r="F165" s="48">
        <v>20</v>
      </c>
      <c r="G165" s="47">
        <f>E165+F165</f>
        <v>47</v>
      </c>
      <c r="H165" s="48">
        <v>33</v>
      </c>
      <c r="I165" s="48">
        <v>15</v>
      </c>
      <c r="J165" s="47">
        <f>H165+I165</f>
        <v>48</v>
      </c>
      <c r="K165" s="48">
        <v>3</v>
      </c>
      <c r="L165" s="48">
        <v>8</v>
      </c>
      <c r="M165" s="47">
        <f>K165+L165</f>
        <v>11</v>
      </c>
      <c r="N165" s="48">
        <v>1</v>
      </c>
      <c r="O165" s="48">
        <v>0</v>
      </c>
      <c r="P165" s="47">
        <f>N165+O165</f>
        <v>1</v>
      </c>
      <c r="Q165" s="48">
        <v>1</v>
      </c>
      <c r="R165" s="48">
        <v>1</v>
      </c>
      <c r="S165" s="47">
        <f>Q165+R165</f>
        <v>2</v>
      </c>
      <c r="T165" s="48">
        <v>1</v>
      </c>
      <c r="U165" s="48">
        <v>2</v>
      </c>
      <c r="V165" s="47">
        <f>T165+U165</f>
        <v>3</v>
      </c>
      <c r="W165" s="48">
        <v>0</v>
      </c>
      <c r="X165" s="48">
        <v>0</v>
      </c>
      <c r="Y165" s="47">
        <f>W165+X165</f>
        <v>0</v>
      </c>
      <c r="Z165" s="47">
        <f>B165+E165+H165+K165+N165+Q165+T165+W165</f>
        <v>71</v>
      </c>
      <c r="AA165" s="47">
        <f>C165+F165+I165+L165+O165+R165+U165+X165</f>
        <v>49</v>
      </c>
      <c r="AB165" s="47">
        <f>Z165+AA165</f>
        <v>120</v>
      </c>
    </row>
    <row r="166" spans="1:28" x14ac:dyDescent="0.2">
      <c r="A166" s="3" t="s">
        <v>1</v>
      </c>
      <c r="B166" s="48">
        <v>22</v>
      </c>
      <c r="C166" s="48">
        <v>14</v>
      </c>
      <c r="D166" s="47">
        <f t="shared" ref="D166:D174" si="121">B166+C166</f>
        <v>36</v>
      </c>
      <c r="E166" s="48">
        <v>115</v>
      </c>
      <c r="F166" s="48">
        <v>104</v>
      </c>
      <c r="G166" s="47">
        <f t="shared" ref="G166:G174" si="122">E166+F166</f>
        <v>219</v>
      </c>
      <c r="H166" s="48">
        <v>176</v>
      </c>
      <c r="I166" s="48">
        <v>108</v>
      </c>
      <c r="J166" s="47">
        <f t="shared" ref="J166:J174" si="123">H166+I166</f>
        <v>284</v>
      </c>
      <c r="K166" s="48">
        <v>48</v>
      </c>
      <c r="L166" s="48">
        <v>58</v>
      </c>
      <c r="M166" s="47">
        <f t="shared" ref="M166:M174" si="124">K166+L166</f>
        <v>106</v>
      </c>
      <c r="N166" s="48">
        <v>16</v>
      </c>
      <c r="O166" s="48">
        <v>12</v>
      </c>
      <c r="P166" s="47">
        <f t="shared" ref="P166:P174" si="125">N166+O166</f>
        <v>28</v>
      </c>
      <c r="Q166" s="48">
        <v>14</v>
      </c>
      <c r="R166" s="48">
        <v>17</v>
      </c>
      <c r="S166" s="47">
        <f t="shared" ref="S166:S174" si="126">Q166+R166</f>
        <v>31</v>
      </c>
      <c r="T166" s="48">
        <v>7</v>
      </c>
      <c r="U166" s="48">
        <v>26</v>
      </c>
      <c r="V166" s="47">
        <f t="shared" ref="V166:V174" si="127">T166+U166</f>
        <v>33</v>
      </c>
      <c r="W166" s="48">
        <v>6</v>
      </c>
      <c r="X166" s="48">
        <v>4</v>
      </c>
      <c r="Y166" s="47">
        <f t="shared" ref="Y166:Y174" si="128">W166+X166</f>
        <v>10</v>
      </c>
      <c r="Z166" s="47">
        <f t="shared" ref="Z166:AA174" si="129">B166+E166+H166+K166+N166+Q166+T166+W166</f>
        <v>404</v>
      </c>
      <c r="AA166" s="47">
        <f t="shared" si="129"/>
        <v>343</v>
      </c>
      <c r="AB166" s="47">
        <f t="shared" ref="AB166:AB174" si="130">Z166+AA166</f>
        <v>747</v>
      </c>
    </row>
    <row r="167" spans="1:28" x14ac:dyDescent="0.2">
      <c r="A167" s="3" t="s">
        <v>2</v>
      </c>
      <c r="B167" s="48">
        <v>36</v>
      </c>
      <c r="C167" s="48">
        <v>23</v>
      </c>
      <c r="D167" s="47">
        <f t="shared" si="121"/>
        <v>59</v>
      </c>
      <c r="E167" s="48">
        <v>128</v>
      </c>
      <c r="F167" s="48">
        <v>112</v>
      </c>
      <c r="G167" s="47">
        <f t="shared" si="122"/>
        <v>240</v>
      </c>
      <c r="H167" s="48">
        <v>216</v>
      </c>
      <c r="I167" s="48">
        <v>137</v>
      </c>
      <c r="J167" s="47">
        <f t="shared" si="123"/>
        <v>353</v>
      </c>
      <c r="K167" s="48">
        <v>69</v>
      </c>
      <c r="L167" s="48">
        <v>79</v>
      </c>
      <c r="M167" s="47">
        <f t="shared" si="124"/>
        <v>148</v>
      </c>
      <c r="N167" s="48">
        <v>23</v>
      </c>
      <c r="O167" s="48">
        <v>19</v>
      </c>
      <c r="P167" s="47">
        <f t="shared" si="125"/>
        <v>42</v>
      </c>
      <c r="Q167" s="48">
        <v>21</v>
      </c>
      <c r="R167" s="48">
        <v>19</v>
      </c>
      <c r="S167" s="47">
        <f t="shared" si="126"/>
        <v>40</v>
      </c>
      <c r="T167" s="48">
        <v>21</v>
      </c>
      <c r="U167" s="48">
        <v>68</v>
      </c>
      <c r="V167" s="47">
        <f t="shared" si="127"/>
        <v>89</v>
      </c>
      <c r="W167" s="48">
        <v>13</v>
      </c>
      <c r="X167" s="48">
        <v>23</v>
      </c>
      <c r="Y167" s="47">
        <f t="shared" si="128"/>
        <v>36</v>
      </c>
      <c r="Z167" s="47">
        <f t="shared" si="129"/>
        <v>527</v>
      </c>
      <c r="AA167" s="47">
        <f t="shared" si="129"/>
        <v>480</v>
      </c>
      <c r="AB167" s="47">
        <f t="shared" si="130"/>
        <v>1007</v>
      </c>
    </row>
    <row r="168" spans="1:28" x14ac:dyDescent="0.2">
      <c r="A168" s="3" t="s">
        <v>3</v>
      </c>
      <c r="B168" s="48">
        <v>22</v>
      </c>
      <c r="C168" s="48">
        <v>19</v>
      </c>
      <c r="D168" s="47">
        <f t="shared" si="121"/>
        <v>41</v>
      </c>
      <c r="E168" s="48">
        <v>97</v>
      </c>
      <c r="F168" s="48">
        <v>90</v>
      </c>
      <c r="G168" s="47">
        <f t="shared" si="122"/>
        <v>187</v>
      </c>
      <c r="H168" s="48">
        <v>174</v>
      </c>
      <c r="I168" s="48">
        <v>128</v>
      </c>
      <c r="J168" s="47">
        <f t="shared" si="123"/>
        <v>302</v>
      </c>
      <c r="K168" s="48">
        <v>47</v>
      </c>
      <c r="L168" s="48">
        <v>42</v>
      </c>
      <c r="M168" s="47">
        <f t="shared" si="124"/>
        <v>89</v>
      </c>
      <c r="N168" s="48">
        <v>14</v>
      </c>
      <c r="O168" s="48">
        <v>18</v>
      </c>
      <c r="P168" s="47">
        <f t="shared" si="125"/>
        <v>32</v>
      </c>
      <c r="Q168" s="48">
        <v>8</v>
      </c>
      <c r="R168" s="48">
        <v>13</v>
      </c>
      <c r="S168" s="47">
        <f t="shared" si="126"/>
        <v>21</v>
      </c>
      <c r="T168" s="48">
        <v>10</v>
      </c>
      <c r="U168" s="48">
        <v>20</v>
      </c>
      <c r="V168" s="47">
        <f t="shared" si="127"/>
        <v>30</v>
      </c>
      <c r="W168" s="48">
        <v>11</v>
      </c>
      <c r="X168" s="48">
        <v>20</v>
      </c>
      <c r="Y168" s="47">
        <f t="shared" si="128"/>
        <v>31</v>
      </c>
      <c r="Z168" s="47">
        <f t="shared" si="129"/>
        <v>383</v>
      </c>
      <c r="AA168" s="47">
        <f t="shared" si="129"/>
        <v>350</v>
      </c>
      <c r="AB168" s="47">
        <f t="shared" si="130"/>
        <v>733</v>
      </c>
    </row>
    <row r="169" spans="1:28" x14ac:dyDescent="0.2">
      <c r="A169" s="3" t="s">
        <v>4</v>
      </c>
      <c r="B169" s="48">
        <v>22</v>
      </c>
      <c r="C169" s="48">
        <v>22</v>
      </c>
      <c r="D169" s="47">
        <f t="shared" si="121"/>
        <v>44</v>
      </c>
      <c r="E169" s="48">
        <v>86</v>
      </c>
      <c r="F169" s="48">
        <v>85</v>
      </c>
      <c r="G169" s="47">
        <f t="shared" si="122"/>
        <v>171</v>
      </c>
      <c r="H169" s="48">
        <v>134</v>
      </c>
      <c r="I169" s="48">
        <v>101</v>
      </c>
      <c r="J169" s="47">
        <f t="shared" si="123"/>
        <v>235</v>
      </c>
      <c r="K169" s="48">
        <v>48</v>
      </c>
      <c r="L169" s="48">
        <v>38</v>
      </c>
      <c r="M169" s="47">
        <f t="shared" si="124"/>
        <v>86</v>
      </c>
      <c r="N169" s="48">
        <v>7</v>
      </c>
      <c r="O169" s="48">
        <v>11</v>
      </c>
      <c r="P169" s="47">
        <f t="shared" si="125"/>
        <v>18</v>
      </c>
      <c r="Q169" s="48">
        <v>6</v>
      </c>
      <c r="R169" s="48">
        <v>5</v>
      </c>
      <c r="S169" s="47">
        <f t="shared" si="126"/>
        <v>11</v>
      </c>
      <c r="T169" s="48">
        <v>7</v>
      </c>
      <c r="U169" s="48">
        <v>15</v>
      </c>
      <c r="V169" s="47">
        <f t="shared" si="127"/>
        <v>22</v>
      </c>
      <c r="W169" s="48">
        <v>7</v>
      </c>
      <c r="X169" s="48">
        <v>11</v>
      </c>
      <c r="Y169" s="47">
        <f t="shared" si="128"/>
        <v>18</v>
      </c>
      <c r="Z169" s="47">
        <f t="shared" si="129"/>
        <v>317</v>
      </c>
      <c r="AA169" s="47">
        <f t="shared" si="129"/>
        <v>288</v>
      </c>
      <c r="AB169" s="47">
        <f t="shared" si="130"/>
        <v>605</v>
      </c>
    </row>
    <row r="170" spans="1:28" x14ac:dyDescent="0.2">
      <c r="A170" s="3" t="s">
        <v>5</v>
      </c>
      <c r="B170" s="48">
        <v>18</v>
      </c>
      <c r="C170" s="48">
        <v>12</v>
      </c>
      <c r="D170" s="47">
        <f t="shared" si="121"/>
        <v>30</v>
      </c>
      <c r="E170" s="48">
        <v>91</v>
      </c>
      <c r="F170" s="48">
        <v>76</v>
      </c>
      <c r="G170" s="47">
        <f t="shared" si="122"/>
        <v>167</v>
      </c>
      <c r="H170" s="48">
        <v>157</v>
      </c>
      <c r="I170" s="48">
        <v>110</v>
      </c>
      <c r="J170" s="47">
        <f t="shared" si="123"/>
        <v>267</v>
      </c>
      <c r="K170" s="48">
        <v>34</v>
      </c>
      <c r="L170" s="48">
        <v>22</v>
      </c>
      <c r="M170" s="47">
        <f t="shared" si="124"/>
        <v>56</v>
      </c>
      <c r="N170" s="48">
        <v>5</v>
      </c>
      <c r="O170" s="48">
        <v>11</v>
      </c>
      <c r="P170" s="47">
        <f t="shared" si="125"/>
        <v>16</v>
      </c>
      <c r="Q170" s="48">
        <v>5</v>
      </c>
      <c r="R170" s="48">
        <v>6</v>
      </c>
      <c r="S170" s="47">
        <f t="shared" si="126"/>
        <v>11</v>
      </c>
      <c r="T170" s="48">
        <v>5</v>
      </c>
      <c r="U170" s="48">
        <v>12</v>
      </c>
      <c r="V170" s="47">
        <f t="shared" si="127"/>
        <v>17</v>
      </c>
      <c r="W170" s="48">
        <v>4</v>
      </c>
      <c r="X170" s="48">
        <v>11</v>
      </c>
      <c r="Y170" s="47">
        <f t="shared" si="128"/>
        <v>15</v>
      </c>
      <c r="Z170" s="47">
        <f t="shared" si="129"/>
        <v>319</v>
      </c>
      <c r="AA170" s="47">
        <f t="shared" si="129"/>
        <v>260</v>
      </c>
      <c r="AB170" s="47">
        <f t="shared" si="130"/>
        <v>579</v>
      </c>
    </row>
    <row r="171" spans="1:28" x14ac:dyDescent="0.2">
      <c r="A171" s="3" t="s">
        <v>6</v>
      </c>
      <c r="B171" s="48">
        <v>23</v>
      </c>
      <c r="C171" s="48">
        <v>10</v>
      </c>
      <c r="D171" s="47">
        <f t="shared" si="121"/>
        <v>33</v>
      </c>
      <c r="E171" s="48">
        <v>65</v>
      </c>
      <c r="F171" s="48">
        <v>53</v>
      </c>
      <c r="G171" s="47">
        <f t="shared" si="122"/>
        <v>118</v>
      </c>
      <c r="H171" s="48">
        <v>138</v>
      </c>
      <c r="I171" s="48">
        <v>97</v>
      </c>
      <c r="J171" s="47">
        <f t="shared" si="123"/>
        <v>235</v>
      </c>
      <c r="K171" s="48">
        <v>18</v>
      </c>
      <c r="L171" s="48">
        <v>13</v>
      </c>
      <c r="M171" s="47">
        <f t="shared" si="124"/>
        <v>31</v>
      </c>
      <c r="N171" s="48">
        <v>5</v>
      </c>
      <c r="O171" s="48">
        <v>4</v>
      </c>
      <c r="P171" s="47">
        <f t="shared" si="125"/>
        <v>9</v>
      </c>
      <c r="Q171" s="48">
        <v>3</v>
      </c>
      <c r="R171" s="48">
        <v>3</v>
      </c>
      <c r="S171" s="47">
        <f t="shared" si="126"/>
        <v>6</v>
      </c>
      <c r="T171" s="48">
        <v>3</v>
      </c>
      <c r="U171" s="48">
        <v>5</v>
      </c>
      <c r="V171" s="47">
        <f t="shared" si="127"/>
        <v>8</v>
      </c>
      <c r="W171" s="48">
        <v>5</v>
      </c>
      <c r="X171" s="48">
        <v>7</v>
      </c>
      <c r="Y171" s="47">
        <f t="shared" si="128"/>
        <v>12</v>
      </c>
      <c r="Z171" s="47">
        <f t="shared" si="129"/>
        <v>260</v>
      </c>
      <c r="AA171" s="47">
        <f t="shared" si="129"/>
        <v>192</v>
      </c>
      <c r="AB171" s="47">
        <f t="shared" si="130"/>
        <v>452</v>
      </c>
    </row>
    <row r="172" spans="1:28" x14ac:dyDescent="0.2">
      <c r="A172" s="3" t="s">
        <v>7</v>
      </c>
      <c r="B172" s="48">
        <v>15</v>
      </c>
      <c r="C172" s="48">
        <v>4</v>
      </c>
      <c r="D172" s="47">
        <f t="shared" si="121"/>
        <v>19</v>
      </c>
      <c r="E172" s="48">
        <v>76</v>
      </c>
      <c r="F172" s="48">
        <v>51</v>
      </c>
      <c r="G172" s="47">
        <f t="shared" si="122"/>
        <v>127</v>
      </c>
      <c r="H172" s="48">
        <v>129</v>
      </c>
      <c r="I172" s="48">
        <v>106</v>
      </c>
      <c r="J172" s="47">
        <f t="shared" si="123"/>
        <v>235</v>
      </c>
      <c r="K172" s="48">
        <v>15</v>
      </c>
      <c r="L172" s="48">
        <v>13</v>
      </c>
      <c r="M172" s="47">
        <f t="shared" si="124"/>
        <v>28</v>
      </c>
      <c r="N172" s="48">
        <v>1</v>
      </c>
      <c r="O172" s="48">
        <v>5</v>
      </c>
      <c r="P172" s="47">
        <f t="shared" si="125"/>
        <v>6</v>
      </c>
      <c r="Q172" s="48">
        <v>0</v>
      </c>
      <c r="R172" s="48">
        <v>0</v>
      </c>
      <c r="S172" s="47">
        <f t="shared" si="126"/>
        <v>0</v>
      </c>
      <c r="T172" s="48">
        <v>0</v>
      </c>
      <c r="U172" s="48">
        <v>3</v>
      </c>
      <c r="V172" s="47">
        <f t="shared" si="127"/>
        <v>3</v>
      </c>
      <c r="W172" s="48">
        <v>0</v>
      </c>
      <c r="X172" s="48">
        <v>2</v>
      </c>
      <c r="Y172" s="47">
        <f t="shared" si="128"/>
        <v>2</v>
      </c>
      <c r="Z172" s="47">
        <f t="shared" si="129"/>
        <v>236</v>
      </c>
      <c r="AA172" s="47">
        <f t="shared" si="129"/>
        <v>184</v>
      </c>
      <c r="AB172" s="47">
        <f t="shared" si="130"/>
        <v>420</v>
      </c>
    </row>
    <row r="173" spans="1:28" x14ac:dyDescent="0.2">
      <c r="A173" s="3" t="s">
        <v>8</v>
      </c>
      <c r="B173" s="48">
        <v>17</v>
      </c>
      <c r="C173" s="48">
        <v>7</v>
      </c>
      <c r="D173" s="47">
        <f t="shared" si="121"/>
        <v>24</v>
      </c>
      <c r="E173" s="48">
        <v>48</v>
      </c>
      <c r="F173" s="48">
        <v>25</v>
      </c>
      <c r="G173" s="47">
        <f t="shared" si="122"/>
        <v>73</v>
      </c>
      <c r="H173" s="48">
        <v>77</v>
      </c>
      <c r="I173" s="48">
        <v>38</v>
      </c>
      <c r="J173" s="47">
        <f t="shared" si="123"/>
        <v>115</v>
      </c>
      <c r="K173" s="48">
        <v>6</v>
      </c>
      <c r="L173" s="48">
        <v>4</v>
      </c>
      <c r="M173" s="47">
        <f t="shared" si="124"/>
        <v>10</v>
      </c>
      <c r="N173" s="48">
        <v>2</v>
      </c>
      <c r="O173" s="48">
        <v>1</v>
      </c>
      <c r="P173" s="47">
        <f t="shared" si="125"/>
        <v>3</v>
      </c>
      <c r="Q173" s="48">
        <v>4</v>
      </c>
      <c r="R173" s="48">
        <v>0</v>
      </c>
      <c r="S173" s="47">
        <f t="shared" si="126"/>
        <v>4</v>
      </c>
      <c r="T173" s="48">
        <v>1</v>
      </c>
      <c r="U173" s="48">
        <v>1</v>
      </c>
      <c r="V173" s="47">
        <f t="shared" si="127"/>
        <v>2</v>
      </c>
      <c r="W173" s="48">
        <v>1</v>
      </c>
      <c r="X173" s="48">
        <v>1</v>
      </c>
      <c r="Y173" s="47">
        <f t="shared" si="128"/>
        <v>2</v>
      </c>
      <c r="Z173" s="47">
        <f t="shared" si="129"/>
        <v>156</v>
      </c>
      <c r="AA173" s="47">
        <f t="shared" si="129"/>
        <v>77</v>
      </c>
      <c r="AB173" s="47">
        <f t="shared" si="130"/>
        <v>233</v>
      </c>
    </row>
    <row r="174" spans="1:28" x14ac:dyDescent="0.2">
      <c r="A174" s="3" t="s">
        <v>9</v>
      </c>
      <c r="B174" s="48">
        <v>5</v>
      </c>
      <c r="C174" s="48">
        <v>1</v>
      </c>
      <c r="D174" s="47">
        <f t="shared" si="121"/>
        <v>6</v>
      </c>
      <c r="E174" s="48">
        <v>27</v>
      </c>
      <c r="F174" s="48">
        <v>11</v>
      </c>
      <c r="G174" s="47">
        <f t="shared" si="122"/>
        <v>38</v>
      </c>
      <c r="H174" s="48">
        <v>29</v>
      </c>
      <c r="I174" s="48">
        <v>15</v>
      </c>
      <c r="J174" s="47">
        <f t="shared" si="123"/>
        <v>44</v>
      </c>
      <c r="K174" s="48">
        <v>0</v>
      </c>
      <c r="L174" s="48">
        <v>0</v>
      </c>
      <c r="M174" s="47">
        <f t="shared" si="124"/>
        <v>0</v>
      </c>
      <c r="N174" s="48">
        <v>0</v>
      </c>
      <c r="O174" s="48">
        <v>0</v>
      </c>
      <c r="P174" s="47">
        <f t="shared" si="125"/>
        <v>0</v>
      </c>
      <c r="Q174" s="48">
        <v>0</v>
      </c>
      <c r="R174" s="48">
        <v>0</v>
      </c>
      <c r="S174" s="47">
        <f t="shared" si="126"/>
        <v>0</v>
      </c>
      <c r="T174" s="48">
        <v>1</v>
      </c>
      <c r="U174" s="48">
        <v>1</v>
      </c>
      <c r="V174" s="47">
        <f t="shared" si="127"/>
        <v>2</v>
      </c>
      <c r="W174" s="48">
        <v>1</v>
      </c>
      <c r="X174" s="48">
        <v>0</v>
      </c>
      <c r="Y174" s="47">
        <f t="shared" si="128"/>
        <v>1</v>
      </c>
      <c r="Z174" s="47">
        <f t="shared" si="129"/>
        <v>63</v>
      </c>
      <c r="AA174" s="47">
        <f t="shared" si="129"/>
        <v>28</v>
      </c>
      <c r="AB174" s="47">
        <f t="shared" si="130"/>
        <v>91</v>
      </c>
    </row>
    <row r="175" spans="1:28" ht="15.75" x14ac:dyDescent="0.25">
      <c r="A175" s="4" t="s">
        <v>10</v>
      </c>
      <c r="B175" s="52">
        <f>SUM(B165:B174)</f>
        <v>185</v>
      </c>
      <c r="C175" s="52">
        <f t="shared" ref="C175:AB175" si="131">SUM(C165:C174)</f>
        <v>115</v>
      </c>
      <c r="D175" s="52">
        <f t="shared" si="131"/>
        <v>300</v>
      </c>
      <c r="E175" s="52">
        <f t="shared" si="131"/>
        <v>760</v>
      </c>
      <c r="F175" s="52">
        <f t="shared" si="131"/>
        <v>627</v>
      </c>
      <c r="G175" s="52">
        <f t="shared" si="131"/>
        <v>1387</v>
      </c>
      <c r="H175" s="52">
        <f t="shared" si="131"/>
        <v>1263</v>
      </c>
      <c r="I175" s="52">
        <f t="shared" si="131"/>
        <v>855</v>
      </c>
      <c r="J175" s="52">
        <f t="shared" si="131"/>
        <v>2118</v>
      </c>
      <c r="K175" s="52">
        <f t="shared" si="131"/>
        <v>288</v>
      </c>
      <c r="L175" s="52">
        <f t="shared" si="131"/>
        <v>277</v>
      </c>
      <c r="M175" s="52">
        <f t="shared" si="131"/>
        <v>565</v>
      </c>
      <c r="N175" s="52">
        <f t="shared" si="131"/>
        <v>74</v>
      </c>
      <c r="O175" s="52">
        <f t="shared" si="131"/>
        <v>81</v>
      </c>
      <c r="P175" s="52">
        <f t="shared" si="131"/>
        <v>155</v>
      </c>
      <c r="Q175" s="52">
        <f t="shared" si="131"/>
        <v>62</v>
      </c>
      <c r="R175" s="52">
        <f t="shared" si="131"/>
        <v>64</v>
      </c>
      <c r="S175" s="52">
        <f t="shared" si="131"/>
        <v>126</v>
      </c>
      <c r="T175" s="52">
        <f t="shared" si="131"/>
        <v>56</v>
      </c>
      <c r="U175" s="52">
        <f t="shared" si="131"/>
        <v>153</v>
      </c>
      <c r="V175" s="52">
        <f t="shared" si="131"/>
        <v>209</v>
      </c>
      <c r="W175" s="52">
        <f t="shared" si="131"/>
        <v>48</v>
      </c>
      <c r="X175" s="52">
        <f t="shared" si="131"/>
        <v>79</v>
      </c>
      <c r="Y175" s="52">
        <f t="shared" si="131"/>
        <v>127</v>
      </c>
      <c r="Z175" s="52">
        <f t="shared" si="131"/>
        <v>2736</v>
      </c>
      <c r="AA175" s="52">
        <f t="shared" si="131"/>
        <v>2251</v>
      </c>
      <c r="AB175" s="52">
        <f t="shared" si="131"/>
        <v>4987</v>
      </c>
    </row>
    <row r="179" spans="1:28" x14ac:dyDescent="0.2">
      <c r="A179" s="185" t="s">
        <v>191</v>
      </c>
      <c r="B179" s="185"/>
      <c r="C179" s="185"/>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row>
    <row r="180" spans="1:28" x14ac:dyDescent="0.2">
      <c r="A180" s="177" t="s">
        <v>108</v>
      </c>
      <c r="B180" s="179" t="s">
        <v>35</v>
      </c>
      <c r="C180" s="179"/>
      <c r="D180" s="179"/>
      <c r="E180" s="179" t="s">
        <v>36</v>
      </c>
      <c r="F180" s="179"/>
      <c r="G180" s="179"/>
      <c r="H180" s="179" t="s">
        <v>29</v>
      </c>
      <c r="I180" s="179"/>
      <c r="J180" s="179"/>
      <c r="K180" s="179" t="s">
        <v>37</v>
      </c>
      <c r="L180" s="179"/>
      <c r="M180" s="179"/>
      <c r="N180" s="179" t="s">
        <v>38</v>
      </c>
      <c r="O180" s="179"/>
      <c r="P180" s="179"/>
      <c r="Q180" s="179" t="s">
        <v>39</v>
      </c>
      <c r="R180" s="179"/>
      <c r="S180" s="179"/>
      <c r="T180" s="179" t="s">
        <v>40</v>
      </c>
      <c r="U180" s="179"/>
      <c r="V180" s="179"/>
      <c r="W180" s="179" t="s">
        <v>41</v>
      </c>
      <c r="X180" s="179"/>
      <c r="Y180" s="179"/>
      <c r="Z180" s="179" t="s">
        <v>10</v>
      </c>
      <c r="AA180" s="179"/>
      <c r="AB180" s="179"/>
    </row>
    <row r="181" spans="1:28" ht="51" x14ac:dyDescent="0.2">
      <c r="A181" s="178"/>
      <c r="B181" s="2" t="s">
        <v>11</v>
      </c>
      <c r="C181" s="2" t="s">
        <v>34</v>
      </c>
      <c r="D181" s="5" t="s">
        <v>42</v>
      </c>
      <c r="E181" s="2" t="s">
        <v>11</v>
      </c>
      <c r="F181" s="2" t="s">
        <v>13</v>
      </c>
      <c r="G181" s="5" t="s">
        <v>43</v>
      </c>
      <c r="H181" s="2" t="s">
        <v>11</v>
      </c>
      <c r="I181" s="2" t="s">
        <v>13</v>
      </c>
      <c r="J181" s="5" t="s">
        <v>44</v>
      </c>
      <c r="K181" s="2" t="s">
        <v>11</v>
      </c>
      <c r="L181" s="2" t="s">
        <v>13</v>
      </c>
      <c r="M181" s="5" t="s">
        <v>45</v>
      </c>
      <c r="N181" s="2" t="s">
        <v>11</v>
      </c>
      <c r="O181" s="2" t="s">
        <v>13</v>
      </c>
      <c r="P181" s="5" t="s">
        <v>46</v>
      </c>
      <c r="Q181" s="2" t="s">
        <v>11</v>
      </c>
      <c r="R181" s="2" t="s">
        <v>13</v>
      </c>
      <c r="S181" s="5" t="s">
        <v>47</v>
      </c>
      <c r="T181" s="2" t="s">
        <v>11</v>
      </c>
      <c r="U181" s="2" t="s">
        <v>13</v>
      </c>
      <c r="V181" s="5" t="s">
        <v>48</v>
      </c>
      <c r="W181" s="2" t="s">
        <v>11</v>
      </c>
      <c r="X181" s="2" t="s">
        <v>13</v>
      </c>
      <c r="Y181" s="5" t="s">
        <v>49</v>
      </c>
      <c r="Z181" s="2" t="s">
        <v>11</v>
      </c>
      <c r="AA181" s="2" t="s">
        <v>13</v>
      </c>
      <c r="AB181" s="2" t="s">
        <v>50</v>
      </c>
    </row>
    <row r="182" spans="1:28" x14ac:dyDescent="0.2">
      <c r="A182" s="3" t="s">
        <v>0</v>
      </c>
      <c r="B182" s="42">
        <f>(B11+B25+B39+B53+B67+B81+B95+B109+B123+B137+B151+B165)/12</f>
        <v>10.333333333333334</v>
      </c>
      <c r="C182" s="42">
        <f t="shared" ref="C182:AB182" si="132">(C11+C25+C39+C53+C67+C81+C95+C109+C123+C137+C151+C165)/12</f>
        <v>3.5833333333333335</v>
      </c>
      <c r="D182" s="42">
        <f t="shared" si="132"/>
        <v>13.916666666666666</v>
      </c>
      <c r="E182" s="42">
        <f t="shared" si="132"/>
        <v>31.5</v>
      </c>
      <c r="F182" s="42">
        <f t="shared" si="132"/>
        <v>21.583333333333332</v>
      </c>
      <c r="G182" s="42">
        <f t="shared" si="132"/>
        <v>53.083333333333336</v>
      </c>
      <c r="H182" s="42">
        <f t="shared" si="132"/>
        <v>48.416666666666664</v>
      </c>
      <c r="I182" s="42">
        <f t="shared" si="132"/>
        <v>26.083333333333332</v>
      </c>
      <c r="J182" s="42">
        <f t="shared" si="132"/>
        <v>74.5</v>
      </c>
      <c r="K182" s="42">
        <f t="shared" si="132"/>
        <v>11.166666666666666</v>
      </c>
      <c r="L182" s="42">
        <f t="shared" si="132"/>
        <v>7.833333333333333</v>
      </c>
      <c r="M182" s="42">
        <f t="shared" si="132"/>
        <v>19</v>
      </c>
      <c r="N182" s="42">
        <f t="shared" si="132"/>
        <v>4.083333333333333</v>
      </c>
      <c r="O182" s="42">
        <f t="shared" si="132"/>
        <v>2</v>
      </c>
      <c r="P182" s="42">
        <f t="shared" si="132"/>
        <v>6.083333333333333</v>
      </c>
      <c r="Q182" s="42">
        <f t="shared" si="132"/>
        <v>1.0833333333333333</v>
      </c>
      <c r="R182" s="42">
        <f t="shared" si="132"/>
        <v>0.83333333333333337</v>
      </c>
      <c r="S182" s="42">
        <f t="shared" si="132"/>
        <v>1.9166666666666667</v>
      </c>
      <c r="T182" s="42">
        <f t="shared" si="132"/>
        <v>1.9166666666666667</v>
      </c>
      <c r="U182" s="42">
        <f t="shared" si="132"/>
        <v>1.75</v>
      </c>
      <c r="V182" s="42">
        <f t="shared" si="132"/>
        <v>3.6666666666666665</v>
      </c>
      <c r="W182" s="42">
        <f t="shared" si="132"/>
        <v>0.16666666666666666</v>
      </c>
      <c r="X182" s="42">
        <f t="shared" si="132"/>
        <v>0.16666666666666666</v>
      </c>
      <c r="Y182" s="42">
        <f t="shared" si="132"/>
        <v>0.33333333333333331</v>
      </c>
      <c r="Z182" s="42">
        <f t="shared" si="132"/>
        <v>108.66666666666667</v>
      </c>
      <c r="AA182" s="42">
        <f t="shared" si="132"/>
        <v>63.833333333333336</v>
      </c>
      <c r="AB182" s="42">
        <f t="shared" si="132"/>
        <v>172.5</v>
      </c>
    </row>
    <row r="183" spans="1:28" x14ac:dyDescent="0.2">
      <c r="A183" s="3" t="s">
        <v>1</v>
      </c>
      <c r="B183" s="42">
        <f t="shared" ref="B183:AB183" si="133">(B12+B26+B40+B54+B68+B82+B96+B110+B124+B138+B152+B166)/12</f>
        <v>37.75</v>
      </c>
      <c r="C183" s="42">
        <f t="shared" si="133"/>
        <v>18.416666666666668</v>
      </c>
      <c r="D183" s="42">
        <f t="shared" si="133"/>
        <v>56.166666666666664</v>
      </c>
      <c r="E183" s="42">
        <f t="shared" si="133"/>
        <v>142.16666666666666</v>
      </c>
      <c r="F183" s="42">
        <f t="shared" si="133"/>
        <v>104.58333333333333</v>
      </c>
      <c r="G183" s="42">
        <f t="shared" si="133"/>
        <v>246.75</v>
      </c>
      <c r="H183" s="42">
        <f t="shared" si="133"/>
        <v>210.83333333333334</v>
      </c>
      <c r="I183" s="42">
        <f t="shared" si="133"/>
        <v>145.75</v>
      </c>
      <c r="J183" s="42">
        <f t="shared" si="133"/>
        <v>356.58333333333331</v>
      </c>
      <c r="K183" s="42">
        <f t="shared" si="133"/>
        <v>67</v>
      </c>
      <c r="L183" s="42">
        <f t="shared" si="133"/>
        <v>81.416666666666671</v>
      </c>
      <c r="M183" s="42">
        <f t="shared" si="133"/>
        <v>148.41666666666666</v>
      </c>
      <c r="N183" s="42">
        <f t="shared" si="133"/>
        <v>25.083333333333332</v>
      </c>
      <c r="O183" s="42">
        <f t="shared" si="133"/>
        <v>23.75</v>
      </c>
      <c r="P183" s="42">
        <f t="shared" si="133"/>
        <v>48.833333333333336</v>
      </c>
      <c r="Q183" s="42">
        <f t="shared" si="133"/>
        <v>14.416666666666666</v>
      </c>
      <c r="R183" s="42">
        <f t="shared" si="133"/>
        <v>17.666666666666668</v>
      </c>
      <c r="S183" s="42">
        <f t="shared" si="133"/>
        <v>32.083333333333336</v>
      </c>
      <c r="T183" s="42">
        <f t="shared" si="133"/>
        <v>17</v>
      </c>
      <c r="U183" s="42">
        <f t="shared" si="133"/>
        <v>30.333333333333332</v>
      </c>
      <c r="V183" s="42">
        <f t="shared" si="133"/>
        <v>47.333333333333336</v>
      </c>
      <c r="W183" s="42">
        <f t="shared" si="133"/>
        <v>5.5</v>
      </c>
      <c r="X183" s="42">
        <f t="shared" si="133"/>
        <v>9.75</v>
      </c>
      <c r="Y183" s="42">
        <f t="shared" si="133"/>
        <v>15.25</v>
      </c>
      <c r="Z183" s="42">
        <f t="shared" si="133"/>
        <v>519.75</v>
      </c>
      <c r="AA183" s="42">
        <f t="shared" si="133"/>
        <v>431.66666666666669</v>
      </c>
      <c r="AB183" s="42">
        <f t="shared" si="133"/>
        <v>951.41666666666663</v>
      </c>
    </row>
    <row r="184" spans="1:28" x14ac:dyDescent="0.2">
      <c r="A184" s="3" t="s">
        <v>2</v>
      </c>
      <c r="B184" s="42">
        <f t="shared" ref="B184:AB184" si="134">(B13+B27+B41+B55+B69+B83+B97+B111+B125+B139+B153+B167)/12</f>
        <v>37.416666666666664</v>
      </c>
      <c r="C184" s="42">
        <f t="shared" si="134"/>
        <v>29.75</v>
      </c>
      <c r="D184" s="42">
        <f t="shared" si="134"/>
        <v>67.166666666666671</v>
      </c>
      <c r="E184" s="42">
        <f t="shared" si="134"/>
        <v>156.25</v>
      </c>
      <c r="F184" s="42">
        <f t="shared" si="134"/>
        <v>113.83333333333333</v>
      </c>
      <c r="G184" s="42">
        <f t="shared" si="134"/>
        <v>270.08333333333331</v>
      </c>
      <c r="H184" s="42">
        <f t="shared" si="134"/>
        <v>248.58333333333334</v>
      </c>
      <c r="I184" s="42">
        <f t="shared" si="134"/>
        <v>177.66666666666666</v>
      </c>
      <c r="J184" s="42">
        <f t="shared" si="134"/>
        <v>426.25</v>
      </c>
      <c r="K184" s="42">
        <f t="shared" si="134"/>
        <v>85.166666666666671</v>
      </c>
      <c r="L184" s="42">
        <f t="shared" si="134"/>
        <v>88.666666666666671</v>
      </c>
      <c r="M184" s="42">
        <f t="shared" si="134"/>
        <v>173.83333333333334</v>
      </c>
      <c r="N184" s="42">
        <f t="shared" si="134"/>
        <v>33.416666666666664</v>
      </c>
      <c r="O184" s="42">
        <f t="shared" si="134"/>
        <v>33.333333333333336</v>
      </c>
      <c r="P184" s="42">
        <f t="shared" si="134"/>
        <v>66.75</v>
      </c>
      <c r="Q184" s="42">
        <f t="shared" si="134"/>
        <v>22</v>
      </c>
      <c r="R184" s="42">
        <f t="shared" si="134"/>
        <v>24.666666666666668</v>
      </c>
      <c r="S184" s="42">
        <f t="shared" si="134"/>
        <v>46.666666666666664</v>
      </c>
      <c r="T184" s="42">
        <f t="shared" si="134"/>
        <v>32.916666666666664</v>
      </c>
      <c r="U184" s="42">
        <f t="shared" si="134"/>
        <v>56.083333333333336</v>
      </c>
      <c r="V184" s="42">
        <f t="shared" si="134"/>
        <v>89</v>
      </c>
      <c r="W184" s="42">
        <f t="shared" si="134"/>
        <v>14.083333333333334</v>
      </c>
      <c r="X184" s="42">
        <f t="shared" si="134"/>
        <v>23.916666666666668</v>
      </c>
      <c r="Y184" s="42">
        <f t="shared" si="134"/>
        <v>38</v>
      </c>
      <c r="Z184" s="42">
        <f t="shared" si="134"/>
        <v>629.83333333333337</v>
      </c>
      <c r="AA184" s="42">
        <f t="shared" si="134"/>
        <v>547.91666666666663</v>
      </c>
      <c r="AB184" s="42">
        <f t="shared" si="134"/>
        <v>1177.75</v>
      </c>
    </row>
    <row r="185" spans="1:28" x14ac:dyDescent="0.2">
      <c r="A185" s="3" t="s">
        <v>3</v>
      </c>
      <c r="B185" s="42">
        <f t="shared" ref="B185:AB185" si="135">(B14+B28+B42+B56+B70+B84+B98+B112+B126+B140+B154+B168)/12</f>
        <v>34.75</v>
      </c>
      <c r="C185" s="42">
        <f t="shared" si="135"/>
        <v>22</v>
      </c>
      <c r="D185" s="42">
        <f t="shared" si="135"/>
        <v>56.75</v>
      </c>
      <c r="E185" s="42">
        <f t="shared" si="135"/>
        <v>120.25</v>
      </c>
      <c r="F185" s="42">
        <f t="shared" si="135"/>
        <v>93.833333333333329</v>
      </c>
      <c r="G185" s="42">
        <f t="shared" si="135"/>
        <v>214.08333333333334</v>
      </c>
      <c r="H185" s="42">
        <f t="shared" si="135"/>
        <v>222.08333333333334</v>
      </c>
      <c r="I185" s="42">
        <f t="shared" si="135"/>
        <v>146.83333333333334</v>
      </c>
      <c r="J185" s="42">
        <f t="shared" si="135"/>
        <v>368.91666666666669</v>
      </c>
      <c r="K185" s="42">
        <f t="shared" si="135"/>
        <v>61.5</v>
      </c>
      <c r="L185" s="42">
        <f t="shared" si="135"/>
        <v>57.166666666666664</v>
      </c>
      <c r="M185" s="42">
        <f t="shared" si="135"/>
        <v>118.66666666666667</v>
      </c>
      <c r="N185" s="42">
        <f t="shared" si="135"/>
        <v>20.833333333333332</v>
      </c>
      <c r="O185" s="42">
        <f t="shared" si="135"/>
        <v>22.25</v>
      </c>
      <c r="P185" s="42">
        <f t="shared" si="135"/>
        <v>43.083333333333336</v>
      </c>
      <c r="Q185" s="42">
        <f t="shared" si="135"/>
        <v>15</v>
      </c>
      <c r="R185" s="42">
        <f t="shared" si="135"/>
        <v>14</v>
      </c>
      <c r="S185" s="42">
        <f t="shared" si="135"/>
        <v>29</v>
      </c>
      <c r="T185" s="42">
        <f t="shared" si="135"/>
        <v>24.5</v>
      </c>
      <c r="U185" s="42">
        <f t="shared" si="135"/>
        <v>30.416666666666668</v>
      </c>
      <c r="V185" s="42">
        <f t="shared" si="135"/>
        <v>54.916666666666664</v>
      </c>
      <c r="W185" s="42">
        <f t="shared" si="135"/>
        <v>13.083333333333334</v>
      </c>
      <c r="X185" s="42">
        <f t="shared" si="135"/>
        <v>22</v>
      </c>
      <c r="Y185" s="42">
        <f t="shared" si="135"/>
        <v>35.083333333333336</v>
      </c>
      <c r="Z185" s="42">
        <f t="shared" si="135"/>
        <v>512</v>
      </c>
      <c r="AA185" s="42">
        <f t="shared" si="135"/>
        <v>408.5</v>
      </c>
      <c r="AB185" s="42">
        <f t="shared" si="135"/>
        <v>920.5</v>
      </c>
    </row>
    <row r="186" spans="1:28" x14ac:dyDescent="0.2">
      <c r="A186" s="3" t="s">
        <v>4</v>
      </c>
      <c r="B186" s="42">
        <f t="shared" ref="B186:AB186" si="136">(B15+B29+B43+B57+B71+B85+B99+B113+B127+B141+B155+B169)/12</f>
        <v>30.5</v>
      </c>
      <c r="C186" s="42">
        <f t="shared" si="136"/>
        <v>21.166666666666668</v>
      </c>
      <c r="D186" s="42">
        <f t="shared" si="136"/>
        <v>51.666666666666664</v>
      </c>
      <c r="E186" s="42">
        <f t="shared" si="136"/>
        <v>113.16666666666667</v>
      </c>
      <c r="F186" s="42">
        <f t="shared" si="136"/>
        <v>77.833333333333329</v>
      </c>
      <c r="G186" s="42">
        <f t="shared" si="136"/>
        <v>191</v>
      </c>
      <c r="H186" s="42">
        <f t="shared" si="136"/>
        <v>191.66666666666666</v>
      </c>
      <c r="I186" s="42">
        <f t="shared" si="136"/>
        <v>134.41666666666666</v>
      </c>
      <c r="J186" s="42">
        <f t="shared" si="136"/>
        <v>326.08333333333331</v>
      </c>
      <c r="K186" s="42">
        <f t="shared" si="136"/>
        <v>55.333333333333336</v>
      </c>
      <c r="L186" s="42">
        <f t="shared" si="136"/>
        <v>46.333333333333336</v>
      </c>
      <c r="M186" s="42">
        <f t="shared" si="136"/>
        <v>101.66666666666667</v>
      </c>
      <c r="N186" s="42">
        <f t="shared" si="136"/>
        <v>19.916666666666668</v>
      </c>
      <c r="O186" s="42">
        <f t="shared" si="136"/>
        <v>20.166666666666668</v>
      </c>
      <c r="P186" s="42">
        <f t="shared" si="136"/>
        <v>40.083333333333336</v>
      </c>
      <c r="Q186" s="42">
        <f t="shared" si="136"/>
        <v>12.5</v>
      </c>
      <c r="R186" s="42">
        <f t="shared" si="136"/>
        <v>11.333333333333334</v>
      </c>
      <c r="S186" s="42">
        <f t="shared" si="136"/>
        <v>23.833333333333332</v>
      </c>
      <c r="T186" s="42">
        <f t="shared" si="136"/>
        <v>17.666666666666668</v>
      </c>
      <c r="U186" s="42">
        <f t="shared" si="136"/>
        <v>24.083333333333332</v>
      </c>
      <c r="V186" s="42">
        <f t="shared" si="136"/>
        <v>41.75</v>
      </c>
      <c r="W186" s="42">
        <f t="shared" si="136"/>
        <v>12.333333333333334</v>
      </c>
      <c r="X186" s="42">
        <f t="shared" si="136"/>
        <v>12</v>
      </c>
      <c r="Y186" s="42">
        <f t="shared" si="136"/>
        <v>24.333333333333332</v>
      </c>
      <c r="Z186" s="42">
        <f t="shared" si="136"/>
        <v>453.08333333333331</v>
      </c>
      <c r="AA186" s="42">
        <f t="shared" si="136"/>
        <v>347.33333333333331</v>
      </c>
      <c r="AB186" s="42">
        <f t="shared" si="136"/>
        <v>800.41666666666663</v>
      </c>
    </row>
    <row r="187" spans="1:28" x14ac:dyDescent="0.2">
      <c r="A187" s="3" t="s">
        <v>5</v>
      </c>
      <c r="B187" s="42">
        <f t="shared" ref="B187:AB187" si="137">(B16+B30+B44+B58+B72+B86+B100+B114+B128+B142+B156+B170)/12</f>
        <v>29</v>
      </c>
      <c r="C187" s="42">
        <f t="shared" si="137"/>
        <v>18.333333333333332</v>
      </c>
      <c r="D187" s="42">
        <f t="shared" si="137"/>
        <v>47.333333333333336</v>
      </c>
      <c r="E187" s="42">
        <f t="shared" si="137"/>
        <v>114.75</v>
      </c>
      <c r="F187" s="42">
        <f t="shared" si="137"/>
        <v>76</v>
      </c>
      <c r="G187" s="42">
        <f t="shared" si="137"/>
        <v>190.75</v>
      </c>
      <c r="H187" s="42">
        <f t="shared" si="137"/>
        <v>207.58333333333334</v>
      </c>
      <c r="I187" s="42">
        <f t="shared" si="137"/>
        <v>145.16666666666666</v>
      </c>
      <c r="J187" s="42">
        <f t="shared" si="137"/>
        <v>352.75</v>
      </c>
      <c r="K187" s="42">
        <f t="shared" si="137"/>
        <v>52.083333333333336</v>
      </c>
      <c r="L187" s="42">
        <f t="shared" si="137"/>
        <v>33.416666666666664</v>
      </c>
      <c r="M187" s="42">
        <f t="shared" si="137"/>
        <v>85.5</v>
      </c>
      <c r="N187" s="42">
        <f t="shared" si="137"/>
        <v>18.5</v>
      </c>
      <c r="O187" s="42">
        <f t="shared" si="137"/>
        <v>18</v>
      </c>
      <c r="P187" s="42">
        <f t="shared" si="137"/>
        <v>36.5</v>
      </c>
      <c r="Q187" s="42">
        <f t="shared" si="137"/>
        <v>9.75</v>
      </c>
      <c r="R187" s="42">
        <f t="shared" si="137"/>
        <v>7.833333333333333</v>
      </c>
      <c r="S187" s="42">
        <f t="shared" si="137"/>
        <v>17.583333333333332</v>
      </c>
      <c r="T187" s="42">
        <f t="shared" si="137"/>
        <v>14</v>
      </c>
      <c r="U187" s="42">
        <f t="shared" si="137"/>
        <v>16.416666666666668</v>
      </c>
      <c r="V187" s="42">
        <f t="shared" si="137"/>
        <v>30.416666666666668</v>
      </c>
      <c r="W187" s="42">
        <f t="shared" si="137"/>
        <v>8.9166666666666661</v>
      </c>
      <c r="X187" s="42">
        <f t="shared" si="137"/>
        <v>10.416666666666666</v>
      </c>
      <c r="Y187" s="42">
        <f t="shared" si="137"/>
        <v>19.333333333333332</v>
      </c>
      <c r="Z187" s="42">
        <f t="shared" si="137"/>
        <v>454.58333333333331</v>
      </c>
      <c r="AA187" s="42">
        <f t="shared" si="137"/>
        <v>325.58333333333331</v>
      </c>
      <c r="AB187" s="42">
        <f t="shared" si="137"/>
        <v>780.16666666666663</v>
      </c>
    </row>
    <row r="188" spans="1:28" x14ac:dyDescent="0.2">
      <c r="A188" s="3" t="s">
        <v>6</v>
      </c>
      <c r="B188" s="42">
        <f t="shared" ref="B188:AB188" si="138">(B17+B31+B45+B59+B73+B87+B101+B115+B129+B143+B157+B171)/12</f>
        <v>31.833333333333332</v>
      </c>
      <c r="C188" s="42">
        <f t="shared" si="138"/>
        <v>13</v>
      </c>
      <c r="D188" s="42">
        <f t="shared" si="138"/>
        <v>44.833333333333336</v>
      </c>
      <c r="E188" s="42">
        <f t="shared" si="138"/>
        <v>100.83333333333333</v>
      </c>
      <c r="F188" s="42">
        <f t="shared" si="138"/>
        <v>60.333333333333336</v>
      </c>
      <c r="G188" s="42">
        <f t="shared" si="138"/>
        <v>161.16666666666666</v>
      </c>
      <c r="H188" s="42">
        <f t="shared" si="138"/>
        <v>183.33333333333334</v>
      </c>
      <c r="I188" s="42">
        <f t="shared" si="138"/>
        <v>127.08333333333333</v>
      </c>
      <c r="J188" s="42">
        <f t="shared" si="138"/>
        <v>310.41666666666669</v>
      </c>
      <c r="K188" s="42">
        <f t="shared" si="138"/>
        <v>35.833333333333336</v>
      </c>
      <c r="L188" s="42">
        <f t="shared" si="138"/>
        <v>28.916666666666668</v>
      </c>
      <c r="M188" s="42">
        <f t="shared" si="138"/>
        <v>64.75</v>
      </c>
      <c r="N188" s="42">
        <f t="shared" si="138"/>
        <v>16.083333333333332</v>
      </c>
      <c r="O188" s="42">
        <f t="shared" si="138"/>
        <v>15.833333333333334</v>
      </c>
      <c r="P188" s="42">
        <f t="shared" si="138"/>
        <v>31.916666666666668</v>
      </c>
      <c r="Q188" s="42">
        <f t="shared" si="138"/>
        <v>5.416666666666667</v>
      </c>
      <c r="R188" s="42">
        <f t="shared" si="138"/>
        <v>4.916666666666667</v>
      </c>
      <c r="S188" s="42">
        <f t="shared" si="138"/>
        <v>10.333333333333334</v>
      </c>
      <c r="T188" s="42">
        <f t="shared" si="138"/>
        <v>7.666666666666667</v>
      </c>
      <c r="U188" s="42">
        <f t="shared" si="138"/>
        <v>8</v>
      </c>
      <c r="V188" s="42">
        <f t="shared" si="138"/>
        <v>15.666666666666666</v>
      </c>
      <c r="W188" s="42">
        <f t="shared" si="138"/>
        <v>7.25</v>
      </c>
      <c r="X188" s="42">
        <f t="shared" si="138"/>
        <v>5.583333333333333</v>
      </c>
      <c r="Y188" s="42">
        <f t="shared" si="138"/>
        <v>12.833333333333334</v>
      </c>
      <c r="Z188" s="42">
        <f t="shared" si="138"/>
        <v>388.25</v>
      </c>
      <c r="AA188" s="42">
        <f t="shared" si="138"/>
        <v>263.66666666666669</v>
      </c>
      <c r="AB188" s="42">
        <f t="shared" si="138"/>
        <v>651.91666666666663</v>
      </c>
    </row>
    <row r="189" spans="1:28" x14ac:dyDescent="0.2">
      <c r="A189" s="3" t="s">
        <v>7</v>
      </c>
      <c r="B189" s="42">
        <f t="shared" ref="B189:AB189" si="139">(B18+B32+B46+B60+B74+B88+B102+B116+B130+B144+B158+B172)/12</f>
        <v>21.083333333333332</v>
      </c>
      <c r="C189" s="42">
        <f t="shared" si="139"/>
        <v>12.25</v>
      </c>
      <c r="D189" s="42">
        <f t="shared" si="139"/>
        <v>33.333333333333336</v>
      </c>
      <c r="E189" s="42">
        <f t="shared" si="139"/>
        <v>93.75</v>
      </c>
      <c r="F189" s="42">
        <f t="shared" si="139"/>
        <v>42.75</v>
      </c>
      <c r="G189" s="42">
        <f t="shared" si="139"/>
        <v>136.5</v>
      </c>
      <c r="H189" s="42">
        <f t="shared" si="139"/>
        <v>147.16666666666666</v>
      </c>
      <c r="I189" s="42">
        <f t="shared" si="139"/>
        <v>96.083333333333329</v>
      </c>
      <c r="J189" s="42">
        <f t="shared" si="139"/>
        <v>243.25</v>
      </c>
      <c r="K189" s="42">
        <f t="shared" si="139"/>
        <v>26.5</v>
      </c>
      <c r="L189" s="42">
        <f t="shared" si="139"/>
        <v>17.416666666666668</v>
      </c>
      <c r="M189" s="42">
        <f t="shared" si="139"/>
        <v>43.916666666666664</v>
      </c>
      <c r="N189" s="42">
        <f t="shared" si="139"/>
        <v>8.6666666666666661</v>
      </c>
      <c r="O189" s="42">
        <f t="shared" si="139"/>
        <v>12.5</v>
      </c>
      <c r="P189" s="42">
        <f t="shared" si="139"/>
        <v>21.166666666666668</v>
      </c>
      <c r="Q189" s="42">
        <f t="shared" si="139"/>
        <v>2.5833333333333335</v>
      </c>
      <c r="R189" s="42">
        <f t="shared" si="139"/>
        <v>1.6666666666666667</v>
      </c>
      <c r="S189" s="42">
        <f t="shared" si="139"/>
        <v>4.25</v>
      </c>
      <c r="T189" s="42">
        <f t="shared" si="139"/>
        <v>4.583333333333333</v>
      </c>
      <c r="U189" s="42">
        <f t="shared" si="139"/>
        <v>5</v>
      </c>
      <c r="V189" s="42">
        <f t="shared" si="139"/>
        <v>9.5833333333333339</v>
      </c>
      <c r="W189" s="42">
        <f t="shared" si="139"/>
        <v>1.3333333333333333</v>
      </c>
      <c r="X189" s="42">
        <f t="shared" si="139"/>
        <v>2.4166666666666665</v>
      </c>
      <c r="Y189" s="42">
        <f t="shared" si="139"/>
        <v>3.75</v>
      </c>
      <c r="Z189" s="42">
        <f t="shared" si="139"/>
        <v>305.66666666666669</v>
      </c>
      <c r="AA189" s="42">
        <f t="shared" si="139"/>
        <v>190.08333333333334</v>
      </c>
      <c r="AB189" s="42">
        <f t="shared" si="139"/>
        <v>495.75</v>
      </c>
    </row>
    <row r="190" spans="1:28" x14ac:dyDescent="0.2">
      <c r="A190" s="3" t="s">
        <v>8</v>
      </c>
      <c r="B190" s="42">
        <f t="shared" ref="B190:AB190" si="140">(B19+B33+B47+B61+B75+B89+B103+B117+B131+B145+B159+B173)/12</f>
        <v>16.666666666666668</v>
      </c>
      <c r="C190" s="42">
        <f t="shared" si="140"/>
        <v>4.75</v>
      </c>
      <c r="D190" s="42">
        <f t="shared" si="140"/>
        <v>21.416666666666668</v>
      </c>
      <c r="E190" s="42">
        <f t="shared" si="140"/>
        <v>55.583333333333336</v>
      </c>
      <c r="F190" s="42">
        <f t="shared" si="140"/>
        <v>25.416666666666668</v>
      </c>
      <c r="G190" s="42">
        <f t="shared" si="140"/>
        <v>81</v>
      </c>
      <c r="H190" s="42">
        <f t="shared" si="140"/>
        <v>99.75</v>
      </c>
      <c r="I190" s="42">
        <f t="shared" si="140"/>
        <v>39</v>
      </c>
      <c r="J190" s="42">
        <f t="shared" si="140"/>
        <v>138.75</v>
      </c>
      <c r="K190" s="42">
        <f t="shared" si="140"/>
        <v>16</v>
      </c>
      <c r="L190" s="42">
        <f t="shared" si="140"/>
        <v>8.4166666666666661</v>
      </c>
      <c r="M190" s="42">
        <f t="shared" si="140"/>
        <v>24.416666666666668</v>
      </c>
      <c r="N190" s="42">
        <f t="shared" si="140"/>
        <v>6.333333333333333</v>
      </c>
      <c r="O190" s="42">
        <f t="shared" si="140"/>
        <v>5.416666666666667</v>
      </c>
      <c r="P190" s="42">
        <f t="shared" si="140"/>
        <v>11.75</v>
      </c>
      <c r="Q190" s="42">
        <f t="shared" si="140"/>
        <v>1.6666666666666667</v>
      </c>
      <c r="R190" s="42">
        <f t="shared" si="140"/>
        <v>1.4166666666666667</v>
      </c>
      <c r="S190" s="42">
        <f t="shared" si="140"/>
        <v>3.0833333333333335</v>
      </c>
      <c r="T190" s="42">
        <f t="shared" si="140"/>
        <v>2.1666666666666665</v>
      </c>
      <c r="U190" s="42">
        <f t="shared" si="140"/>
        <v>2.0833333333333335</v>
      </c>
      <c r="V190" s="42">
        <f t="shared" si="140"/>
        <v>4.25</v>
      </c>
      <c r="W190" s="42">
        <f t="shared" si="140"/>
        <v>1.75</v>
      </c>
      <c r="X190" s="42">
        <f t="shared" si="140"/>
        <v>0.75</v>
      </c>
      <c r="Y190" s="42">
        <f t="shared" si="140"/>
        <v>2.5</v>
      </c>
      <c r="Z190" s="42">
        <f t="shared" si="140"/>
        <v>199.91666666666666</v>
      </c>
      <c r="AA190" s="42">
        <f t="shared" si="140"/>
        <v>87.25</v>
      </c>
      <c r="AB190" s="42">
        <f t="shared" si="140"/>
        <v>287.16666666666669</v>
      </c>
    </row>
    <row r="191" spans="1:28" x14ac:dyDescent="0.2">
      <c r="A191" s="3" t="s">
        <v>9</v>
      </c>
      <c r="B191" s="42">
        <f t="shared" ref="B191:AB191" si="141">(B20+B34+B48+B62+B76+B90+B104+B118+B132+B146+B160+B174)/12</f>
        <v>7.166666666666667</v>
      </c>
      <c r="C191" s="42">
        <f t="shared" si="141"/>
        <v>2.1666666666666665</v>
      </c>
      <c r="D191" s="42">
        <f t="shared" si="141"/>
        <v>9.3333333333333339</v>
      </c>
      <c r="E191" s="42">
        <f t="shared" si="141"/>
        <v>26.833333333333332</v>
      </c>
      <c r="F191" s="42">
        <f t="shared" si="141"/>
        <v>11.25</v>
      </c>
      <c r="G191" s="42">
        <f t="shared" si="141"/>
        <v>38.083333333333336</v>
      </c>
      <c r="H191" s="42">
        <f t="shared" si="141"/>
        <v>36.916666666666664</v>
      </c>
      <c r="I191" s="42">
        <f t="shared" si="141"/>
        <v>17.166666666666668</v>
      </c>
      <c r="J191" s="42">
        <f t="shared" si="141"/>
        <v>54.083333333333336</v>
      </c>
      <c r="K191" s="42">
        <f t="shared" si="141"/>
        <v>7.166666666666667</v>
      </c>
      <c r="L191" s="42">
        <f t="shared" si="141"/>
        <v>3.25</v>
      </c>
      <c r="M191" s="42">
        <f t="shared" si="141"/>
        <v>10.416666666666666</v>
      </c>
      <c r="N191" s="42">
        <f t="shared" si="141"/>
        <v>2.5</v>
      </c>
      <c r="O191" s="42">
        <f t="shared" si="141"/>
        <v>1.25</v>
      </c>
      <c r="P191" s="42">
        <f t="shared" si="141"/>
        <v>3.75</v>
      </c>
      <c r="Q191" s="42">
        <f t="shared" si="141"/>
        <v>0.33333333333333331</v>
      </c>
      <c r="R191" s="42">
        <f t="shared" si="141"/>
        <v>0.33333333333333331</v>
      </c>
      <c r="S191" s="42">
        <f t="shared" si="141"/>
        <v>0.66666666666666663</v>
      </c>
      <c r="T191" s="42">
        <f t="shared" si="141"/>
        <v>0.75</v>
      </c>
      <c r="U191" s="42">
        <f t="shared" si="141"/>
        <v>2</v>
      </c>
      <c r="V191" s="42">
        <f t="shared" si="141"/>
        <v>2.75</v>
      </c>
      <c r="W191" s="42">
        <f t="shared" si="141"/>
        <v>1</v>
      </c>
      <c r="X191" s="42">
        <f t="shared" si="141"/>
        <v>0.58333333333333337</v>
      </c>
      <c r="Y191" s="42">
        <f t="shared" si="141"/>
        <v>1.5833333333333333</v>
      </c>
      <c r="Z191" s="42">
        <f t="shared" si="141"/>
        <v>82.666666666666671</v>
      </c>
      <c r="AA191" s="42">
        <f t="shared" si="141"/>
        <v>38</v>
      </c>
      <c r="AB191" s="42">
        <f t="shared" si="141"/>
        <v>120.66666666666667</v>
      </c>
    </row>
    <row r="192" spans="1:28" ht="15.75" x14ac:dyDescent="0.25">
      <c r="A192" s="4" t="s">
        <v>10</v>
      </c>
      <c r="B192" s="42">
        <f t="shared" ref="B192:AB192" si="142">(B21+B35+B49+B63+B77+B91+B105+B119+B133+B147+B161+B175)/12</f>
        <v>256.5</v>
      </c>
      <c r="C192" s="42">
        <f t="shared" si="142"/>
        <v>145.41666666666666</v>
      </c>
      <c r="D192" s="42">
        <f t="shared" si="142"/>
        <v>401.91666666666669</v>
      </c>
      <c r="E192" s="42">
        <f t="shared" si="142"/>
        <v>955.08333333333337</v>
      </c>
      <c r="F192" s="42">
        <f t="shared" si="142"/>
        <v>627.41666666666663</v>
      </c>
      <c r="G192" s="42">
        <f t="shared" si="142"/>
        <v>1582.5</v>
      </c>
      <c r="H192" s="42">
        <f t="shared" si="142"/>
        <v>1596.3333333333333</v>
      </c>
      <c r="I192" s="42">
        <f t="shared" si="142"/>
        <v>1055.25</v>
      </c>
      <c r="J192" s="42">
        <f t="shared" si="142"/>
        <v>2651.5833333333335</v>
      </c>
      <c r="K192" s="42">
        <f t="shared" si="142"/>
        <v>417.75</v>
      </c>
      <c r="L192" s="42">
        <f t="shared" si="142"/>
        <v>372.83333333333331</v>
      </c>
      <c r="M192" s="42">
        <f t="shared" si="142"/>
        <v>790.58333333333337</v>
      </c>
      <c r="N192" s="42">
        <f t="shared" si="142"/>
        <v>155.41666666666666</v>
      </c>
      <c r="O192" s="42">
        <f t="shared" si="142"/>
        <v>154.5</v>
      </c>
      <c r="P192" s="42">
        <f t="shared" si="142"/>
        <v>309.91666666666669</v>
      </c>
      <c r="Q192" s="42">
        <f t="shared" si="142"/>
        <v>84.75</v>
      </c>
      <c r="R192" s="42">
        <f t="shared" si="142"/>
        <v>84.666666666666671</v>
      </c>
      <c r="S192" s="42">
        <f t="shared" si="142"/>
        <v>169.41666666666666</v>
      </c>
      <c r="T192" s="42">
        <f t="shared" si="142"/>
        <v>123.16666666666667</v>
      </c>
      <c r="U192" s="42">
        <f t="shared" si="142"/>
        <v>176.16666666666666</v>
      </c>
      <c r="V192" s="42">
        <f t="shared" si="142"/>
        <v>299.33333333333331</v>
      </c>
      <c r="W192" s="42">
        <f t="shared" si="142"/>
        <v>65.416666666666671</v>
      </c>
      <c r="X192" s="42">
        <f t="shared" si="142"/>
        <v>87.583333333333329</v>
      </c>
      <c r="Y192" s="42">
        <f t="shared" si="142"/>
        <v>153</v>
      </c>
      <c r="Z192" s="42">
        <f t="shared" si="142"/>
        <v>3654.4166666666665</v>
      </c>
      <c r="AA192" s="42">
        <f t="shared" si="142"/>
        <v>2703.8333333333335</v>
      </c>
      <c r="AB192" s="42">
        <f t="shared" si="142"/>
        <v>6358.25</v>
      </c>
    </row>
  </sheetData>
  <mergeCells count="143">
    <mergeCell ref="A8:AB8"/>
    <mergeCell ref="A22:AB22"/>
    <mergeCell ref="Z9:AB9"/>
    <mergeCell ref="B23:D23"/>
    <mergeCell ref="E23:G23"/>
    <mergeCell ref="H23:J23"/>
    <mergeCell ref="K23:M23"/>
    <mergeCell ref="B9:D9"/>
    <mergeCell ref="E9:G9"/>
    <mergeCell ref="H9:J9"/>
    <mergeCell ref="K9:M9"/>
    <mergeCell ref="N9:P9"/>
    <mergeCell ref="Q9:S9"/>
    <mergeCell ref="T9:V9"/>
    <mergeCell ref="E163:G163"/>
    <mergeCell ref="H163:J163"/>
    <mergeCell ref="A93:A94"/>
    <mergeCell ref="A107:A108"/>
    <mergeCell ref="A121:A122"/>
    <mergeCell ref="A135:A136"/>
    <mergeCell ref="A149:A150"/>
    <mergeCell ref="A163:A164"/>
    <mergeCell ref="B149:D149"/>
    <mergeCell ref="E149:G149"/>
    <mergeCell ref="H149:J149"/>
    <mergeCell ref="A106:AB106"/>
    <mergeCell ref="A120:AB120"/>
    <mergeCell ref="A134:AB134"/>
    <mergeCell ref="A148:AB148"/>
    <mergeCell ref="A162:AB162"/>
    <mergeCell ref="W9:Y9"/>
    <mergeCell ref="A9:A10"/>
    <mergeCell ref="A23:A24"/>
    <mergeCell ref="A37:A38"/>
    <mergeCell ref="A51:A52"/>
    <mergeCell ref="Z23:AB23"/>
    <mergeCell ref="W51:Y51"/>
    <mergeCell ref="Q51:S51"/>
    <mergeCell ref="T51:V51"/>
    <mergeCell ref="Z51:AB51"/>
    <mergeCell ref="A36:AB36"/>
    <mergeCell ref="A50:AB50"/>
    <mergeCell ref="T37:V37"/>
    <mergeCell ref="W37:Y37"/>
    <mergeCell ref="Z37:AB37"/>
    <mergeCell ref="T23:V23"/>
    <mergeCell ref="W23:Y23"/>
    <mergeCell ref="B37:D37"/>
    <mergeCell ref="K51:M51"/>
    <mergeCell ref="N51:P51"/>
    <mergeCell ref="A65:A66"/>
    <mergeCell ref="Q37:S37"/>
    <mergeCell ref="Q23:S23"/>
    <mergeCell ref="B51:D51"/>
    <mergeCell ref="E51:G51"/>
    <mergeCell ref="H51:J51"/>
    <mergeCell ref="E37:G37"/>
    <mergeCell ref="H37:J37"/>
    <mergeCell ref="K37:M37"/>
    <mergeCell ref="N37:P37"/>
    <mergeCell ref="N23:P23"/>
    <mergeCell ref="K65:M65"/>
    <mergeCell ref="A64:AB64"/>
    <mergeCell ref="W65:Y65"/>
    <mergeCell ref="Z65:AB65"/>
    <mergeCell ref="Z79:AB79"/>
    <mergeCell ref="B93:D93"/>
    <mergeCell ref="E93:G93"/>
    <mergeCell ref="H93:J93"/>
    <mergeCell ref="W79:Y79"/>
    <mergeCell ref="K93:M93"/>
    <mergeCell ref="N93:P93"/>
    <mergeCell ref="B65:D65"/>
    <mergeCell ref="E65:G65"/>
    <mergeCell ref="H65:J65"/>
    <mergeCell ref="A78:AB78"/>
    <mergeCell ref="A92:AB92"/>
    <mergeCell ref="H79:J79"/>
    <mergeCell ref="K79:M79"/>
    <mergeCell ref="N79:P79"/>
    <mergeCell ref="Q79:S79"/>
    <mergeCell ref="N65:P65"/>
    <mergeCell ref="Q65:S65"/>
    <mergeCell ref="T65:V65"/>
    <mergeCell ref="Q93:S93"/>
    <mergeCell ref="T93:V93"/>
    <mergeCell ref="A79:A80"/>
    <mergeCell ref="T79:V79"/>
    <mergeCell ref="Q121:S121"/>
    <mergeCell ref="T121:V121"/>
    <mergeCell ref="W121:Y121"/>
    <mergeCell ref="Z121:AB121"/>
    <mergeCell ref="T107:V107"/>
    <mergeCell ref="W107:Y107"/>
    <mergeCell ref="Z107:AB107"/>
    <mergeCell ref="B121:D121"/>
    <mergeCell ref="E121:G121"/>
    <mergeCell ref="H121:J121"/>
    <mergeCell ref="K121:M121"/>
    <mergeCell ref="N121:P121"/>
    <mergeCell ref="B107:D107"/>
    <mergeCell ref="E107:G107"/>
    <mergeCell ref="H107:J107"/>
    <mergeCell ref="K107:M107"/>
    <mergeCell ref="N107:P107"/>
    <mergeCell ref="Q107:S107"/>
    <mergeCell ref="B79:D79"/>
    <mergeCell ref="E79:G79"/>
    <mergeCell ref="W93:Y93"/>
    <mergeCell ref="Z93:AB93"/>
    <mergeCell ref="Q135:S135"/>
    <mergeCell ref="T135:V135"/>
    <mergeCell ref="W135:Y135"/>
    <mergeCell ref="B135:D135"/>
    <mergeCell ref="E135:G135"/>
    <mergeCell ref="H135:J135"/>
    <mergeCell ref="K135:M135"/>
    <mergeCell ref="N135:P135"/>
    <mergeCell ref="Z135:AB135"/>
    <mergeCell ref="K180:M180"/>
    <mergeCell ref="T163:V163"/>
    <mergeCell ref="W163:Y163"/>
    <mergeCell ref="Z163:AB163"/>
    <mergeCell ref="T149:V149"/>
    <mergeCell ref="W149:Y149"/>
    <mergeCell ref="Z149:AB149"/>
    <mergeCell ref="K149:M149"/>
    <mergeCell ref="N149:P149"/>
    <mergeCell ref="Q149:S149"/>
    <mergeCell ref="A179:AB179"/>
    <mergeCell ref="N180:P180"/>
    <mergeCell ref="Q180:S180"/>
    <mergeCell ref="T180:V180"/>
    <mergeCell ref="W180:Y180"/>
    <mergeCell ref="Z180:AB180"/>
    <mergeCell ref="A180:A181"/>
    <mergeCell ref="B180:D180"/>
    <mergeCell ref="E180:G180"/>
    <mergeCell ref="H180:J180"/>
    <mergeCell ref="K163:M163"/>
    <mergeCell ref="N163:P163"/>
    <mergeCell ref="Q163:S163"/>
    <mergeCell ref="B163:D1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Normal="100" workbookViewId="0"/>
  </sheetViews>
  <sheetFormatPr baseColWidth="10" defaultRowHeight="12.75" x14ac:dyDescent="0.2"/>
  <cols>
    <col min="1" max="1" width="25.140625" style="1" bestFit="1" customWidth="1"/>
    <col min="2" max="13" width="7" style="1" bestFit="1" customWidth="1"/>
    <col min="14" max="16384" width="11.42578125" style="1"/>
  </cols>
  <sheetData>
    <row r="1" spans="1:13" ht="15.75" x14ac:dyDescent="0.25">
      <c r="A1" s="10" t="s">
        <v>117</v>
      </c>
    </row>
    <row r="2" spans="1:13" ht="15.75" x14ac:dyDescent="0.25">
      <c r="A2" s="10"/>
    </row>
    <row r="3" spans="1:13" ht="15.75" x14ac:dyDescent="0.25">
      <c r="A3" s="10"/>
    </row>
    <row r="4" spans="1:13" ht="15" x14ac:dyDescent="0.25">
      <c r="A4" s="25" t="s">
        <v>193</v>
      </c>
    </row>
    <row r="7" spans="1:13" x14ac:dyDescent="0.2">
      <c r="A7" s="2" t="s">
        <v>111</v>
      </c>
      <c r="B7" s="2" t="s">
        <v>159</v>
      </c>
      <c r="C7" s="2" t="s">
        <v>160</v>
      </c>
      <c r="D7" s="2" t="s">
        <v>161</v>
      </c>
      <c r="E7" s="2" t="s">
        <v>162</v>
      </c>
      <c r="F7" s="2" t="s">
        <v>163</v>
      </c>
      <c r="G7" s="2" t="s">
        <v>164</v>
      </c>
      <c r="H7" s="2" t="s">
        <v>165</v>
      </c>
      <c r="I7" s="2" t="s">
        <v>166</v>
      </c>
      <c r="J7" s="2" t="s">
        <v>167</v>
      </c>
      <c r="K7" s="2" t="s">
        <v>168</v>
      </c>
      <c r="L7" s="2" t="s">
        <v>169</v>
      </c>
      <c r="M7" s="2" t="s">
        <v>170</v>
      </c>
    </row>
    <row r="8" spans="1:13" x14ac:dyDescent="0.2">
      <c r="A8" s="3" t="s">
        <v>51</v>
      </c>
      <c r="B8" s="43">
        <v>930</v>
      </c>
      <c r="C8" s="43">
        <v>937</v>
      </c>
      <c r="D8" s="43">
        <v>1245</v>
      </c>
      <c r="E8" s="43">
        <v>1777</v>
      </c>
      <c r="F8" s="43">
        <v>2456</v>
      </c>
      <c r="G8" s="43">
        <v>2419</v>
      </c>
      <c r="H8" s="43">
        <v>2251</v>
      </c>
      <c r="I8" s="43">
        <v>1537</v>
      </c>
      <c r="J8" s="43">
        <v>1734</v>
      </c>
      <c r="K8" s="43">
        <v>1378</v>
      </c>
      <c r="L8" s="43">
        <v>1418</v>
      </c>
      <c r="M8" s="43">
        <v>1110</v>
      </c>
    </row>
    <row r="9" spans="1:13" x14ac:dyDescent="0.2">
      <c r="A9" s="3" t="s">
        <v>52</v>
      </c>
      <c r="B9" s="43">
        <v>162</v>
      </c>
      <c r="C9" s="43">
        <v>224</v>
      </c>
      <c r="D9" s="43">
        <v>190</v>
      </c>
      <c r="E9" s="43">
        <v>151</v>
      </c>
      <c r="F9" s="43">
        <v>215</v>
      </c>
      <c r="G9" s="43">
        <v>261</v>
      </c>
      <c r="H9" s="43">
        <v>736</v>
      </c>
      <c r="I9" s="43">
        <v>586</v>
      </c>
      <c r="J9" s="43">
        <v>264</v>
      </c>
      <c r="K9" s="43">
        <v>235</v>
      </c>
      <c r="L9" s="43">
        <v>213</v>
      </c>
      <c r="M9" s="43">
        <v>176</v>
      </c>
    </row>
    <row r="10" spans="1:13" x14ac:dyDescent="0.2">
      <c r="A10" s="3" t="s">
        <v>53</v>
      </c>
      <c r="B10" s="43">
        <v>324</v>
      </c>
      <c r="C10" s="43">
        <v>267</v>
      </c>
      <c r="D10" s="43">
        <v>306</v>
      </c>
      <c r="E10" s="43">
        <v>261</v>
      </c>
      <c r="F10" s="43">
        <v>345</v>
      </c>
      <c r="G10" s="43">
        <v>272</v>
      </c>
      <c r="H10" s="43">
        <v>315</v>
      </c>
      <c r="I10" s="43">
        <v>269</v>
      </c>
      <c r="J10" s="43">
        <v>323</v>
      </c>
      <c r="K10" s="43">
        <v>310</v>
      </c>
      <c r="L10" s="43">
        <v>310</v>
      </c>
      <c r="M10" s="43">
        <v>239</v>
      </c>
    </row>
    <row r="11" spans="1:13" x14ac:dyDescent="0.2">
      <c r="A11" s="3" t="s">
        <v>54</v>
      </c>
      <c r="B11" s="47">
        <v>2717</v>
      </c>
      <c r="C11" s="47">
        <v>2575</v>
      </c>
      <c r="D11" s="47">
        <v>3043</v>
      </c>
      <c r="E11" s="47">
        <v>2736</v>
      </c>
      <c r="F11" s="47">
        <v>4009</v>
      </c>
      <c r="G11" s="47">
        <v>4542</v>
      </c>
      <c r="H11" s="47">
        <v>4018</v>
      </c>
      <c r="I11" s="47">
        <v>3031</v>
      </c>
      <c r="J11" s="47">
        <v>4372</v>
      </c>
      <c r="K11" s="47">
        <v>4075</v>
      </c>
      <c r="L11" s="47">
        <v>3787</v>
      </c>
      <c r="M11" s="47">
        <v>3011</v>
      </c>
    </row>
    <row r="12" spans="1:13" x14ac:dyDescent="0.2">
      <c r="A12" s="3" t="s">
        <v>55</v>
      </c>
      <c r="B12" s="43">
        <v>413</v>
      </c>
      <c r="C12" s="43">
        <v>141</v>
      </c>
      <c r="D12" s="43">
        <v>114</v>
      </c>
      <c r="E12" s="43">
        <v>77</v>
      </c>
      <c r="F12" s="43">
        <v>73</v>
      </c>
      <c r="G12" s="43">
        <v>113</v>
      </c>
      <c r="H12" s="43">
        <v>438</v>
      </c>
      <c r="I12" s="43">
        <v>76</v>
      </c>
      <c r="J12" s="43">
        <v>129</v>
      </c>
      <c r="K12" s="43">
        <v>100</v>
      </c>
      <c r="L12" s="43">
        <v>131</v>
      </c>
      <c r="M12" s="43">
        <v>319</v>
      </c>
    </row>
    <row r="13" spans="1:13" ht="15.75" x14ac:dyDescent="0.25">
      <c r="A13" s="4" t="s">
        <v>10</v>
      </c>
      <c r="B13" s="52">
        <f>SUM(B8:B12)</f>
        <v>4546</v>
      </c>
      <c r="C13" s="8">
        <f t="shared" ref="C13:M13" si="0">SUM(C8:C12)</f>
        <v>4144</v>
      </c>
      <c r="D13" s="8">
        <f t="shared" si="0"/>
        <v>4898</v>
      </c>
      <c r="E13" s="8">
        <f t="shared" si="0"/>
        <v>5002</v>
      </c>
      <c r="F13" s="8">
        <f t="shared" si="0"/>
        <v>7098</v>
      </c>
      <c r="G13" s="8">
        <f t="shared" si="0"/>
        <v>7607</v>
      </c>
      <c r="H13" s="8">
        <f t="shared" si="0"/>
        <v>7758</v>
      </c>
      <c r="I13" s="8">
        <f t="shared" si="0"/>
        <v>5499</v>
      </c>
      <c r="J13" s="8">
        <f t="shared" si="0"/>
        <v>6822</v>
      </c>
      <c r="K13" s="8">
        <f t="shared" si="0"/>
        <v>6098</v>
      </c>
      <c r="L13" s="8">
        <f t="shared" si="0"/>
        <v>5859</v>
      </c>
      <c r="M13" s="8">
        <f t="shared" si="0"/>
        <v>4855</v>
      </c>
    </row>
    <row r="39" spans="1:13" ht="12.75" customHeight="1" x14ac:dyDescent="0.2">
      <c r="A39" s="176" t="s">
        <v>194</v>
      </c>
      <c r="B39" s="176"/>
      <c r="C39" s="176"/>
      <c r="D39" s="176"/>
      <c r="E39" s="176"/>
      <c r="F39" s="176"/>
      <c r="G39" s="176"/>
      <c r="H39" s="176"/>
      <c r="I39" s="176"/>
      <c r="J39" s="176"/>
      <c r="K39" s="176"/>
      <c r="L39" s="176"/>
      <c r="M39" s="176"/>
    </row>
    <row r="40" spans="1:13" x14ac:dyDescent="0.2">
      <c r="A40" s="176"/>
      <c r="B40" s="176"/>
      <c r="C40" s="176"/>
      <c r="D40" s="176"/>
      <c r="E40" s="176"/>
      <c r="F40" s="176"/>
      <c r="G40" s="176"/>
      <c r="H40" s="176"/>
      <c r="I40" s="176"/>
      <c r="J40" s="176"/>
      <c r="K40" s="176"/>
      <c r="L40" s="176"/>
      <c r="M40" s="176"/>
    </row>
    <row r="41" spans="1:13" x14ac:dyDescent="0.2">
      <c r="A41" s="35"/>
      <c r="B41" s="35"/>
      <c r="C41" s="35"/>
    </row>
  </sheetData>
  <mergeCells count="1">
    <mergeCell ref="A39:M4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workbookViewId="0"/>
  </sheetViews>
  <sheetFormatPr baseColWidth="10" defaultRowHeight="12.75" x14ac:dyDescent="0.2"/>
  <cols>
    <col min="1" max="1" width="16.140625" style="1" customWidth="1"/>
    <col min="2" max="2" width="12" style="1" bestFit="1" customWidth="1"/>
    <col min="3" max="3" width="17.85546875" style="1" bestFit="1" customWidth="1"/>
    <col min="4" max="4" width="7" style="1" bestFit="1" customWidth="1"/>
    <col min="5" max="5" width="12" style="1" bestFit="1" customWidth="1"/>
    <col min="6" max="6" width="17" style="1" bestFit="1" customWidth="1"/>
    <col min="7" max="7" width="19.28515625" style="1" bestFit="1" customWidth="1"/>
    <col min="8" max="8" width="12.140625" style="1" bestFit="1" customWidth="1"/>
    <col min="9" max="9" width="12.28515625" style="1" bestFit="1" customWidth="1"/>
    <col min="10" max="10" width="10.42578125" style="1" bestFit="1" customWidth="1"/>
    <col min="11" max="16384" width="11.42578125" style="1"/>
  </cols>
  <sheetData>
    <row r="1" spans="1:10" ht="15.75" x14ac:dyDescent="0.25">
      <c r="A1" s="10" t="s">
        <v>117</v>
      </c>
    </row>
    <row r="3" spans="1:10" ht="15" x14ac:dyDescent="0.25">
      <c r="A3" s="25" t="s">
        <v>195</v>
      </c>
    </row>
    <row r="7" spans="1:10" x14ac:dyDescent="0.2">
      <c r="B7" s="189" t="s">
        <v>15</v>
      </c>
      <c r="C7" s="189"/>
      <c r="D7" s="189"/>
      <c r="E7" s="189"/>
      <c r="F7" s="189"/>
      <c r="G7" s="189"/>
      <c r="H7" s="189"/>
      <c r="I7" s="189"/>
      <c r="J7" s="189"/>
    </row>
    <row r="8" spans="1:10" ht="25.5" x14ac:dyDescent="0.2">
      <c r="A8" s="26" t="s">
        <v>112</v>
      </c>
      <c r="B8" s="2" t="s">
        <v>27</v>
      </c>
      <c r="C8" s="2" t="s">
        <v>28</v>
      </c>
      <c r="D8" s="2" t="s">
        <v>29</v>
      </c>
      <c r="E8" s="2" t="s">
        <v>30</v>
      </c>
      <c r="F8" s="2" t="s">
        <v>31</v>
      </c>
      <c r="G8" s="2" t="s">
        <v>32</v>
      </c>
      <c r="H8" s="2" t="s">
        <v>33</v>
      </c>
      <c r="I8" s="2" t="s">
        <v>61</v>
      </c>
      <c r="J8" s="2" t="s">
        <v>50</v>
      </c>
    </row>
    <row r="9" spans="1:10" x14ac:dyDescent="0.2">
      <c r="A9" s="50" t="s">
        <v>57</v>
      </c>
      <c r="B9" s="48">
        <v>132</v>
      </c>
      <c r="C9" s="48">
        <v>536</v>
      </c>
      <c r="D9" s="48">
        <v>1070</v>
      </c>
      <c r="E9" s="48">
        <v>205</v>
      </c>
      <c r="F9" s="48">
        <v>54</v>
      </c>
      <c r="G9" s="48">
        <v>40</v>
      </c>
      <c r="H9" s="48">
        <v>65</v>
      </c>
      <c r="I9" s="48">
        <v>39</v>
      </c>
      <c r="J9" s="47">
        <f t="shared" ref="J9:J14" si="0">SUM(B9:I9)</f>
        <v>2141</v>
      </c>
    </row>
    <row r="10" spans="1:10" x14ac:dyDescent="0.2">
      <c r="A10" s="50" t="s">
        <v>58</v>
      </c>
      <c r="B10" s="48">
        <v>20</v>
      </c>
      <c r="C10" s="48">
        <v>81</v>
      </c>
      <c r="D10" s="48">
        <v>214</v>
      </c>
      <c r="E10" s="48">
        <v>61</v>
      </c>
      <c r="F10" s="48">
        <v>9</v>
      </c>
      <c r="G10" s="48">
        <v>7</v>
      </c>
      <c r="H10" s="48">
        <v>22</v>
      </c>
      <c r="I10" s="48">
        <v>11</v>
      </c>
      <c r="J10" s="47">
        <f t="shared" si="0"/>
        <v>425</v>
      </c>
    </row>
    <row r="11" spans="1:10" x14ac:dyDescent="0.2">
      <c r="A11" s="50" t="s">
        <v>59</v>
      </c>
      <c r="B11" s="48">
        <v>1</v>
      </c>
      <c r="C11" s="48">
        <v>22</v>
      </c>
      <c r="D11" s="48">
        <v>18</v>
      </c>
      <c r="E11" s="48">
        <v>23</v>
      </c>
      <c r="F11" s="48">
        <v>1</v>
      </c>
      <c r="G11" s="48">
        <v>2</v>
      </c>
      <c r="H11" s="48">
        <v>12</v>
      </c>
      <c r="I11" s="48">
        <v>12</v>
      </c>
      <c r="J11" s="47">
        <f t="shared" si="0"/>
        <v>91</v>
      </c>
    </row>
    <row r="12" spans="1:10" x14ac:dyDescent="0.2">
      <c r="A12" s="50" t="s">
        <v>60</v>
      </c>
      <c r="B12" s="48">
        <v>7</v>
      </c>
      <c r="C12" s="48">
        <v>116</v>
      </c>
      <c r="D12" s="48">
        <v>103</v>
      </c>
      <c r="E12" s="48">
        <v>31</v>
      </c>
      <c r="F12" s="48">
        <v>13</v>
      </c>
      <c r="G12" s="48">
        <v>12</v>
      </c>
      <c r="H12" s="48">
        <v>25</v>
      </c>
      <c r="I12" s="48">
        <v>20</v>
      </c>
      <c r="J12" s="47">
        <f t="shared" si="0"/>
        <v>327</v>
      </c>
    </row>
    <row r="13" spans="1:10" x14ac:dyDescent="0.2">
      <c r="A13" s="50" t="s">
        <v>124</v>
      </c>
      <c r="B13" s="48">
        <v>0</v>
      </c>
      <c r="C13" s="48">
        <v>5</v>
      </c>
      <c r="D13" s="48">
        <v>2</v>
      </c>
      <c r="E13" s="48">
        <v>0</v>
      </c>
      <c r="F13" s="48">
        <v>0</v>
      </c>
      <c r="G13" s="48">
        <v>0</v>
      </c>
      <c r="H13" s="48">
        <v>4</v>
      </c>
      <c r="I13" s="48">
        <v>4</v>
      </c>
      <c r="J13" s="47">
        <f t="shared" si="0"/>
        <v>15</v>
      </c>
    </row>
    <row r="14" spans="1:10" ht="25.5" x14ac:dyDescent="0.2">
      <c r="A14" s="50" t="s">
        <v>125</v>
      </c>
      <c r="B14" s="48">
        <v>150</v>
      </c>
      <c r="C14" s="48">
        <v>470</v>
      </c>
      <c r="D14" s="48">
        <v>734</v>
      </c>
      <c r="E14" s="48">
        <v>171</v>
      </c>
      <c r="F14" s="48">
        <v>54</v>
      </c>
      <c r="G14" s="48">
        <v>29</v>
      </c>
      <c r="H14" s="48">
        <v>120</v>
      </c>
      <c r="I14" s="48">
        <v>70</v>
      </c>
      <c r="J14" s="47">
        <f t="shared" si="0"/>
        <v>1798</v>
      </c>
    </row>
    <row r="15" spans="1:10" ht="15.75" x14ac:dyDescent="0.25">
      <c r="A15" s="12" t="s">
        <v>10</v>
      </c>
      <c r="B15" s="52">
        <f>SUM(B9:B14)</f>
        <v>310</v>
      </c>
      <c r="C15" s="52">
        <f t="shared" ref="C15:J15" si="1">SUM(C9:C14)</f>
        <v>1230</v>
      </c>
      <c r="D15" s="52">
        <f t="shared" si="1"/>
        <v>2141</v>
      </c>
      <c r="E15" s="52">
        <f t="shared" si="1"/>
        <v>491</v>
      </c>
      <c r="F15" s="52">
        <f t="shared" si="1"/>
        <v>131</v>
      </c>
      <c r="G15" s="52">
        <f t="shared" si="1"/>
        <v>90</v>
      </c>
      <c r="H15" s="52">
        <f t="shared" si="1"/>
        <v>248</v>
      </c>
      <c r="I15" s="52">
        <f t="shared" si="1"/>
        <v>156</v>
      </c>
      <c r="J15" s="52">
        <f t="shared" si="1"/>
        <v>4797</v>
      </c>
    </row>
    <row r="16" spans="1:10" x14ac:dyDescent="0.2">
      <c r="B16" s="189" t="s">
        <v>16</v>
      </c>
      <c r="C16" s="189"/>
      <c r="D16" s="189"/>
      <c r="E16" s="189"/>
      <c r="F16" s="189"/>
      <c r="G16" s="189"/>
      <c r="H16" s="189"/>
      <c r="I16" s="189"/>
      <c r="J16" s="189"/>
    </row>
    <row r="17" spans="1:10" ht="25.5" x14ac:dyDescent="0.2">
      <c r="A17" s="26" t="s">
        <v>112</v>
      </c>
      <c r="B17" s="2" t="s">
        <v>27</v>
      </c>
      <c r="C17" s="2" t="s">
        <v>28</v>
      </c>
      <c r="D17" s="2" t="s">
        <v>29</v>
      </c>
      <c r="E17" s="2" t="s">
        <v>30</v>
      </c>
      <c r="F17" s="2" t="s">
        <v>31</v>
      </c>
      <c r="G17" s="2" t="s">
        <v>32</v>
      </c>
      <c r="H17" s="2" t="s">
        <v>33</v>
      </c>
      <c r="I17" s="2" t="s">
        <v>61</v>
      </c>
      <c r="J17" s="2" t="s">
        <v>50</v>
      </c>
    </row>
    <row r="18" spans="1:10" x14ac:dyDescent="0.2">
      <c r="A18" s="50" t="s">
        <v>57</v>
      </c>
      <c r="B18" s="48">
        <v>75</v>
      </c>
      <c r="C18" s="48">
        <v>891</v>
      </c>
      <c r="D18" s="48">
        <v>1023</v>
      </c>
      <c r="E18" s="48">
        <v>237</v>
      </c>
      <c r="F18" s="48">
        <v>48</v>
      </c>
      <c r="G18" s="48">
        <v>27</v>
      </c>
      <c r="H18" s="48">
        <v>52</v>
      </c>
      <c r="I18" s="48">
        <v>31</v>
      </c>
      <c r="J18" s="47">
        <f t="shared" ref="J18:J23" si="2">SUM(B18:I18)</f>
        <v>2384</v>
      </c>
    </row>
    <row r="19" spans="1:10" x14ac:dyDescent="0.2">
      <c r="A19" s="50" t="s">
        <v>58</v>
      </c>
      <c r="B19" s="48">
        <v>17</v>
      </c>
      <c r="C19" s="48">
        <v>102</v>
      </c>
      <c r="D19" s="48">
        <v>113</v>
      </c>
      <c r="E19" s="48">
        <v>33</v>
      </c>
      <c r="F19" s="48">
        <v>10</v>
      </c>
      <c r="G19" s="48">
        <v>6</v>
      </c>
      <c r="H19" s="48">
        <v>14</v>
      </c>
      <c r="I19" s="48">
        <v>11</v>
      </c>
      <c r="J19" s="47">
        <f t="shared" si="2"/>
        <v>306</v>
      </c>
    </row>
    <row r="20" spans="1:10" x14ac:dyDescent="0.2">
      <c r="A20" s="50" t="s">
        <v>59</v>
      </c>
      <c r="B20" s="48">
        <v>2</v>
      </c>
      <c r="C20" s="48">
        <v>13</v>
      </c>
      <c r="D20" s="48">
        <v>31</v>
      </c>
      <c r="E20" s="48">
        <v>52</v>
      </c>
      <c r="F20" s="48">
        <v>0</v>
      </c>
      <c r="G20" s="48">
        <v>3</v>
      </c>
      <c r="H20" s="48">
        <v>8</v>
      </c>
      <c r="I20" s="48">
        <v>6</v>
      </c>
      <c r="J20" s="47">
        <f t="shared" si="2"/>
        <v>115</v>
      </c>
    </row>
    <row r="21" spans="1:10" x14ac:dyDescent="0.2">
      <c r="A21" s="50" t="s">
        <v>60</v>
      </c>
      <c r="B21" s="48">
        <v>8</v>
      </c>
      <c r="C21" s="48">
        <v>29</v>
      </c>
      <c r="D21" s="48">
        <v>51</v>
      </c>
      <c r="E21" s="48">
        <v>31</v>
      </c>
      <c r="F21" s="48">
        <v>17</v>
      </c>
      <c r="G21" s="48">
        <v>15</v>
      </c>
      <c r="H21" s="48">
        <v>14</v>
      </c>
      <c r="I21" s="48">
        <v>21</v>
      </c>
      <c r="J21" s="47">
        <f t="shared" si="2"/>
        <v>186</v>
      </c>
    </row>
    <row r="22" spans="1:10" x14ac:dyDescent="0.2">
      <c r="A22" s="50" t="s">
        <v>124</v>
      </c>
      <c r="B22" s="48">
        <v>0</v>
      </c>
      <c r="C22" s="48">
        <v>0</v>
      </c>
      <c r="D22" s="48">
        <v>4</v>
      </c>
      <c r="E22" s="48">
        <v>0</v>
      </c>
      <c r="F22" s="48">
        <v>0</v>
      </c>
      <c r="G22" s="48">
        <v>0</v>
      </c>
      <c r="H22" s="48">
        <v>0</v>
      </c>
      <c r="I22" s="48">
        <v>1</v>
      </c>
      <c r="J22" s="47">
        <f t="shared" si="2"/>
        <v>5</v>
      </c>
    </row>
    <row r="23" spans="1:10" ht="25.5" x14ac:dyDescent="0.2">
      <c r="A23" s="50" t="s">
        <v>125</v>
      </c>
      <c r="B23" s="48">
        <v>173</v>
      </c>
      <c r="C23" s="48">
        <v>572</v>
      </c>
      <c r="D23" s="48">
        <v>684</v>
      </c>
      <c r="E23" s="48">
        <v>176</v>
      </c>
      <c r="F23" s="48">
        <v>70</v>
      </c>
      <c r="G23" s="48">
        <v>28</v>
      </c>
      <c r="H23" s="48">
        <v>110</v>
      </c>
      <c r="I23" s="48">
        <v>67</v>
      </c>
      <c r="J23" s="47">
        <f t="shared" si="2"/>
        <v>1880</v>
      </c>
    </row>
    <row r="24" spans="1:10" ht="15.75" x14ac:dyDescent="0.25">
      <c r="A24" s="12" t="s">
        <v>10</v>
      </c>
      <c r="B24" s="52">
        <f t="shared" ref="B24:J24" si="3">SUM(B18:B23)</f>
        <v>275</v>
      </c>
      <c r="C24" s="52">
        <f t="shared" si="3"/>
        <v>1607</v>
      </c>
      <c r="D24" s="52">
        <f t="shared" si="3"/>
        <v>1906</v>
      </c>
      <c r="E24" s="52">
        <f t="shared" si="3"/>
        <v>529</v>
      </c>
      <c r="F24" s="52">
        <f t="shared" si="3"/>
        <v>145</v>
      </c>
      <c r="G24" s="52">
        <f t="shared" si="3"/>
        <v>79</v>
      </c>
      <c r="H24" s="52">
        <f t="shared" si="3"/>
        <v>198</v>
      </c>
      <c r="I24" s="52">
        <f t="shared" si="3"/>
        <v>137</v>
      </c>
      <c r="J24" s="52">
        <f t="shared" si="3"/>
        <v>4876</v>
      </c>
    </row>
    <row r="25" spans="1:10" x14ac:dyDescent="0.2">
      <c r="B25" s="189" t="s">
        <v>17</v>
      </c>
      <c r="C25" s="189"/>
      <c r="D25" s="189"/>
      <c r="E25" s="189"/>
      <c r="F25" s="189"/>
      <c r="G25" s="189"/>
      <c r="H25" s="189"/>
      <c r="I25" s="189"/>
      <c r="J25" s="189"/>
    </row>
    <row r="26" spans="1:10" ht="25.5" x14ac:dyDescent="0.2">
      <c r="A26" s="26" t="s">
        <v>112</v>
      </c>
      <c r="B26" s="2" t="s">
        <v>27</v>
      </c>
      <c r="C26" s="2" t="s">
        <v>28</v>
      </c>
      <c r="D26" s="2" t="s">
        <v>29</v>
      </c>
      <c r="E26" s="2" t="s">
        <v>30</v>
      </c>
      <c r="F26" s="2" t="s">
        <v>31</v>
      </c>
      <c r="G26" s="2" t="s">
        <v>32</v>
      </c>
      <c r="H26" s="2" t="s">
        <v>33</v>
      </c>
      <c r="I26" s="2" t="s">
        <v>61</v>
      </c>
      <c r="J26" s="2" t="s">
        <v>50</v>
      </c>
    </row>
    <row r="27" spans="1:10" x14ac:dyDescent="0.2">
      <c r="A27" s="50" t="s">
        <v>57</v>
      </c>
      <c r="B27" s="48">
        <v>78</v>
      </c>
      <c r="C27" s="48">
        <v>681</v>
      </c>
      <c r="D27" s="48">
        <v>1090</v>
      </c>
      <c r="E27" s="48">
        <v>343</v>
      </c>
      <c r="F27" s="48">
        <v>61</v>
      </c>
      <c r="G27" s="48">
        <v>37</v>
      </c>
      <c r="H27" s="48">
        <v>61</v>
      </c>
      <c r="I27" s="48">
        <v>41</v>
      </c>
      <c r="J27" s="47">
        <f t="shared" ref="J27:J32" si="4">SUM(B27:I27)</f>
        <v>2392</v>
      </c>
    </row>
    <row r="28" spans="1:10" x14ac:dyDescent="0.2">
      <c r="A28" s="50" t="s">
        <v>58</v>
      </c>
      <c r="B28" s="48">
        <v>11</v>
      </c>
      <c r="C28" s="48">
        <v>61</v>
      </c>
      <c r="D28" s="48">
        <v>192</v>
      </c>
      <c r="E28" s="48">
        <v>61</v>
      </c>
      <c r="F28" s="48">
        <v>5</v>
      </c>
      <c r="G28" s="48">
        <v>9</v>
      </c>
      <c r="H28" s="48">
        <v>9</v>
      </c>
      <c r="I28" s="48">
        <v>6</v>
      </c>
      <c r="J28" s="47">
        <f t="shared" si="4"/>
        <v>354</v>
      </c>
    </row>
    <row r="29" spans="1:10" x14ac:dyDescent="0.2">
      <c r="A29" s="50" t="s">
        <v>59</v>
      </c>
      <c r="B29" s="48">
        <v>24</v>
      </c>
      <c r="C29" s="48">
        <v>66</v>
      </c>
      <c r="D29" s="48">
        <v>93</v>
      </c>
      <c r="E29" s="48">
        <v>32</v>
      </c>
      <c r="F29" s="48">
        <v>15</v>
      </c>
      <c r="G29" s="48">
        <v>5</v>
      </c>
      <c r="H29" s="48">
        <v>17</v>
      </c>
      <c r="I29" s="48">
        <v>5</v>
      </c>
      <c r="J29" s="47">
        <f t="shared" si="4"/>
        <v>257</v>
      </c>
    </row>
    <row r="30" spans="1:10" x14ac:dyDescent="0.2">
      <c r="A30" s="50" t="s">
        <v>60</v>
      </c>
      <c r="B30" s="48">
        <v>4</v>
      </c>
      <c r="C30" s="48">
        <v>62</v>
      </c>
      <c r="D30" s="48">
        <v>59</v>
      </c>
      <c r="E30" s="48">
        <v>32</v>
      </c>
      <c r="F30" s="48">
        <v>18</v>
      </c>
      <c r="G30" s="48">
        <v>7</v>
      </c>
      <c r="H30" s="48">
        <v>25</v>
      </c>
      <c r="I30" s="48">
        <v>15</v>
      </c>
      <c r="J30" s="47">
        <f t="shared" si="4"/>
        <v>222</v>
      </c>
    </row>
    <row r="31" spans="1:10" x14ac:dyDescent="0.2">
      <c r="A31" s="50" t="s">
        <v>124</v>
      </c>
      <c r="B31" s="48">
        <v>0</v>
      </c>
      <c r="C31" s="48">
        <v>1</v>
      </c>
      <c r="D31" s="48">
        <v>4</v>
      </c>
      <c r="E31" s="48">
        <v>8</v>
      </c>
      <c r="F31" s="48">
        <v>0</v>
      </c>
      <c r="G31" s="48">
        <v>0</v>
      </c>
      <c r="H31" s="48">
        <v>2</v>
      </c>
      <c r="I31" s="48">
        <v>5</v>
      </c>
      <c r="J31" s="47">
        <f t="shared" si="4"/>
        <v>20</v>
      </c>
    </row>
    <row r="32" spans="1:10" ht="25.5" x14ac:dyDescent="0.2">
      <c r="A32" s="50" t="s">
        <v>125</v>
      </c>
      <c r="B32" s="48">
        <v>195</v>
      </c>
      <c r="C32" s="48">
        <v>517</v>
      </c>
      <c r="D32" s="48">
        <v>741</v>
      </c>
      <c r="E32" s="48">
        <v>173</v>
      </c>
      <c r="F32" s="48">
        <v>64</v>
      </c>
      <c r="G32" s="48">
        <v>30</v>
      </c>
      <c r="H32" s="48">
        <v>86</v>
      </c>
      <c r="I32" s="48">
        <v>70</v>
      </c>
      <c r="J32" s="47">
        <f t="shared" si="4"/>
        <v>1876</v>
      </c>
    </row>
    <row r="33" spans="1:10" ht="15.75" x14ac:dyDescent="0.25">
      <c r="A33" s="12" t="s">
        <v>10</v>
      </c>
      <c r="B33" s="52">
        <f t="shared" ref="B33:J33" si="5">SUM(B27:B32)</f>
        <v>312</v>
      </c>
      <c r="C33" s="52">
        <f t="shared" si="5"/>
        <v>1388</v>
      </c>
      <c r="D33" s="52">
        <f t="shared" si="5"/>
        <v>2179</v>
      </c>
      <c r="E33" s="52">
        <f t="shared" si="5"/>
        <v>649</v>
      </c>
      <c r="F33" s="52">
        <f t="shared" si="5"/>
        <v>163</v>
      </c>
      <c r="G33" s="52">
        <f t="shared" si="5"/>
        <v>88</v>
      </c>
      <c r="H33" s="52">
        <f t="shared" si="5"/>
        <v>200</v>
      </c>
      <c r="I33" s="52">
        <f t="shared" si="5"/>
        <v>142</v>
      </c>
      <c r="J33" s="52">
        <f t="shared" si="5"/>
        <v>5121</v>
      </c>
    </row>
    <row r="34" spans="1:10" x14ac:dyDescent="0.2">
      <c r="B34" s="189" t="s">
        <v>18</v>
      </c>
      <c r="C34" s="189"/>
      <c r="D34" s="189"/>
      <c r="E34" s="189"/>
      <c r="F34" s="189"/>
      <c r="G34" s="189"/>
      <c r="H34" s="189"/>
      <c r="I34" s="189"/>
      <c r="J34" s="189"/>
    </row>
    <row r="35" spans="1:10" ht="25.5" x14ac:dyDescent="0.2">
      <c r="A35" s="26" t="s">
        <v>112</v>
      </c>
      <c r="B35" s="2" t="s">
        <v>27</v>
      </c>
      <c r="C35" s="2" t="s">
        <v>28</v>
      </c>
      <c r="D35" s="2" t="s">
        <v>29</v>
      </c>
      <c r="E35" s="2" t="s">
        <v>30</v>
      </c>
      <c r="F35" s="2" t="s">
        <v>31</v>
      </c>
      <c r="G35" s="2" t="s">
        <v>32</v>
      </c>
      <c r="H35" s="2" t="s">
        <v>33</v>
      </c>
      <c r="I35" s="2" t="s">
        <v>61</v>
      </c>
      <c r="J35" s="2" t="s">
        <v>50</v>
      </c>
    </row>
    <row r="36" spans="1:10" x14ac:dyDescent="0.2">
      <c r="A36" s="50" t="s">
        <v>57</v>
      </c>
      <c r="B36" s="48">
        <v>78</v>
      </c>
      <c r="C36" s="48">
        <v>716</v>
      </c>
      <c r="D36" s="48">
        <v>1643</v>
      </c>
      <c r="E36" s="48">
        <v>253</v>
      </c>
      <c r="F36" s="48">
        <v>72</v>
      </c>
      <c r="G36" s="48">
        <v>44</v>
      </c>
      <c r="H36" s="48">
        <v>70</v>
      </c>
      <c r="I36" s="48">
        <v>30</v>
      </c>
      <c r="J36" s="47">
        <f>SUM(B36:I36)</f>
        <v>2906</v>
      </c>
    </row>
    <row r="37" spans="1:10" x14ac:dyDescent="0.2">
      <c r="A37" s="50" t="s">
        <v>58</v>
      </c>
      <c r="B37" s="48">
        <v>3</v>
      </c>
      <c r="C37" s="48">
        <v>24</v>
      </c>
      <c r="D37" s="48">
        <v>57</v>
      </c>
      <c r="E37" s="48">
        <v>24</v>
      </c>
      <c r="F37" s="48">
        <v>8</v>
      </c>
      <c r="G37" s="48">
        <v>4</v>
      </c>
      <c r="H37" s="48">
        <v>15</v>
      </c>
      <c r="I37" s="48">
        <v>7</v>
      </c>
      <c r="J37" s="47">
        <f t="shared" ref="J37:J41" si="6">SUM(B37:I37)</f>
        <v>142</v>
      </c>
    </row>
    <row r="38" spans="1:10" x14ac:dyDescent="0.2">
      <c r="A38" s="50" t="s">
        <v>59</v>
      </c>
      <c r="B38" s="48">
        <v>8</v>
      </c>
      <c r="C38" s="48">
        <v>53</v>
      </c>
      <c r="D38" s="48">
        <v>109</v>
      </c>
      <c r="E38" s="48">
        <v>34</v>
      </c>
      <c r="F38" s="48">
        <v>7</v>
      </c>
      <c r="G38" s="48">
        <v>6</v>
      </c>
      <c r="H38" s="48">
        <v>12</v>
      </c>
      <c r="I38" s="48">
        <v>4</v>
      </c>
      <c r="J38" s="47">
        <f t="shared" si="6"/>
        <v>233</v>
      </c>
    </row>
    <row r="39" spans="1:10" x14ac:dyDescent="0.2">
      <c r="A39" s="50" t="s">
        <v>60</v>
      </c>
      <c r="B39" s="48">
        <v>9</v>
      </c>
      <c r="C39" s="48">
        <v>50</v>
      </c>
      <c r="D39" s="48">
        <v>68</v>
      </c>
      <c r="E39" s="48">
        <v>19</v>
      </c>
      <c r="F39" s="48">
        <v>8</v>
      </c>
      <c r="G39" s="48">
        <v>11</v>
      </c>
      <c r="H39" s="48">
        <v>19</v>
      </c>
      <c r="I39" s="48">
        <v>5</v>
      </c>
      <c r="J39" s="47">
        <f t="shared" si="6"/>
        <v>189</v>
      </c>
    </row>
    <row r="40" spans="1:10" x14ac:dyDescent="0.2">
      <c r="A40" s="50" t="s">
        <v>124</v>
      </c>
      <c r="B40" s="48">
        <v>1</v>
      </c>
      <c r="C40" s="48">
        <v>1</v>
      </c>
      <c r="D40" s="48">
        <v>3</v>
      </c>
      <c r="E40" s="48">
        <v>3</v>
      </c>
      <c r="F40" s="48">
        <v>0</v>
      </c>
      <c r="G40" s="48">
        <v>0</v>
      </c>
      <c r="H40" s="48">
        <v>0</v>
      </c>
      <c r="I40" s="48">
        <v>5</v>
      </c>
      <c r="J40" s="47">
        <f t="shared" si="6"/>
        <v>13</v>
      </c>
    </row>
    <row r="41" spans="1:10" ht="25.5" x14ac:dyDescent="0.2">
      <c r="A41" s="50" t="s">
        <v>125</v>
      </c>
      <c r="B41" s="48">
        <v>216</v>
      </c>
      <c r="C41" s="48">
        <v>423</v>
      </c>
      <c r="D41" s="48">
        <v>700</v>
      </c>
      <c r="E41" s="48">
        <v>207</v>
      </c>
      <c r="F41" s="48">
        <v>51</v>
      </c>
      <c r="G41" s="48">
        <v>24</v>
      </c>
      <c r="H41" s="48">
        <v>59</v>
      </c>
      <c r="I41" s="48">
        <v>50</v>
      </c>
      <c r="J41" s="47">
        <f t="shared" si="6"/>
        <v>1730</v>
      </c>
    </row>
    <row r="42" spans="1:10" ht="15.75" x14ac:dyDescent="0.25">
      <c r="A42" s="12" t="s">
        <v>10</v>
      </c>
      <c r="B42" s="52">
        <f>SUM(B36:B41)</f>
        <v>315</v>
      </c>
      <c r="C42" s="52">
        <f t="shared" ref="C42:J42" si="7">SUM(C36:C41)</f>
        <v>1267</v>
      </c>
      <c r="D42" s="52">
        <f t="shared" si="7"/>
        <v>2580</v>
      </c>
      <c r="E42" s="52">
        <f t="shared" si="7"/>
        <v>540</v>
      </c>
      <c r="F42" s="52">
        <f t="shared" si="7"/>
        <v>146</v>
      </c>
      <c r="G42" s="52">
        <f t="shared" si="7"/>
        <v>89</v>
      </c>
      <c r="H42" s="52">
        <f t="shared" si="7"/>
        <v>175</v>
      </c>
      <c r="I42" s="52">
        <f t="shared" si="7"/>
        <v>101</v>
      </c>
      <c r="J42" s="52">
        <f t="shared" si="7"/>
        <v>5213</v>
      </c>
    </row>
    <row r="43" spans="1:10" x14ac:dyDescent="0.2">
      <c r="B43" s="189" t="s">
        <v>19</v>
      </c>
      <c r="C43" s="189"/>
      <c r="D43" s="189"/>
      <c r="E43" s="189"/>
      <c r="F43" s="189"/>
      <c r="G43" s="189"/>
      <c r="H43" s="189"/>
      <c r="I43" s="189"/>
      <c r="J43" s="189"/>
    </row>
    <row r="44" spans="1:10" ht="25.5" x14ac:dyDescent="0.2">
      <c r="A44" s="26" t="s">
        <v>112</v>
      </c>
      <c r="B44" s="2" t="s">
        <v>27</v>
      </c>
      <c r="C44" s="2" t="s">
        <v>28</v>
      </c>
      <c r="D44" s="2" t="s">
        <v>29</v>
      </c>
      <c r="E44" s="2" t="s">
        <v>30</v>
      </c>
      <c r="F44" s="2" t="s">
        <v>31</v>
      </c>
      <c r="G44" s="2" t="s">
        <v>32</v>
      </c>
      <c r="H44" s="2" t="s">
        <v>33</v>
      </c>
      <c r="I44" s="2" t="s">
        <v>61</v>
      </c>
      <c r="J44" s="2" t="s">
        <v>50</v>
      </c>
    </row>
    <row r="45" spans="1:10" x14ac:dyDescent="0.2">
      <c r="A45" s="50" t="s">
        <v>57</v>
      </c>
      <c r="B45" s="48">
        <v>155</v>
      </c>
      <c r="C45" s="48">
        <v>1305</v>
      </c>
      <c r="D45" s="48">
        <v>2149</v>
      </c>
      <c r="E45" s="48">
        <v>350</v>
      </c>
      <c r="F45" s="48">
        <v>70</v>
      </c>
      <c r="G45" s="48">
        <v>44</v>
      </c>
      <c r="H45" s="48">
        <v>101</v>
      </c>
      <c r="I45" s="48">
        <v>48</v>
      </c>
      <c r="J45" s="47">
        <f>SUM(B45:I45)</f>
        <v>4222</v>
      </c>
    </row>
    <row r="46" spans="1:10" x14ac:dyDescent="0.2">
      <c r="A46" s="50" t="s">
        <v>58</v>
      </c>
      <c r="B46" s="48">
        <v>3</v>
      </c>
      <c r="C46" s="48">
        <v>68</v>
      </c>
      <c r="D46" s="48">
        <v>108</v>
      </c>
      <c r="E46" s="48">
        <v>66</v>
      </c>
      <c r="F46" s="48">
        <v>6</v>
      </c>
      <c r="G46" s="48">
        <v>8</v>
      </c>
      <c r="H46" s="48">
        <v>16</v>
      </c>
      <c r="I46" s="48">
        <v>7</v>
      </c>
      <c r="J46" s="47">
        <f t="shared" ref="J46:J50" si="8">SUM(B46:I46)</f>
        <v>282</v>
      </c>
    </row>
    <row r="47" spans="1:10" x14ac:dyDescent="0.2">
      <c r="A47" s="50" t="s">
        <v>59</v>
      </c>
      <c r="B47" s="48">
        <v>16</v>
      </c>
      <c r="C47" s="48">
        <v>105</v>
      </c>
      <c r="D47" s="48">
        <v>103</v>
      </c>
      <c r="E47" s="48">
        <v>70</v>
      </c>
      <c r="F47" s="48">
        <v>13</v>
      </c>
      <c r="G47" s="48">
        <v>10</v>
      </c>
      <c r="H47" s="48">
        <v>9</v>
      </c>
      <c r="I47" s="48">
        <v>6</v>
      </c>
      <c r="J47" s="47">
        <f t="shared" si="8"/>
        <v>332</v>
      </c>
    </row>
    <row r="48" spans="1:10" x14ac:dyDescent="0.2">
      <c r="A48" s="50" t="s">
        <v>60</v>
      </c>
      <c r="B48" s="48">
        <v>3</v>
      </c>
      <c r="C48" s="48">
        <v>71</v>
      </c>
      <c r="D48" s="48">
        <v>43</v>
      </c>
      <c r="E48" s="48">
        <v>52</v>
      </c>
      <c r="F48" s="48">
        <v>12</v>
      </c>
      <c r="G48" s="48">
        <v>9</v>
      </c>
      <c r="H48" s="48">
        <v>15</v>
      </c>
      <c r="I48" s="48">
        <v>14</v>
      </c>
      <c r="J48" s="47">
        <f t="shared" si="8"/>
        <v>219</v>
      </c>
    </row>
    <row r="49" spans="1:10" x14ac:dyDescent="0.2">
      <c r="A49" s="50" t="s">
        <v>124</v>
      </c>
      <c r="B49" s="48">
        <v>0</v>
      </c>
      <c r="C49" s="48">
        <v>8</v>
      </c>
      <c r="D49" s="48">
        <v>6</v>
      </c>
      <c r="E49" s="48">
        <v>2</v>
      </c>
      <c r="F49" s="48">
        <v>0</v>
      </c>
      <c r="G49" s="48">
        <v>0</v>
      </c>
      <c r="H49" s="48">
        <v>2</v>
      </c>
      <c r="I49" s="48">
        <v>6</v>
      </c>
      <c r="J49" s="47">
        <f t="shared" si="8"/>
        <v>24</v>
      </c>
    </row>
    <row r="50" spans="1:10" ht="25.5" x14ac:dyDescent="0.2">
      <c r="A50" s="50" t="s">
        <v>125</v>
      </c>
      <c r="B50" s="48">
        <v>302</v>
      </c>
      <c r="C50" s="48">
        <v>531</v>
      </c>
      <c r="D50" s="48">
        <v>1111</v>
      </c>
      <c r="E50" s="48">
        <v>208</v>
      </c>
      <c r="F50" s="48">
        <v>64</v>
      </c>
      <c r="G50" s="48">
        <v>32</v>
      </c>
      <c r="H50" s="48">
        <v>90</v>
      </c>
      <c r="I50" s="48">
        <v>76</v>
      </c>
      <c r="J50" s="47">
        <f t="shared" si="8"/>
        <v>2414</v>
      </c>
    </row>
    <row r="51" spans="1:10" ht="15.75" x14ac:dyDescent="0.25">
      <c r="A51" s="12" t="s">
        <v>10</v>
      </c>
      <c r="B51" s="52">
        <f>SUM(B45:B50)</f>
        <v>479</v>
      </c>
      <c r="C51" s="52">
        <f t="shared" ref="C51:I51" si="9">SUM(C45:C50)</f>
        <v>2088</v>
      </c>
      <c r="D51" s="52">
        <f t="shared" si="9"/>
        <v>3520</v>
      </c>
      <c r="E51" s="52">
        <f t="shared" si="9"/>
        <v>748</v>
      </c>
      <c r="F51" s="52">
        <f t="shared" si="9"/>
        <v>165</v>
      </c>
      <c r="G51" s="52">
        <f t="shared" si="9"/>
        <v>103</v>
      </c>
      <c r="H51" s="52">
        <f t="shared" si="9"/>
        <v>233</v>
      </c>
      <c r="I51" s="52">
        <f t="shared" si="9"/>
        <v>157</v>
      </c>
      <c r="J51" s="52">
        <f t="shared" ref="J51" si="10">SUM(J45:J50)</f>
        <v>7493</v>
      </c>
    </row>
    <row r="52" spans="1:10" x14ac:dyDescent="0.2">
      <c r="B52" s="189" t="s">
        <v>20</v>
      </c>
      <c r="C52" s="189"/>
      <c r="D52" s="189"/>
      <c r="E52" s="189"/>
      <c r="F52" s="189"/>
      <c r="G52" s="189"/>
      <c r="H52" s="189"/>
      <c r="I52" s="189"/>
      <c r="J52" s="189"/>
    </row>
    <row r="53" spans="1:10" ht="25.5" x14ac:dyDescent="0.2">
      <c r="A53" s="26" t="s">
        <v>112</v>
      </c>
      <c r="B53" s="2" t="s">
        <v>27</v>
      </c>
      <c r="C53" s="2" t="s">
        <v>28</v>
      </c>
      <c r="D53" s="2" t="s">
        <v>29</v>
      </c>
      <c r="E53" s="2" t="s">
        <v>30</v>
      </c>
      <c r="F53" s="2" t="s">
        <v>31</v>
      </c>
      <c r="G53" s="2" t="s">
        <v>32</v>
      </c>
      <c r="H53" s="2" t="s">
        <v>33</v>
      </c>
      <c r="I53" s="2" t="s">
        <v>61</v>
      </c>
      <c r="J53" s="2" t="s">
        <v>50</v>
      </c>
    </row>
    <row r="54" spans="1:10" x14ac:dyDescent="0.2">
      <c r="A54" s="50" t="s">
        <v>57</v>
      </c>
      <c r="B54" s="48">
        <v>199</v>
      </c>
      <c r="C54" s="48">
        <v>1210</v>
      </c>
      <c r="D54" s="48">
        <v>2165</v>
      </c>
      <c r="E54" s="48">
        <v>417</v>
      </c>
      <c r="F54" s="48">
        <v>85</v>
      </c>
      <c r="G54" s="48">
        <v>42</v>
      </c>
      <c r="H54" s="48">
        <v>101</v>
      </c>
      <c r="I54" s="48">
        <v>48</v>
      </c>
      <c r="J54" s="47">
        <f t="shared" ref="J54:J59" si="11">SUM(B54:I54)</f>
        <v>4267</v>
      </c>
    </row>
    <row r="55" spans="1:10" x14ac:dyDescent="0.2">
      <c r="A55" s="50" t="s">
        <v>58</v>
      </c>
      <c r="B55" s="48">
        <v>9</v>
      </c>
      <c r="C55" s="48">
        <v>46</v>
      </c>
      <c r="D55" s="48">
        <v>90</v>
      </c>
      <c r="E55" s="48">
        <v>65</v>
      </c>
      <c r="F55" s="48">
        <v>7</v>
      </c>
      <c r="G55" s="48">
        <v>7</v>
      </c>
      <c r="H55" s="48">
        <v>14</v>
      </c>
      <c r="I55" s="48">
        <v>11</v>
      </c>
      <c r="J55" s="47">
        <f t="shared" si="11"/>
        <v>249</v>
      </c>
    </row>
    <row r="56" spans="1:10" x14ac:dyDescent="0.2">
      <c r="A56" s="50" t="s">
        <v>59</v>
      </c>
      <c r="B56" s="48">
        <v>24</v>
      </c>
      <c r="C56" s="48">
        <v>124</v>
      </c>
      <c r="D56" s="48">
        <v>162</v>
      </c>
      <c r="E56" s="48">
        <v>64</v>
      </c>
      <c r="F56" s="48">
        <v>18</v>
      </c>
      <c r="G56" s="48">
        <v>13</v>
      </c>
      <c r="H56" s="48">
        <v>10</v>
      </c>
      <c r="I56" s="48">
        <v>9</v>
      </c>
      <c r="J56" s="47">
        <f t="shared" si="11"/>
        <v>424</v>
      </c>
    </row>
    <row r="57" spans="1:10" x14ac:dyDescent="0.2">
      <c r="A57" s="50" t="s">
        <v>60</v>
      </c>
      <c r="B57" s="48">
        <v>7</v>
      </c>
      <c r="C57" s="48">
        <v>32</v>
      </c>
      <c r="D57" s="48">
        <v>65</v>
      </c>
      <c r="E57" s="48">
        <v>28</v>
      </c>
      <c r="F57" s="48">
        <v>25</v>
      </c>
      <c r="G57" s="48">
        <v>15</v>
      </c>
      <c r="H57" s="48">
        <v>10</v>
      </c>
      <c r="I57" s="48">
        <v>14</v>
      </c>
      <c r="J57" s="47">
        <f t="shared" si="11"/>
        <v>196</v>
      </c>
    </row>
    <row r="58" spans="1:10" x14ac:dyDescent="0.2">
      <c r="A58" s="50" t="s">
        <v>124</v>
      </c>
      <c r="B58" s="48">
        <v>0</v>
      </c>
      <c r="C58" s="48">
        <v>2</v>
      </c>
      <c r="D58" s="48">
        <v>2</v>
      </c>
      <c r="E58" s="48">
        <v>2</v>
      </c>
      <c r="F58" s="48">
        <v>0</v>
      </c>
      <c r="G58" s="48">
        <v>2</v>
      </c>
      <c r="H58" s="48">
        <v>2</v>
      </c>
      <c r="I58" s="48">
        <v>11</v>
      </c>
      <c r="J58" s="47">
        <f t="shared" si="11"/>
        <v>21</v>
      </c>
    </row>
    <row r="59" spans="1:10" ht="25.5" x14ac:dyDescent="0.2">
      <c r="A59" s="50" t="s">
        <v>125</v>
      </c>
      <c r="B59" s="48">
        <v>328</v>
      </c>
      <c r="C59" s="48">
        <v>721</v>
      </c>
      <c r="D59" s="48">
        <v>1220</v>
      </c>
      <c r="E59" s="48">
        <v>310</v>
      </c>
      <c r="F59" s="48">
        <v>74</v>
      </c>
      <c r="G59" s="48">
        <v>40</v>
      </c>
      <c r="H59" s="48">
        <v>82</v>
      </c>
      <c r="I59" s="48">
        <v>58</v>
      </c>
      <c r="J59" s="47">
        <f t="shared" si="11"/>
        <v>2833</v>
      </c>
    </row>
    <row r="60" spans="1:10" ht="15.75" x14ac:dyDescent="0.25">
      <c r="A60" s="12" t="s">
        <v>10</v>
      </c>
      <c r="B60" s="52">
        <f>SUM(B54:B59)</f>
        <v>567</v>
      </c>
      <c r="C60" s="52">
        <f t="shared" ref="C60:J60" si="12">SUM(C54:C59)</f>
        <v>2135</v>
      </c>
      <c r="D60" s="52">
        <f t="shared" si="12"/>
        <v>3704</v>
      </c>
      <c r="E60" s="52">
        <f t="shared" si="12"/>
        <v>886</v>
      </c>
      <c r="F60" s="52">
        <f t="shared" si="12"/>
        <v>209</v>
      </c>
      <c r="G60" s="52">
        <f t="shared" si="12"/>
        <v>119</v>
      </c>
      <c r="H60" s="52">
        <f t="shared" si="12"/>
        <v>219</v>
      </c>
      <c r="I60" s="52">
        <f t="shared" si="12"/>
        <v>151</v>
      </c>
      <c r="J60" s="52">
        <f t="shared" si="12"/>
        <v>7990</v>
      </c>
    </row>
    <row r="61" spans="1:10" x14ac:dyDescent="0.2">
      <c r="B61" s="189" t="s">
        <v>21</v>
      </c>
      <c r="C61" s="189"/>
      <c r="D61" s="189"/>
      <c r="E61" s="189"/>
      <c r="F61" s="189"/>
      <c r="G61" s="189"/>
      <c r="H61" s="189"/>
      <c r="I61" s="189"/>
      <c r="J61" s="189"/>
    </row>
    <row r="62" spans="1:10" ht="25.5" x14ac:dyDescent="0.2">
      <c r="A62" s="26" t="s">
        <v>112</v>
      </c>
      <c r="B62" s="2" t="s">
        <v>27</v>
      </c>
      <c r="C62" s="2" t="s">
        <v>28</v>
      </c>
      <c r="D62" s="2" t="s">
        <v>29</v>
      </c>
      <c r="E62" s="2" t="s">
        <v>30</v>
      </c>
      <c r="F62" s="2" t="s">
        <v>31</v>
      </c>
      <c r="G62" s="2" t="s">
        <v>32</v>
      </c>
      <c r="H62" s="2" t="s">
        <v>33</v>
      </c>
      <c r="I62" s="2" t="s">
        <v>61</v>
      </c>
      <c r="J62" s="2" t="s">
        <v>50</v>
      </c>
    </row>
    <row r="63" spans="1:10" x14ac:dyDescent="0.2">
      <c r="A63" s="50" t="s">
        <v>57</v>
      </c>
      <c r="B63" s="48">
        <v>95</v>
      </c>
      <c r="C63" s="48">
        <v>1051</v>
      </c>
      <c r="D63" s="48">
        <v>1778</v>
      </c>
      <c r="E63" s="48">
        <v>393</v>
      </c>
      <c r="F63" s="48">
        <v>75</v>
      </c>
      <c r="G63" s="48">
        <v>53</v>
      </c>
      <c r="H63" s="48">
        <v>110</v>
      </c>
      <c r="I63" s="48">
        <v>49</v>
      </c>
      <c r="J63" s="47">
        <f t="shared" ref="J63:J68" si="13">SUM(B63:I63)</f>
        <v>3604</v>
      </c>
    </row>
    <row r="64" spans="1:10" x14ac:dyDescent="0.2">
      <c r="A64" s="50" t="s">
        <v>58</v>
      </c>
      <c r="B64" s="48">
        <v>14</v>
      </c>
      <c r="C64" s="48">
        <v>173</v>
      </c>
      <c r="D64" s="48">
        <v>392</v>
      </c>
      <c r="E64" s="48">
        <v>122</v>
      </c>
      <c r="F64" s="48">
        <v>89</v>
      </c>
      <c r="G64" s="48">
        <v>20</v>
      </c>
      <c r="H64" s="48">
        <v>82</v>
      </c>
      <c r="I64" s="48">
        <v>51</v>
      </c>
      <c r="J64" s="47">
        <f t="shared" si="13"/>
        <v>943</v>
      </c>
    </row>
    <row r="65" spans="1:10" x14ac:dyDescent="0.2">
      <c r="A65" s="50" t="s">
        <v>59</v>
      </c>
      <c r="B65" s="48">
        <v>16</v>
      </c>
      <c r="C65" s="48">
        <v>85</v>
      </c>
      <c r="D65" s="48">
        <v>113</v>
      </c>
      <c r="E65" s="48">
        <v>36</v>
      </c>
      <c r="F65" s="48">
        <v>20</v>
      </c>
      <c r="G65" s="48">
        <v>14</v>
      </c>
      <c r="H65" s="48">
        <v>18</v>
      </c>
      <c r="I65" s="48">
        <v>14</v>
      </c>
      <c r="J65" s="47">
        <f t="shared" si="13"/>
        <v>316</v>
      </c>
    </row>
    <row r="66" spans="1:10" x14ac:dyDescent="0.2">
      <c r="A66" s="50" t="s">
        <v>60</v>
      </c>
      <c r="B66" s="48">
        <v>5</v>
      </c>
      <c r="C66" s="48">
        <v>123</v>
      </c>
      <c r="D66" s="48">
        <v>95</v>
      </c>
      <c r="E66" s="48">
        <v>23</v>
      </c>
      <c r="F66" s="48">
        <v>18</v>
      </c>
      <c r="G66" s="48">
        <v>16</v>
      </c>
      <c r="H66" s="48">
        <v>16</v>
      </c>
      <c r="I66" s="48">
        <v>5</v>
      </c>
      <c r="J66" s="47">
        <f t="shared" si="13"/>
        <v>301</v>
      </c>
    </row>
    <row r="67" spans="1:10" x14ac:dyDescent="0.2">
      <c r="A67" s="50" t="s">
        <v>124</v>
      </c>
      <c r="B67" s="48">
        <v>0</v>
      </c>
      <c r="C67" s="48">
        <v>6</v>
      </c>
      <c r="D67" s="48">
        <v>3</v>
      </c>
      <c r="E67" s="48">
        <v>3</v>
      </c>
      <c r="F67" s="48">
        <v>1</v>
      </c>
      <c r="G67" s="48">
        <v>1</v>
      </c>
      <c r="H67" s="48">
        <v>0</v>
      </c>
      <c r="I67" s="48">
        <v>3</v>
      </c>
      <c r="J67" s="47">
        <f t="shared" si="13"/>
        <v>17</v>
      </c>
    </row>
    <row r="68" spans="1:10" ht="25.5" x14ac:dyDescent="0.2">
      <c r="A68" s="50" t="s">
        <v>125</v>
      </c>
      <c r="B68" s="48">
        <v>446</v>
      </c>
      <c r="C68" s="48">
        <v>549</v>
      </c>
      <c r="D68" s="48">
        <v>1375</v>
      </c>
      <c r="E68" s="48">
        <v>209</v>
      </c>
      <c r="F68" s="48">
        <v>92</v>
      </c>
      <c r="G68" s="48">
        <v>44</v>
      </c>
      <c r="H68" s="48">
        <v>128</v>
      </c>
      <c r="I68" s="48">
        <v>79</v>
      </c>
      <c r="J68" s="47">
        <f t="shared" si="13"/>
        <v>2922</v>
      </c>
    </row>
    <row r="69" spans="1:10" ht="15.75" x14ac:dyDescent="0.25">
      <c r="A69" s="12" t="s">
        <v>10</v>
      </c>
      <c r="B69" s="52">
        <f>SUM(B63:B68)</f>
        <v>576</v>
      </c>
      <c r="C69" s="52">
        <f t="shared" ref="C69:J69" si="14">SUM(C63:C68)</f>
        <v>1987</v>
      </c>
      <c r="D69" s="52">
        <f t="shared" si="14"/>
        <v>3756</v>
      </c>
      <c r="E69" s="52">
        <f t="shared" si="14"/>
        <v>786</v>
      </c>
      <c r="F69" s="52">
        <f t="shared" si="14"/>
        <v>295</v>
      </c>
      <c r="G69" s="52">
        <f t="shared" si="14"/>
        <v>148</v>
      </c>
      <c r="H69" s="52">
        <f t="shared" si="14"/>
        <v>354</v>
      </c>
      <c r="I69" s="52">
        <f t="shared" si="14"/>
        <v>201</v>
      </c>
      <c r="J69" s="52">
        <f t="shared" si="14"/>
        <v>8103</v>
      </c>
    </row>
    <row r="70" spans="1:10" x14ac:dyDescent="0.2">
      <c r="B70" s="189" t="s">
        <v>22</v>
      </c>
      <c r="C70" s="189"/>
      <c r="D70" s="189"/>
      <c r="E70" s="189"/>
      <c r="F70" s="189"/>
      <c r="G70" s="189"/>
      <c r="H70" s="189"/>
      <c r="I70" s="189"/>
      <c r="J70" s="189"/>
    </row>
    <row r="71" spans="1:10" ht="25.5" x14ac:dyDescent="0.2">
      <c r="A71" s="26" t="s">
        <v>112</v>
      </c>
      <c r="B71" s="2" t="s">
        <v>27</v>
      </c>
      <c r="C71" s="2" t="s">
        <v>28</v>
      </c>
      <c r="D71" s="2" t="s">
        <v>29</v>
      </c>
      <c r="E71" s="2" t="s">
        <v>30</v>
      </c>
      <c r="F71" s="2" t="s">
        <v>31</v>
      </c>
      <c r="G71" s="2" t="s">
        <v>32</v>
      </c>
      <c r="H71" s="2" t="s">
        <v>33</v>
      </c>
      <c r="I71" s="2" t="s">
        <v>61</v>
      </c>
      <c r="J71" s="2" t="s">
        <v>50</v>
      </c>
    </row>
    <row r="72" spans="1:10" x14ac:dyDescent="0.2">
      <c r="A72" s="50" t="s">
        <v>57</v>
      </c>
      <c r="B72" s="48">
        <v>94</v>
      </c>
      <c r="C72" s="48">
        <v>781</v>
      </c>
      <c r="D72" s="48">
        <v>1440</v>
      </c>
      <c r="E72" s="48">
        <v>248</v>
      </c>
      <c r="F72" s="48">
        <v>57</v>
      </c>
      <c r="G72" s="48">
        <v>27</v>
      </c>
      <c r="H72" s="48">
        <v>62</v>
      </c>
      <c r="I72" s="48">
        <v>27</v>
      </c>
      <c r="J72" s="47">
        <f t="shared" ref="J72:J77" si="15">SUM(B72:I72)</f>
        <v>2736</v>
      </c>
    </row>
    <row r="73" spans="1:10" x14ac:dyDescent="0.2">
      <c r="A73" s="50" t="s">
        <v>58</v>
      </c>
      <c r="B73" s="48">
        <v>9</v>
      </c>
      <c r="C73" s="48">
        <v>143</v>
      </c>
      <c r="D73" s="48">
        <v>255</v>
      </c>
      <c r="E73" s="48">
        <v>76</v>
      </c>
      <c r="F73" s="48">
        <v>10</v>
      </c>
      <c r="G73" s="48">
        <v>10</v>
      </c>
      <c r="H73" s="48">
        <v>11</v>
      </c>
      <c r="I73" s="48">
        <v>5</v>
      </c>
      <c r="J73" s="47">
        <f t="shared" si="15"/>
        <v>519</v>
      </c>
    </row>
    <row r="74" spans="1:10" x14ac:dyDescent="0.2">
      <c r="A74" s="50" t="s">
        <v>59</v>
      </c>
      <c r="B74" s="48">
        <v>7</v>
      </c>
      <c r="C74" s="48">
        <v>49</v>
      </c>
      <c r="D74" s="48">
        <v>53</v>
      </c>
      <c r="E74" s="48">
        <v>30</v>
      </c>
      <c r="F74" s="48">
        <v>7</v>
      </c>
      <c r="G74" s="48">
        <v>6</v>
      </c>
      <c r="H74" s="48">
        <v>3</v>
      </c>
      <c r="I74" s="48">
        <v>4</v>
      </c>
      <c r="J74" s="47">
        <f t="shared" si="15"/>
        <v>159</v>
      </c>
    </row>
    <row r="75" spans="1:10" x14ac:dyDescent="0.2">
      <c r="A75" s="50" t="s">
        <v>60</v>
      </c>
      <c r="B75" s="48">
        <v>6</v>
      </c>
      <c r="C75" s="48">
        <v>41</v>
      </c>
      <c r="D75" s="48">
        <v>51</v>
      </c>
      <c r="E75" s="48">
        <v>23</v>
      </c>
      <c r="F75" s="48">
        <v>11</v>
      </c>
      <c r="G75" s="48">
        <v>16</v>
      </c>
      <c r="H75" s="48">
        <v>17</v>
      </c>
      <c r="I75" s="48">
        <v>7</v>
      </c>
      <c r="J75" s="47">
        <f t="shared" si="15"/>
        <v>172</v>
      </c>
    </row>
    <row r="76" spans="1:10" x14ac:dyDescent="0.2">
      <c r="A76" s="50" t="s">
        <v>124</v>
      </c>
      <c r="B76" s="48">
        <v>0</v>
      </c>
      <c r="C76" s="48">
        <v>2</v>
      </c>
      <c r="D76" s="48">
        <v>1</v>
      </c>
      <c r="E76" s="48">
        <v>2</v>
      </c>
      <c r="F76" s="48">
        <v>0</v>
      </c>
      <c r="G76" s="48">
        <v>0</v>
      </c>
      <c r="H76" s="48">
        <v>1</v>
      </c>
      <c r="I76" s="48">
        <v>1</v>
      </c>
      <c r="J76" s="47">
        <f t="shared" si="15"/>
        <v>7</v>
      </c>
    </row>
    <row r="77" spans="1:10" ht="25.5" x14ac:dyDescent="0.2">
      <c r="A77" s="50" t="s">
        <v>125</v>
      </c>
      <c r="B77" s="48">
        <v>284</v>
      </c>
      <c r="C77" s="48">
        <v>556</v>
      </c>
      <c r="D77" s="48">
        <v>998</v>
      </c>
      <c r="E77" s="48">
        <v>136</v>
      </c>
      <c r="F77" s="48">
        <v>48</v>
      </c>
      <c r="G77" s="48">
        <v>38</v>
      </c>
      <c r="H77" s="48">
        <v>73</v>
      </c>
      <c r="I77" s="48">
        <v>29</v>
      </c>
      <c r="J77" s="47">
        <f t="shared" si="15"/>
        <v>2162</v>
      </c>
    </row>
    <row r="78" spans="1:10" ht="15.75" x14ac:dyDescent="0.25">
      <c r="A78" s="12" t="s">
        <v>10</v>
      </c>
      <c r="B78" s="52">
        <f>SUM(B72:B77)</f>
        <v>400</v>
      </c>
      <c r="C78" s="52">
        <f t="shared" ref="C78:I78" si="16">SUM(C72:C77)</f>
        <v>1572</v>
      </c>
      <c r="D78" s="52">
        <f t="shared" si="16"/>
        <v>2798</v>
      </c>
      <c r="E78" s="52">
        <f t="shared" si="16"/>
        <v>515</v>
      </c>
      <c r="F78" s="52">
        <f t="shared" si="16"/>
        <v>133</v>
      </c>
      <c r="G78" s="52">
        <f t="shared" si="16"/>
        <v>97</v>
      </c>
      <c r="H78" s="52">
        <f t="shared" si="16"/>
        <v>167</v>
      </c>
      <c r="I78" s="52">
        <f t="shared" si="16"/>
        <v>73</v>
      </c>
      <c r="J78" s="8">
        <f t="shared" ref="J78" si="17">SUM(J72:J77)</f>
        <v>5755</v>
      </c>
    </row>
    <row r="79" spans="1:10" x14ac:dyDescent="0.2">
      <c r="B79" s="189" t="s">
        <v>23</v>
      </c>
      <c r="C79" s="189"/>
      <c r="D79" s="189"/>
      <c r="E79" s="189"/>
      <c r="F79" s="189"/>
      <c r="G79" s="189"/>
      <c r="H79" s="189"/>
      <c r="I79" s="189"/>
      <c r="J79" s="189"/>
    </row>
    <row r="80" spans="1:10" ht="25.5" x14ac:dyDescent="0.2">
      <c r="A80" s="26" t="s">
        <v>112</v>
      </c>
      <c r="B80" s="2" t="s">
        <v>27</v>
      </c>
      <c r="C80" s="2" t="s">
        <v>28</v>
      </c>
      <c r="D80" s="2" t="s">
        <v>29</v>
      </c>
      <c r="E80" s="2" t="s">
        <v>30</v>
      </c>
      <c r="F80" s="2" t="s">
        <v>31</v>
      </c>
      <c r="G80" s="2" t="s">
        <v>32</v>
      </c>
      <c r="H80" s="2" t="s">
        <v>33</v>
      </c>
      <c r="I80" s="2" t="s">
        <v>61</v>
      </c>
      <c r="J80" s="2" t="s">
        <v>50</v>
      </c>
    </row>
    <row r="81" spans="1:10" x14ac:dyDescent="0.2">
      <c r="A81" s="50" t="s">
        <v>57</v>
      </c>
      <c r="B81" s="48">
        <v>127</v>
      </c>
      <c r="C81" s="48">
        <v>1146</v>
      </c>
      <c r="D81" s="48">
        <v>1670</v>
      </c>
      <c r="E81" s="48">
        <v>448</v>
      </c>
      <c r="F81" s="48">
        <v>92</v>
      </c>
      <c r="G81" s="48">
        <v>37</v>
      </c>
      <c r="H81" s="48">
        <v>93</v>
      </c>
      <c r="I81" s="48">
        <v>41</v>
      </c>
      <c r="J81" s="47">
        <f t="shared" ref="J81:J86" si="18">SUM(B81:I81)</f>
        <v>3654</v>
      </c>
    </row>
    <row r="82" spans="1:10" x14ac:dyDescent="0.2">
      <c r="A82" s="50" t="s">
        <v>58</v>
      </c>
      <c r="B82" s="48">
        <v>5</v>
      </c>
      <c r="C82" s="48">
        <v>32</v>
      </c>
      <c r="D82" s="48">
        <v>192</v>
      </c>
      <c r="E82" s="48">
        <v>49</v>
      </c>
      <c r="F82" s="48">
        <v>6</v>
      </c>
      <c r="G82" s="48">
        <v>8</v>
      </c>
      <c r="H82" s="48">
        <v>12</v>
      </c>
      <c r="I82" s="48">
        <v>2</v>
      </c>
      <c r="J82" s="47">
        <f t="shared" si="18"/>
        <v>306</v>
      </c>
    </row>
    <row r="83" spans="1:10" x14ac:dyDescent="0.2">
      <c r="A83" s="50" t="s">
        <v>59</v>
      </c>
      <c r="B83" s="48">
        <v>7</v>
      </c>
      <c r="C83" s="48">
        <v>89</v>
      </c>
      <c r="D83" s="48">
        <v>110</v>
      </c>
      <c r="E83" s="48">
        <v>40</v>
      </c>
      <c r="F83" s="48">
        <v>11</v>
      </c>
      <c r="G83" s="48">
        <v>8</v>
      </c>
      <c r="H83" s="48">
        <v>17</v>
      </c>
      <c r="I83" s="48">
        <v>16</v>
      </c>
      <c r="J83" s="47">
        <f t="shared" si="18"/>
        <v>298</v>
      </c>
    </row>
    <row r="84" spans="1:10" x14ac:dyDescent="0.2">
      <c r="A84" s="50" t="s">
        <v>60</v>
      </c>
      <c r="B84" s="48">
        <v>6</v>
      </c>
      <c r="C84" s="48">
        <v>60</v>
      </c>
      <c r="D84" s="48">
        <v>129</v>
      </c>
      <c r="E84" s="48">
        <v>33</v>
      </c>
      <c r="F84" s="48">
        <v>23</v>
      </c>
      <c r="G84" s="48">
        <v>19</v>
      </c>
      <c r="H84" s="48">
        <v>42</v>
      </c>
      <c r="I84" s="48">
        <v>16</v>
      </c>
      <c r="J84" s="47">
        <f t="shared" si="18"/>
        <v>328</v>
      </c>
    </row>
    <row r="85" spans="1:10" x14ac:dyDescent="0.2">
      <c r="A85" s="50" t="s">
        <v>124</v>
      </c>
      <c r="B85" s="48">
        <v>0</v>
      </c>
      <c r="C85" s="48">
        <v>5</v>
      </c>
      <c r="D85" s="48">
        <v>0</v>
      </c>
      <c r="E85" s="48">
        <v>4</v>
      </c>
      <c r="F85" s="48">
        <v>0</v>
      </c>
      <c r="G85" s="48">
        <v>0</v>
      </c>
      <c r="H85" s="48">
        <v>17</v>
      </c>
      <c r="I85" s="48">
        <v>8</v>
      </c>
      <c r="J85" s="47">
        <f t="shared" si="18"/>
        <v>34</v>
      </c>
    </row>
    <row r="86" spans="1:10" ht="25.5" x14ac:dyDescent="0.2">
      <c r="A86" s="50" t="s">
        <v>125</v>
      </c>
      <c r="B86" s="48">
        <v>319</v>
      </c>
      <c r="C86" s="48">
        <v>612</v>
      </c>
      <c r="D86" s="48">
        <v>931</v>
      </c>
      <c r="E86" s="48">
        <v>192</v>
      </c>
      <c r="F86" s="48">
        <v>89</v>
      </c>
      <c r="G86" s="48">
        <v>48</v>
      </c>
      <c r="H86" s="48">
        <v>163</v>
      </c>
      <c r="I86" s="48">
        <v>97</v>
      </c>
      <c r="J86" s="47">
        <f t="shared" si="18"/>
        <v>2451</v>
      </c>
    </row>
    <row r="87" spans="1:10" ht="15.75" x14ac:dyDescent="0.25">
      <c r="A87" s="12" t="s">
        <v>10</v>
      </c>
      <c r="B87" s="52">
        <f>SUM(B81:B86)</f>
        <v>464</v>
      </c>
      <c r="C87" s="52">
        <f t="shared" ref="C87:J87" si="19">SUM(C81:C86)</f>
        <v>1944</v>
      </c>
      <c r="D87" s="52">
        <f t="shared" si="19"/>
        <v>3032</v>
      </c>
      <c r="E87" s="52">
        <f t="shared" si="19"/>
        <v>766</v>
      </c>
      <c r="F87" s="52">
        <f t="shared" si="19"/>
        <v>221</v>
      </c>
      <c r="G87" s="52">
        <f t="shared" si="19"/>
        <v>120</v>
      </c>
      <c r="H87" s="52">
        <f t="shared" si="19"/>
        <v>344</v>
      </c>
      <c r="I87" s="52">
        <f t="shared" si="19"/>
        <v>180</v>
      </c>
      <c r="J87" s="52">
        <f t="shared" si="19"/>
        <v>7071</v>
      </c>
    </row>
    <row r="88" spans="1:10" x14ac:dyDescent="0.2">
      <c r="B88" s="189" t="s">
        <v>24</v>
      </c>
      <c r="C88" s="189"/>
      <c r="D88" s="189"/>
      <c r="E88" s="189"/>
      <c r="F88" s="189"/>
      <c r="G88" s="189"/>
      <c r="H88" s="189"/>
      <c r="I88" s="189"/>
      <c r="J88" s="189"/>
    </row>
    <row r="89" spans="1:10" ht="25.5" x14ac:dyDescent="0.2">
      <c r="A89" s="26" t="s">
        <v>112</v>
      </c>
      <c r="B89" s="2" t="s">
        <v>27</v>
      </c>
      <c r="C89" s="2" t="s">
        <v>28</v>
      </c>
      <c r="D89" s="2" t="s">
        <v>29</v>
      </c>
      <c r="E89" s="2" t="s">
        <v>30</v>
      </c>
      <c r="F89" s="2" t="s">
        <v>31</v>
      </c>
      <c r="G89" s="2" t="s">
        <v>32</v>
      </c>
      <c r="H89" s="2" t="s">
        <v>33</v>
      </c>
      <c r="I89" s="2" t="s">
        <v>61</v>
      </c>
      <c r="J89" s="2" t="s">
        <v>50</v>
      </c>
    </row>
    <row r="90" spans="1:10" x14ac:dyDescent="0.2">
      <c r="A90" s="50" t="s">
        <v>57</v>
      </c>
      <c r="B90" s="48">
        <v>113</v>
      </c>
      <c r="C90" s="48">
        <v>800</v>
      </c>
      <c r="D90" s="48">
        <v>1332</v>
      </c>
      <c r="E90" s="48">
        <v>379</v>
      </c>
      <c r="F90" s="48">
        <v>84</v>
      </c>
      <c r="G90" s="48">
        <v>39</v>
      </c>
      <c r="H90" s="48">
        <v>108</v>
      </c>
      <c r="I90" s="48">
        <v>33</v>
      </c>
      <c r="J90" s="47">
        <f t="shared" ref="J90:J95" si="20">SUM(B90:I90)</f>
        <v>2888</v>
      </c>
    </row>
    <row r="91" spans="1:10" x14ac:dyDescent="0.2">
      <c r="A91" s="50" t="s">
        <v>58</v>
      </c>
      <c r="B91" s="48">
        <v>6</v>
      </c>
      <c r="C91" s="48">
        <v>92</v>
      </c>
      <c r="D91" s="48">
        <v>139</v>
      </c>
      <c r="E91" s="48">
        <v>90</v>
      </c>
      <c r="F91" s="48">
        <v>10</v>
      </c>
      <c r="G91" s="48">
        <v>7</v>
      </c>
      <c r="H91" s="48">
        <v>17</v>
      </c>
      <c r="I91" s="48">
        <v>11</v>
      </c>
      <c r="J91" s="47">
        <f t="shared" si="20"/>
        <v>372</v>
      </c>
    </row>
    <row r="92" spans="1:10" x14ac:dyDescent="0.2">
      <c r="A92" s="50" t="s">
        <v>59</v>
      </c>
      <c r="B92" s="48">
        <v>13</v>
      </c>
      <c r="C92" s="48">
        <v>115</v>
      </c>
      <c r="D92" s="48">
        <v>81</v>
      </c>
      <c r="E92" s="48">
        <v>44</v>
      </c>
      <c r="F92" s="48">
        <v>9</v>
      </c>
      <c r="G92" s="48">
        <v>7</v>
      </c>
      <c r="H92" s="48">
        <v>18</v>
      </c>
      <c r="I92" s="48">
        <v>9</v>
      </c>
      <c r="J92" s="47">
        <f t="shared" si="20"/>
        <v>296</v>
      </c>
    </row>
    <row r="93" spans="1:10" x14ac:dyDescent="0.2">
      <c r="A93" s="50" t="s">
        <v>60</v>
      </c>
      <c r="B93" s="48">
        <v>0</v>
      </c>
      <c r="C93" s="48">
        <v>56</v>
      </c>
      <c r="D93" s="48">
        <v>87</v>
      </c>
      <c r="E93" s="48">
        <v>24</v>
      </c>
      <c r="F93" s="48">
        <v>14</v>
      </c>
      <c r="G93" s="48">
        <v>11</v>
      </c>
      <c r="H93" s="48">
        <v>52</v>
      </c>
      <c r="I93" s="48">
        <v>30</v>
      </c>
      <c r="J93" s="47">
        <f t="shared" si="20"/>
        <v>274</v>
      </c>
    </row>
    <row r="94" spans="1:10" x14ac:dyDescent="0.2">
      <c r="A94" s="50" t="s">
        <v>124</v>
      </c>
      <c r="B94" s="48">
        <v>1</v>
      </c>
      <c r="C94" s="48">
        <v>5</v>
      </c>
      <c r="D94" s="48">
        <v>1</v>
      </c>
      <c r="E94" s="48">
        <v>3</v>
      </c>
      <c r="F94" s="48">
        <v>0</v>
      </c>
      <c r="G94" s="48">
        <v>2</v>
      </c>
      <c r="H94" s="48">
        <v>13</v>
      </c>
      <c r="I94" s="48">
        <v>7</v>
      </c>
      <c r="J94" s="47">
        <f t="shared" si="20"/>
        <v>32</v>
      </c>
    </row>
    <row r="95" spans="1:10" ht="25.5" x14ac:dyDescent="0.2">
      <c r="A95" s="50" t="s">
        <v>125</v>
      </c>
      <c r="B95" s="48">
        <v>315</v>
      </c>
      <c r="C95" s="48">
        <v>585</v>
      </c>
      <c r="D95" s="48">
        <v>814</v>
      </c>
      <c r="E95" s="48">
        <v>313</v>
      </c>
      <c r="F95" s="48">
        <v>72</v>
      </c>
      <c r="G95" s="48">
        <v>38</v>
      </c>
      <c r="H95" s="48">
        <v>176</v>
      </c>
      <c r="I95" s="48">
        <v>100</v>
      </c>
      <c r="J95" s="47">
        <f t="shared" si="20"/>
        <v>2413</v>
      </c>
    </row>
    <row r="96" spans="1:10" ht="15.75" x14ac:dyDescent="0.25">
      <c r="A96" s="12" t="s">
        <v>10</v>
      </c>
      <c r="B96" s="52">
        <f>SUM(B90:B95)</f>
        <v>448</v>
      </c>
      <c r="C96" s="52">
        <f t="shared" ref="C96:J96" si="21">SUM(C90:C95)</f>
        <v>1653</v>
      </c>
      <c r="D96" s="52">
        <f t="shared" si="21"/>
        <v>2454</v>
      </c>
      <c r="E96" s="52">
        <f t="shared" si="21"/>
        <v>853</v>
      </c>
      <c r="F96" s="52">
        <f t="shared" si="21"/>
        <v>189</v>
      </c>
      <c r="G96" s="52">
        <f t="shared" si="21"/>
        <v>104</v>
      </c>
      <c r="H96" s="52">
        <f t="shared" si="21"/>
        <v>384</v>
      </c>
      <c r="I96" s="52">
        <f t="shared" si="21"/>
        <v>190</v>
      </c>
      <c r="J96" s="52">
        <f t="shared" si="21"/>
        <v>6275</v>
      </c>
    </row>
    <row r="97" spans="1:10" x14ac:dyDescent="0.2">
      <c r="B97" s="189" t="s">
        <v>25</v>
      </c>
      <c r="C97" s="189"/>
      <c r="D97" s="189"/>
      <c r="E97" s="189"/>
      <c r="F97" s="189"/>
      <c r="G97" s="189"/>
      <c r="H97" s="189"/>
      <c r="I97" s="189"/>
      <c r="J97" s="189"/>
    </row>
    <row r="98" spans="1:10" ht="25.5" x14ac:dyDescent="0.2">
      <c r="A98" s="26" t="s">
        <v>112</v>
      </c>
      <c r="B98" s="2" t="s">
        <v>27</v>
      </c>
      <c r="C98" s="2" t="s">
        <v>28</v>
      </c>
      <c r="D98" s="2" t="s">
        <v>29</v>
      </c>
      <c r="E98" s="2" t="s">
        <v>30</v>
      </c>
      <c r="F98" s="2" t="s">
        <v>31</v>
      </c>
      <c r="G98" s="2" t="s">
        <v>32</v>
      </c>
      <c r="H98" s="2" t="s">
        <v>33</v>
      </c>
      <c r="I98" s="2" t="s">
        <v>61</v>
      </c>
      <c r="J98" s="2" t="s">
        <v>50</v>
      </c>
    </row>
    <row r="99" spans="1:10" x14ac:dyDescent="0.2">
      <c r="A99" s="50" t="s">
        <v>57</v>
      </c>
      <c r="B99" s="48">
        <v>119</v>
      </c>
      <c r="C99" s="48">
        <v>791</v>
      </c>
      <c r="D99" s="48">
        <v>1331</v>
      </c>
      <c r="E99" s="48">
        <v>258</v>
      </c>
      <c r="F99" s="48">
        <v>89</v>
      </c>
      <c r="G99" s="48">
        <v>47</v>
      </c>
      <c r="H99" s="48">
        <v>99</v>
      </c>
      <c r="I99" s="48">
        <v>41</v>
      </c>
      <c r="J99" s="47">
        <f t="shared" ref="J99:J104" si="22">SUM(B99:I99)</f>
        <v>2775</v>
      </c>
    </row>
    <row r="100" spans="1:10" x14ac:dyDescent="0.2">
      <c r="A100" s="50" t="s">
        <v>58</v>
      </c>
      <c r="B100" s="48">
        <v>9</v>
      </c>
      <c r="C100" s="48">
        <v>88</v>
      </c>
      <c r="D100" s="48">
        <v>211</v>
      </c>
      <c r="E100" s="48">
        <v>190</v>
      </c>
      <c r="F100" s="48">
        <v>19</v>
      </c>
      <c r="G100" s="48">
        <v>7</v>
      </c>
      <c r="H100" s="48">
        <v>15</v>
      </c>
      <c r="I100" s="48">
        <v>9</v>
      </c>
      <c r="J100" s="47">
        <f t="shared" si="22"/>
        <v>548</v>
      </c>
    </row>
    <row r="101" spans="1:10" x14ac:dyDescent="0.2">
      <c r="A101" s="50" t="s">
        <v>59</v>
      </c>
      <c r="B101" s="48">
        <v>11</v>
      </c>
      <c r="C101" s="48">
        <v>87</v>
      </c>
      <c r="D101" s="48">
        <v>90</v>
      </c>
      <c r="E101" s="48">
        <v>38</v>
      </c>
      <c r="F101" s="48">
        <v>6</v>
      </c>
      <c r="G101" s="48">
        <v>9</v>
      </c>
      <c r="H101" s="48">
        <v>13</v>
      </c>
      <c r="I101" s="48">
        <v>4</v>
      </c>
      <c r="J101" s="47">
        <f t="shared" si="22"/>
        <v>258</v>
      </c>
    </row>
    <row r="102" spans="1:10" x14ac:dyDescent="0.2">
      <c r="A102" s="50" t="s">
        <v>60</v>
      </c>
      <c r="B102" s="48">
        <v>1</v>
      </c>
      <c r="C102" s="48">
        <v>51</v>
      </c>
      <c r="D102" s="48">
        <v>117</v>
      </c>
      <c r="E102" s="48">
        <v>17</v>
      </c>
      <c r="F102" s="48">
        <v>20</v>
      </c>
      <c r="G102" s="48">
        <v>14</v>
      </c>
      <c r="H102" s="48">
        <v>26</v>
      </c>
      <c r="I102" s="48">
        <v>17</v>
      </c>
      <c r="J102" s="47">
        <f t="shared" si="22"/>
        <v>263</v>
      </c>
    </row>
    <row r="103" spans="1:10" x14ac:dyDescent="0.2">
      <c r="A103" s="50" t="s">
        <v>124</v>
      </c>
      <c r="B103" s="48">
        <v>0</v>
      </c>
      <c r="C103" s="48">
        <v>2</v>
      </c>
      <c r="D103" s="48">
        <v>86</v>
      </c>
      <c r="E103" s="48">
        <v>1</v>
      </c>
      <c r="F103" s="48">
        <v>0</v>
      </c>
      <c r="G103" s="48">
        <v>0</v>
      </c>
      <c r="H103" s="48">
        <v>3</v>
      </c>
      <c r="I103" s="48">
        <v>3</v>
      </c>
      <c r="J103" s="47">
        <f t="shared" si="22"/>
        <v>95</v>
      </c>
    </row>
    <row r="104" spans="1:10" ht="25.5" x14ac:dyDescent="0.2">
      <c r="A104" s="50" t="s">
        <v>125</v>
      </c>
      <c r="B104" s="48">
        <v>316</v>
      </c>
      <c r="C104" s="48">
        <v>608</v>
      </c>
      <c r="D104" s="48">
        <v>808</v>
      </c>
      <c r="E104" s="48">
        <v>214</v>
      </c>
      <c r="F104" s="48">
        <v>85</v>
      </c>
      <c r="G104" s="48">
        <v>43</v>
      </c>
      <c r="H104" s="48">
        <v>105</v>
      </c>
      <c r="I104" s="48">
        <v>69</v>
      </c>
      <c r="J104" s="47">
        <f t="shared" si="22"/>
        <v>2248</v>
      </c>
    </row>
    <row r="105" spans="1:10" ht="15.75" x14ac:dyDescent="0.25">
      <c r="A105" s="12" t="s">
        <v>10</v>
      </c>
      <c r="B105" s="52">
        <f>SUM(B99:B104)</f>
        <v>456</v>
      </c>
      <c r="C105" s="52">
        <f t="shared" ref="C105:J105" si="23">SUM(C99:C104)</f>
        <v>1627</v>
      </c>
      <c r="D105" s="52">
        <f t="shared" si="23"/>
        <v>2643</v>
      </c>
      <c r="E105" s="52">
        <f t="shared" si="23"/>
        <v>718</v>
      </c>
      <c r="F105" s="52">
        <f t="shared" si="23"/>
        <v>219</v>
      </c>
      <c r="G105" s="52">
        <f t="shared" si="23"/>
        <v>120</v>
      </c>
      <c r="H105" s="52">
        <f t="shared" si="23"/>
        <v>261</v>
      </c>
      <c r="I105" s="52">
        <f t="shared" si="23"/>
        <v>143</v>
      </c>
      <c r="J105" s="52">
        <f t="shared" si="23"/>
        <v>6187</v>
      </c>
    </row>
    <row r="106" spans="1:10" x14ac:dyDescent="0.2">
      <c r="B106" s="189" t="s">
        <v>26</v>
      </c>
      <c r="C106" s="189"/>
      <c r="D106" s="189"/>
      <c r="E106" s="189"/>
      <c r="F106" s="189"/>
      <c r="G106" s="189"/>
      <c r="H106" s="189"/>
      <c r="I106" s="189"/>
      <c r="J106" s="189"/>
    </row>
    <row r="107" spans="1:10" ht="25.5" x14ac:dyDescent="0.2">
      <c r="A107" s="26" t="s">
        <v>112</v>
      </c>
      <c r="B107" s="2" t="s">
        <v>27</v>
      </c>
      <c r="C107" s="2" t="s">
        <v>28</v>
      </c>
      <c r="D107" s="2" t="s">
        <v>29</v>
      </c>
      <c r="E107" s="2" t="s">
        <v>30</v>
      </c>
      <c r="F107" s="2" t="s">
        <v>31</v>
      </c>
      <c r="G107" s="2" t="s">
        <v>32</v>
      </c>
      <c r="H107" s="2" t="s">
        <v>33</v>
      </c>
      <c r="I107" s="2" t="s">
        <v>61</v>
      </c>
      <c r="J107" s="2" t="s">
        <v>50</v>
      </c>
    </row>
    <row r="108" spans="1:10" x14ac:dyDescent="0.2">
      <c r="A108" s="50" t="s">
        <v>57</v>
      </c>
      <c r="B108" s="48">
        <v>99</v>
      </c>
      <c r="C108" s="48">
        <v>645</v>
      </c>
      <c r="D108" s="48">
        <v>1266</v>
      </c>
      <c r="E108" s="48">
        <v>290</v>
      </c>
      <c r="F108" s="48">
        <v>72</v>
      </c>
      <c r="G108" s="48">
        <v>56</v>
      </c>
      <c r="H108" s="48">
        <v>81</v>
      </c>
      <c r="I108" s="48">
        <v>49</v>
      </c>
      <c r="J108" s="47">
        <f t="shared" ref="J108:J113" si="24">SUM(B108:I108)</f>
        <v>2558</v>
      </c>
    </row>
    <row r="109" spans="1:10" x14ac:dyDescent="0.2">
      <c r="A109" s="50" t="s">
        <v>58</v>
      </c>
      <c r="B109" s="48">
        <v>18</v>
      </c>
      <c r="C109" s="48">
        <v>127</v>
      </c>
      <c r="D109" s="48">
        <v>157</v>
      </c>
      <c r="E109" s="48">
        <v>103</v>
      </c>
      <c r="F109" s="48">
        <v>29</v>
      </c>
      <c r="G109" s="48">
        <v>21</v>
      </c>
      <c r="H109" s="48">
        <v>15</v>
      </c>
      <c r="I109" s="48">
        <v>3</v>
      </c>
      <c r="J109" s="47">
        <f t="shared" si="24"/>
        <v>473</v>
      </c>
    </row>
    <row r="110" spans="1:10" x14ac:dyDescent="0.2">
      <c r="A110" s="50" t="s">
        <v>59</v>
      </c>
      <c r="B110" s="48">
        <v>4</v>
      </c>
      <c r="C110" s="48">
        <v>18</v>
      </c>
      <c r="D110" s="48">
        <v>21</v>
      </c>
      <c r="E110" s="48">
        <v>9</v>
      </c>
      <c r="F110" s="48">
        <v>4</v>
      </c>
      <c r="G110" s="48">
        <v>0</v>
      </c>
      <c r="H110" s="48">
        <v>1</v>
      </c>
      <c r="I110" s="48">
        <v>4</v>
      </c>
      <c r="J110" s="47">
        <f t="shared" si="24"/>
        <v>61</v>
      </c>
    </row>
    <row r="111" spans="1:10" x14ac:dyDescent="0.2">
      <c r="A111" s="50" t="s">
        <v>60</v>
      </c>
      <c r="B111" s="48">
        <v>10</v>
      </c>
      <c r="C111" s="48">
        <v>204</v>
      </c>
      <c r="D111" s="48">
        <v>104</v>
      </c>
      <c r="E111" s="48">
        <v>34</v>
      </c>
      <c r="F111" s="48">
        <v>12</v>
      </c>
      <c r="G111" s="48">
        <v>9</v>
      </c>
      <c r="H111" s="48">
        <v>34</v>
      </c>
      <c r="I111" s="48">
        <v>26</v>
      </c>
      <c r="J111" s="47">
        <f t="shared" si="24"/>
        <v>433</v>
      </c>
    </row>
    <row r="112" spans="1:10" x14ac:dyDescent="0.2">
      <c r="A112" s="50" t="s">
        <v>124</v>
      </c>
      <c r="B112" s="48">
        <v>0</v>
      </c>
      <c r="C112" s="48">
        <v>5</v>
      </c>
      <c r="D112" s="48">
        <v>2</v>
      </c>
      <c r="E112" s="48">
        <v>2</v>
      </c>
      <c r="F112" s="48">
        <v>0</v>
      </c>
      <c r="G112" s="48">
        <v>0</v>
      </c>
      <c r="H112" s="48">
        <v>7</v>
      </c>
      <c r="I112" s="48">
        <v>4</v>
      </c>
      <c r="J112" s="47">
        <f t="shared" si="24"/>
        <v>20</v>
      </c>
    </row>
    <row r="113" spans="1:10" ht="25.5" x14ac:dyDescent="0.2">
      <c r="A113" s="50" t="s">
        <v>125</v>
      </c>
      <c r="B113" s="48">
        <v>173</v>
      </c>
      <c r="C113" s="48">
        <v>423</v>
      </c>
      <c r="D113" s="48">
        <v>611</v>
      </c>
      <c r="E113" s="48">
        <v>132</v>
      </c>
      <c r="F113" s="48">
        <v>42</v>
      </c>
      <c r="G113" s="48">
        <v>42</v>
      </c>
      <c r="H113" s="48">
        <v>77</v>
      </c>
      <c r="I113" s="48">
        <v>42</v>
      </c>
      <c r="J113" s="47">
        <f t="shared" si="24"/>
        <v>1542</v>
      </c>
    </row>
    <row r="114" spans="1:10" ht="15.75" x14ac:dyDescent="0.25">
      <c r="A114" s="12" t="s">
        <v>10</v>
      </c>
      <c r="B114" s="52">
        <f t="shared" ref="B114:I114" si="25">SUM(B108:B113)</f>
        <v>304</v>
      </c>
      <c r="C114" s="52">
        <f t="shared" si="25"/>
        <v>1422</v>
      </c>
      <c r="D114" s="52">
        <f t="shared" si="25"/>
        <v>2161</v>
      </c>
      <c r="E114" s="52">
        <f t="shared" si="25"/>
        <v>570</v>
      </c>
      <c r="F114" s="52">
        <f t="shared" si="25"/>
        <v>159</v>
      </c>
      <c r="G114" s="52">
        <f t="shared" si="25"/>
        <v>128</v>
      </c>
      <c r="H114" s="52">
        <f t="shared" si="25"/>
        <v>215</v>
      </c>
      <c r="I114" s="52">
        <f t="shared" si="25"/>
        <v>128</v>
      </c>
      <c r="J114" s="52">
        <f>SUM(J108:J113)</f>
        <v>5087</v>
      </c>
    </row>
    <row r="115" spans="1:10" ht="15.75" x14ac:dyDescent="0.25">
      <c r="A115" s="16"/>
      <c r="B115" s="17"/>
      <c r="C115" s="17"/>
      <c r="D115" s="17"/>
      <c r="E115" s="17"/>
      <c r="F115" s="17"/>
      <c r="G115" s="17"/>
      <c r="H115" s="17"/>
      <c r="I115" s="17"/>
      <c r="J115" s="17"/>
    </row>
    <row r="116" spans="1:10" ht="15.75" x14ac:dyDescent="0.25">
      <c r="A116" s="16"/>
      <c r="B116" s="17"/>
      <c r="C116" s="17"/>
      <c r="D116" s="17"/>
      <c r="E116" s="17"/>
      <c r="F116" s="17"/>
      <c r="G116" s="17"/>
      <c r="H116" s="17"/>
      <c r="I116" s="17"/>
      <c r="J116" s="17"/>
    </row>
    <row r="117" spans="1:10" ht="15.75" x14ac:dyDescent="0.25">
      <c r="A117" s="16"/>
      <c r="B117" s="17"/>
      <c r="C117" s="17"/>
      <c r="D117" s="17"/>
      <c r="E117" s="17"/>
      <c r="F117" s="17"/>
      <c r="G117" s="17"/>
      <c r="H117" s="17"/>
      <c r="I117" s="17"/>
      <c r="J117" s="17"/>
    </row>
    <row r="119" spans="1:10" x14ac:dyDescent="0.2">
      <c r="A119" s="190" t="s">
        <v>83</v>
      </c>
      <c r="B119" s="190"/>
      <c r="C119" s="190"/>
      <c r="D119" s="190"/>
      <c r="E119" s="190"/>
      <c r="F119" s="190"/>
      <c r="G119" s="190"/>
      <c r="H119" s="190"/>
      <c r="I119" s="190"/>
    </row>
    <row r="120" spans="1:10" ht="25.5" x14ac:dyDescent="0.2">
      <c r="A120" s="26" t="s">
        <v>112</v>
      </c>
      <c r="B120" s="2" t="s">
        <v>27</v>
      </c>
      <c r="C120" s="2" t="s">
        <v>28</v>
      </c>
      <c r="D120" s="2" t="s">
        <v>29</v>
      </c>
      <c r="E120" s="2" t="s">
        <v>30</v>
      </c>
      <c r="F120" s="2" t="s">
        <v>31</v>
      </c>
      <c r="G120" s="2" t="s">
        <v>32</v>
      </c>
      <c r="H120" s="2" t="s">
        <v>33</v>
      </c>
      <c r="I120" s="2" t="s">
        <v>61</v>
      </c>
    </row>
    <row r="121" spans="1:10" x14ac:dyDescent="0.2">
      <c r="A121" s="50" t="s">
        <v>57</v>
      </c>
      <c r="B121" s="15">
        <f>(B9+B18+B27+B36+B45+B54+B63+B72+B81+B90+B99+B108)/12</f>
        <v>113.66666666666667</v>
      </c>
      <c r="C121" s="15">
        <f t="shared" ref="C121:I121" si="26">(C9+C18+C27+C36+C45+C54+C63+C72+C81+C90+C99+C108)/12</f>
        <v>879.41666666666663</v>
      </c>
      <c r="D121" s="15">
        <f t="shared" si="26"/>
        <v>1496.4166666666667</v>
      </c>
      <c r="E121" s="15">
        <f t="shared" si="26"/>
        <v>318.41666666666669</v>
      </c>
      <c r="F121" s="15">
        <f t="shared" si="26"/>
        <v>71.583333333333329</v>
      </c>
      <c r="G121" s="15">
        <f t="shared" si="26"/>
        <v>41.083333333333336</v>
      </c>
      <c r="H121" s="15">
        <f t="shared" si="26"/>
        <v>83.583333333333329</v>
      </c>
      <c r="I121" s="15">
        <f t="shared" si="26"/>
        <v>39.75</v>
      </c>
    </row>
    <row r="122" spans="1:10" x14ac:dyDescent="0.2">
      <c r="A122" s="50" t="s">
        <v>58</v>
      </c>
      <c r="B122" s="15">
        <f t="shared" ref="B122:B126" si="27">(B10+B19+B28+B37+B46+B55+B64+B73+B82+B91+B100+B109)/12</f>
        <v>10.333333333333334</v>
      </c>
      <c r="C122" s="15">
        <f t="shared" ref="C122:I125" si="28">(C10+C19+C28+C37+C46+C55+C64+C73+C82+C91+C100+C109)/12</f>
        <v>86.416666666666671</v>
      </c>
      <c r="D122" s="15">
        <f t="shared" si="28"/>
        <v>176.66666666666666</v>
      </c>
      <c r="E122" s="15">
        <f t="shared" si="28"/>
        <v>78.333333333333329</v>
      </c>
      <c r="F122" s="15">
        <f t="shared" si="28"/>
        <v>17.333333333333332</v>
      </c>
      <c r="G122" s="15">
        <f t="shared" si="28"/>
        <v>9.5</v>
      </c>
      <c r="H122" s="15">
        <f t="shared" si="28"/>
        <v>20.166666666666668</v>
      </c>
      <c r="I122" s="15">
        <f t="shared" si="28"/>
        <v>11.166666666666666</v>
      </c>
    </row>
    <row r="123" spans="1:10" x14ac:dyDescent="0.2">
      <c r="A123" s="50" t="s">
        <v>59</v>
      </c>
      <c r="B123" s="15">
        <f t="shared" si="27"/>
        <v>11.083333333333334</v>
      </c>
      <c r="C123" s="15">
        <f t="shared" si="28"/>
        <v>68.833333333333329</v>
      </c>
      <c r="D123" s="15">
        <f t="shared" si="28"/>
        <v>82</v>
      </c>
      <c r="E123" s="15">
        <f t="shared" si="28"/>
        <v>39.333333333333336</v>
      </c>
      <c r="F123" s="15">
        <f t="shared" si="28"/>
        <v>9.25</v>
      </c>
      <c r="G123" s="15">
        <f t="shared" si="28"/>
        <v>6.916666666666667</v>
      </c>
      <c r="H123" s="15">
        <f t="shared" si="28"/>
        <v>11.5</v>
      </c>
      <c r="I123" s="15">
        <f t="shared" si="28"/>
        <v>7.75</v>
      </c>
    </row>
    <row r="124" spans="1:10" x14ac:dyDescent="0.2">
      <c r="A124" s="50" t="s">
        <v>60</v>
      </c>
      <c r="B124" s="15">
        <f t="shared" si="27"/>
        <v>5.5</v>
      </c>
      <c r="C124" s="15">
        <f t="shared" si="28"/>
        <v>74.583333333333329</v>
      </c>
      <c r="D124" s="15">
        <f t="shared" si="28"/>
        <v>81</v>
      </c>
      <c r="E124" s="15">
        <f t="shared" si="28"/>
        <v>28.916666666666668</v>
      </c>
      <c r="F124" s="15">
        <f t="shared" si="28"/>
        <v>15.916666666666666</v>
      </c>
      <c r="G124" s="15">
        <f t="shared" si="28"/>
        <v>12.833333333333334</v>
      </c>
      <c r="H124" s="15">
        <f t="shared" si="28"/>
        <v>24.583333333333332</v>
      </c>
      <c r="I124" s="15">
        <f t="shared" si="28"/>
        <v>15.833333333333334</v>
      </c>
    </row>
    <row r="125" spans="1:10" x14ac:dyDescent="0.2">
      <c r="A125" s="50" t="s">
        <v>124</v>
      </c>
      <c r="B125" s="15">
        <f t="shared" si="27"/>
        <v>0.16666666666666666</v>
      </c>
      <c r="C125" s="15">
        <f t="shared" si="28"/>
        <v>3.5</v>
      </c>
      <c r="D125" s="15">
        <f t="shared" si="28"/>
        <v>9.5</v>
      </c>
      <c r="E125" s="15">
        <f t="shared" si="28"/>
        <v>2.5</v>
      </c>
      <c r="F125" s="15">
        <f t="shared" si="28"/>
        <v>8.3333333333333329E-2</v>
      </c>
      <c r="G125" s="15">
        <f t="shared" si="28"/>
        <v>0.41666666666666669</v>
      </c>
      <c r="H125" s="15">
        <f t="shared" si="28"/>
        <v>4.25</v>
      </c>
      <c r="I125" s="15">
        <f t="shared" si="28"/>
        <v>4.833333333333333</v>
      </c>
    </row>
    <row r="126" spans="1:10" ht="25.5" x14ac:dyDescent="0.2">
      <c r="A126" s="50" t="s">
        <v>125</v>
      </c>
      <c r="B126" s="15">
        <f t="shared" si="27"/>
        <v>268.08333333333331</v>
      </c>
      <c r="C126" s="15">
        <f t="shared" ref="C126:I126" si="29">(C14+C23+C32+C41+C50+C59+C68+C77+C86+C95+C104+C113)/12</f>
        <v>547.25</v>
      </c>
      <c r="D126" s="15">
        <f t="shared" si="29"/>
        <v>893.91666666666663</v>
      </c>
      <c r="E126" s="15">
        <f t="shared" si="29"/>
        <v>203.41666666666666</v>
      </c>
      <c r="F126" s="15">
        <f t="shared" si="29"/>
        <v>67.083333333333329</v>
      </c>
      <c r="G126" s="15">
        <f t="shared" si="29"/>
        <v>36.333333333333336</v>
      </c>
      <c r="H126" s="15">
        <f t="shared" si="29"/>
        <v>105.75</v>
      </c>
      <c r="I126" s="15">
        <f t="shared" si="29"/>
        <v>67.25</v>
      </c>
      <c r="J126" s="15"/>
    </row>
    <row r="129" spans="1:13" ht="25.5" x14ac:dyDescent="0.2">
      <c r="A129" s="26" t="s">
        <v>112</v>
      </c>
      <c r="B129" s="13" t="s">
        <v>159</v>
      </c>
      <c r="C129" s="13" t="s">
        <v>160</v>
      </c>
      <c r="D129" s="13" t="s">
        <v>178</v>
      </c>
      <c r="E129" s="18" t="s">
        <v>162</v>
      </c>
      <c r="F129" s="18" t="s">
        <v>163</v>
      </c>
      <c r="G129" s="18" t="s">
        <v>164</v>
      </c>
      <c r="H129" s="18" t="s">
        <v>165</v>
      </c>
      <c r="I129" s="18" t="s">
        <v>166</v>
      </c>
      <c r="J129" s="18" t="s">
        <v>167</v>
      </c>
      <c r="K129" s="18" t="s">
        <v>168</v>
      </c>
      <c r="L129" s="18" t="s">
        <v>169</v>
      </c>
      <c r="M129" s="18" t="s">
        <v>170</v>
      </c>
    </row>
    <row r="130" spans="1:13" x14ac:dyDescent="0.2">
      <c r="A130" s="50" t="s">
        <v>57</v>
      </c>
      <c r="B130" s="7">
        <f t="shared" ref="B130:B135" si="30">J9</f>
        <v>2141</v>
      </c>
      <c r="C130" s="7">
        <f>J18</f>
        <v>2384</v>
      </c>
      <c r="D130" s="7">
        <f t="shared" ref="D130:D135" si="31">J27</f>
        <v>2392</v>
      </c>
      <c r="E130" s="7">
        <f t="shared" ref="E130:E135" si="32">J36</f>
        <v>2906</v>
      </c>
      <c r="F130" s="7">
        <f t="shared" ref="F130:F135" si="33">J45</f>
        <v>4222</v>
      </c>
      <c r="G130" s="7">
        <f t="shared" ref="G130:G135" si="34">J54</f>
        <v>4267</v>
      </c>
      <c r="H130" s="7">
        <f t="shared" ref="H130:H135" si="35">J63</f>
        <v>3604</v>
      </c>
      <c r="I130" s="7">
        <f t="shared" ref="I130:I135" si="36">J72</f>
        <v>2736</v>
      </c>
      <c r="J130" s="42">
        <f t="shared" ref="J130:J135" si="37">J81</f>
        <v>3654</v>
      </c>
      <c r="K130" s="42">
        <f t="shared" ref="K130:K135" si="38">J90</f>
        <v>2888</v>
      </c>
      <c r="L130" s="42">
        <f t="shared" ref="L130:L135" si="39">J99</f>
        <v>2775</v>
      </c>
      <c r="M130" s="42">
        <f t="shared" ref="M130:M135" si="40">J108</f>
        <v>2558</v>
      </c>
    </row>
    <row r="131" spans="1:13" x14ac:dyDescent="0.2">
      <c r="A131" s="50" t="s">
        <v>58</v>
      </c>
      <c r="B131" s="7">
        <f t="shared" si="30"/>
        <v>425</v>
      </c>
      <c r="C131" s="7">
        <f t="shared" ref="C131:C135" si="41">J19</f>
        <v>306</v>
      </c>
      <c r="D131" s="7">
        <f t="shared" si="31"/>
        <v>354</v>
      </c>
      <c r="E131" s="7">
        <f t="shared" si="32"/>
        <v>142</v>
      </c>
      <c r="F131" s="7">
        <f t="shared" si="33"/>
        <v>282</v>
      </c>
      <c r="G131" s="7">
        <f t="shared" si="34"/>
        <v>249</v>
      </c>
      <c r="H131" s="7">
        <f t="shared" si="35"/>
        <v>943</v>
      </c>
      <c r="I131" s="7">
        <f t="shared" si="36"/>
        <v>519</v>
      </c>
      <c r="J131" s="42">
        <f t="shared" si="37"/>
        <v>306</v>
      </c>
      <c r="K131" s="42">
        <f t="shared" si="38"/>
        <v>372</v>
      </c>
      <c r="L131" s="42">
        <f t="shared" si="39"/>
        <v>548</v>
      </c>
      <c r="M131" s="42">
        <f t="shared" si="40"/>
        <v>473</v>
      </c>
    </row>
    <row r="132" spans="1:13" x14ac:dyDescent="0.2">
      <c r="A132" s="50" t="s">
        <v>59</v>
      </c>
      <c r="B132" s="7">
        <f t="shared" si="30"/>
        <v>91</v>
      </c>
      <c r="C132" s="7">
        <f t="shared" si="41"/>
        <v>115</v>
      </c>
      <c r="D132" s="7">
        <f t="shared" si="31"/>
        <v>257</v>
      </c>
      <c r="E132" s="7">
        <f t="shared" si="32"/>
        <v>233</v>
      </c>
      <c r="F132" s="7">
        <f t="shared" si="33"/>
        <v>332</v>
      </c>
      <c r="G132" s="7">
        <f t="shared" si="34"/>
        <v>424</v>
      </c>
      <c r="H132" s="7">
        <f t="shared" si="35"/>
        <v>316</v>
      </c>
      <c r="I132" s="7">
        <f t="shared" si="36"/>
        <v>159</v>
      </c>
      <c r="J132" s="42">
        <f t="shared" si="37"/>
        <v>298</v>
      </c>
      <c r="K132" s="42">
        <f t="shared" si="38"/>
        <v>296</v>
      </c>
      <c r="L132" s="42">
        <f t="shared" si="39"/>
        <v>258</v>
      </c>
      <c r="M132" s="42">
        <f t="shared" si="40"/>
        <v>61</v>
      </c>
    </row>
    <row r="133" spans="1:13" x14ac:dyDescent="0.2">
      <c r="A133" s="50" t="s">
        <v>60</v>
      </c>
      <c r="B133" s="7">
        <f t="shared" si="30"/>
        <v>327</v>
      </c>
      <c r="C133" s="7">
        <f t="shared" si="41"/>
        <v>186</v>
      </c>
      <c r="D133" s="7">
        <f t="shared" si="31"/>
        <v>222</v>
      </c>
      <c r="E133" s="7">
        <f t="shared" si="32"/>
        <v>189</v>
      </c>
      <c r="F133" s="7">
        <f t="shared" si="33"/>
        <v>219</v>
      </c>
      <c r="G133" s="7">
        <f t="shared" si="34"/>
        <v>196</v>
      </c>
      <c r="H133" s="7">
        <f t="shared" si="35"/>
        <v>301</v>
      </c>
      <c r="I133" s="7">
        <f t="shared" si="36"/>
        <v>172</v>
      </c>
      <c r="J133" s="42">
        <f t="shared" si="37"/>
        <v>328</v>
      </c>
      <c r="K133" s="42">
        <f t="shared" si="38"/>
        <v>274</v>
      </c>
      <c r="L133" s="42">
        <f t="shared" si="39"/>
        <v>263</v>
      </c>
      <c r="M133" s="42">
        <f t="shared" si="40"/>
        <v>433</v>
      </c>
    </row>
    <row r="134" spans="1:13" x14ac:dyDescent="0.2">
      <c r="A134" s="50" t="s">
        <v>124</v>
      </c>
      <c r="B134" s="7">
        <f t="shared" si="30"/>
        <v>15</v>
      </c>
      <c r="C134" s="7">
        <f t="shared" si="41"/>
        <v>5</v>
      </c>
      <c r="D134" s="7">
        <f t="shared" si="31"/>
        <v>20</v>
      </c>
      <c r="E134" s="7">
        <f t="shared" si="32"/>
        <v>13</v>
      </c>
      <c r="F134" s="7">
        <f t="shared" si="33"/>
        <v>24</v>
      </c>
      <c r="G134" s="7">
        <f t="shared" si="34"/>
        <v>21</v>
      </c>
      <c r="H134" s="7">
        <f t="shared" si="35"/>
        <v>17</v>
      </c>
      <c r="I134" s="7">
        <f t="shared" si="36"/>
        <v>7</v>
      </c>
      <c r="J134" s="42">
        <f t="shared" si="37"/>
        <v>34</v>
      </c>
      <c r="K134" s="42">
        <f t="shared" si="38"/>
        <v>32</v>
      </c>
      <c r="L134" s="42">
        <f t="shared" si="39"/>
        <v>95</v>
      </c>
      <c r="M134" s="42">
        <f t="shared" si="40"/>
        <v>20</v>
      </c>
    </row>
    <row r="135" spans="1:13" ht="25.5" x14ac:dyDescent="0.2">
      <c r="A135" s="50" t="s">
        <v>125</v>
      </c>
      <c r="B135" s="7">
        <f t="shared" si="30"/>
        <v>1798</v>
      </c>
      <c r="C135" s="7">
        <f t="shared" si="41"/>
        <v>1880</v>
      </c>
      <c r="D135" s="7">
        <f t="shared" si="31"/>
        <v>1876</v>
      </c>
      <c r="E135" s="7">
        <f t="shared" si="32"/>
        <v>1730</v>
      </c>
      <c r="F135" s="7">
        <f t="shared" si="33"/>
        <v>2414</v>
      </c>
      <c r="G135" s="7">
        <f t="shared" si="34"/>
        <v>2833</v>
      </c>
      <c r="H135" s="7">
        <f t="shared" si="35"/>
        <v>2922</v>
      </c>
      <c r="I135" s="7">
        <f t="shared" si="36"/>
        <v>2162</v>
      </c>
      <c r="J135" s="42">
        <f t="shared" si="37"/>
        <v>2451</v>
      </c>
      <c r="K135" s="42">
        <f t="shared" si="38"/>
        <v>2413</v>
      </c>
      <c r="L135" s="42">
        <f t="shared" si="39"/>
        <v>2248</v>
      </c>
      <c r="M135" s="42">
        <f t="shared" si="40"/>
        <v>1542</v>
      </c>
    </row>
    <row r="136" spans="1:13" x14ac:dyDescent="0.2">
      <c r="A136" s="51"/>
    </row>
    <row r="155" spans="2:7" x14ac:dyDescent="0.2">
      <c r="B155" s="176" t="s">
        <v>196</v>
      </c>
      <c r="C155" s="176"/>
      <c r="D155" s="176"/>
      <c r="E155" s="176"/>
      <c r="F155" s="176"/>
      <c r="G155" s="176"/>
    </row>
    <row r="156" spans="2:7" x14ac:dyDescent="0.2">
      <c r="B156" s="176"/>
      <c r="C156" s="176"/>
      <c r="D156" s="176"/>
      <c r="E156" s="176"/>
      <c r="F156" s="176"/>
      <c r="G156" s="176"/>
    </row>
    <row r="157" spans="2:7" x14ac:dyDescent="0.2">
      <c r="B157" s="176"/>
      <c r="C157" s="176"/>
      <c r="D157" s="176"/>
      <c r="E157" s="176"/>
      <c r="F157" s="176"/>
      <c r="G157" s="176"/>
    </row>
  </sheetData>
  <mergeCells count="14">
    <mergeCell ref="A119:I119"/>
    <mergeCell ref="B88:J88"/>
    <mergeCell ref="B97:J97"/>
    <mergeCell ref="B106:J106"/>
    <mergeCell ref="B155:G157"/>
    <mergeCell ref="B61:J61"/>
    <mergeCell ref="B70:J70"/>
    <mergeCell ref="B79:J79"/>
    <mergeCell ref="B7:J7"/>
    <mergeCell ref="B16:J16"/>
    <mergeCell ref="B25:J25"/>
    <mergeCell ref="B34:J34"/>
    <mergeCell ref="B43:J43"/>
    <mergeCell ref="B52:J5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0"/>
  <sheetViews>
    <sheetView zoomScaleNormal="100" workbookViewId="0"/>
  </sheetViews>
  <sheetFormatPr baseColWidth="10" defaultRowHeight="12.75" x14ac:dyDescent="0.2"/>
  <cols>
    <col min="1" max="1" width="18.5703125" style="1" customWidth="1"/>
    <col min="2" max="2" width="11.7109375" style="1" bestFit="1" customWidth="1"/>
    <col min="3" max="3" width="18.7109375" style="1" customWidth="1"/>
    <col min="4" max="4" width="16.28515625" style="1" customWidth="1"/>
    <col min="5" max="5" width="20.7109375" style="1" bestFit="1" customWidth="1"/>
    <col min="6" max="6" width="18.42578125" style="1" customWidth="1"/>
    <col min="7" max="7" width="11.7109375" style="1" bestFit="1" customWidth="1"/>
    <col min="8" max="10" width="11.42578125" style="1"/>
    <col min="11" max="11" width="13" style="1" bestFit="1" customWidth="1"/>
    <col min="12" max="14" width="11.42578125" style="1"/>
    <col min="15" max="15" width="13" style="1" bestFit="1" customWidth="1"/>
    <col min="16" max="18" width="11.42578125" style="1"/>
    <col min="19" max="19" width="13" style="1" bestFit="1" customWidth="1"/>
    <col min="20" max="20" width="11.42578125" style="1"/>
    <col min="21" max="21" width="13.5703125" style="1" customWidth="1"/>
    <col min="22" max="24" width="11.42578125" style="1"/>
    <col min="25" max="25" width="11.7109375" style="1" bestFit="1" customWidth="1"/>
    <col min="26" max="16384" width="11.42578125" style="1"/>
  </cols>
  <sheetData>
    <row r="1" spans="1:28" ht="15.75" x14ac:dyDescent="0.25">
      <c r="A1" s="10" t="s">
        <v>114</v>
      </c>
    </row>
    <row r="4" spans="1:28" ht="15" x14ac:dyDescent="0.25">
      <c r="A4" s="25" t="s">
        <v>197</v>
      </c>
    </row>
    <row r="6" spans="1:28" x14ac:dyDescent="0.2">
      <c r="A6" s="27"/>
    </row>
    <row r="7" spans="1:28" x14ac:dyDescent="0.2">
      <c r="A7" s="195" t="s">
        <v>113</v>
      </c>
      <c r="B7" s="179" t="s">
        <v>15</v>
      </c>
      <c r="C7" s="179"/>
      <c r="D7" s="179" t="s">
        <v>16</v>
      </c>
      <c r="E7" s="179"/>
      <c r="F7" s="179" t="s">
        <v>17</v>
      </c>
      <c r="G7" s="179"/>
      <c r="H7" s="179" t="s">
        <v>18</v>
      </c>
      <c r="I7" s="179"/>
      <c r="J7" s="179" t="s">
        <v>56</v>
      </c>
      <c r="K7" s="179"/>
      <c r="L7" s="179" t="s">
        <v>20</v>
      </c>
      <c r="M7" s="179"/>
      <c r="N7" s="179" t="s">
        <v>21</v>
      </c>
      <c r="O7" s="179"/>
      <c r="P7" s="179" t="s">
        <v>69</v>
      </c>
      <c r="Q7" s="179"/>
      <c r="R7" s="179" t="s">
        <v>23</v>
      </c>
      <c r="S7" s="179"/>
      <c r="T7" s="179" t="s">
        <v>24</v>
      </c>
      <c r="U7" s="179"/>
      <c r="V7" s="179" t="s">
        <v>25</v>
      </c>
      <c r="W7" s="179"/>
      <c r="X7" s="179" t="s">
        <v>26</v>
      </c>
      <c r="Y7" s="179"/>
    </row>
    <row r="8" spans="1:28" x14ac:dyDescent="0.2">
      <c r="A8" s="195"/>
      <c r="B8" s="2" t="s">
        <v>67</v>
      </c>
      <c r="C8" s="2" t="s">
        <v>68</v>
      </c>
      <c r="D8" s="2" t="s">
        <v>67</v>
      </c>
      <c r="E8" s="2" t="s">
        <v>68</v>
      </c>
      <c r="F8" s="2" t="s">
        <v>67</v>
      </c>
      <c r="G8" s="2" t="s">
        <v>68</v>
      </c>
      <c r="H8" s="2" t="s">
        <v>67</v>
      </c>
      <c r="I8" s="2" t="s">
        <v>68</v>
      </c>
      <c r="J8" s="2" t="s">
        <v>67</v>
      </c>
      <c r="K8" s="2" t="s">
        <v>68</v>
      </c>
      <c r="L8" s="2" t="s">
        <v>67</v>
      </c>
      <c r="M8" s="2" t="s">
        <v>68</v>
      </c>
      <c r="N8" s="2" t="s">
        <v>67</v>
      </c>
      <c r="O8" s="2" t="s">
        <v>68</v>
      </c>
      <c r="P8" s="2" t="s">
        <v>67</v>
      </c>
      <c r="Q8" s="2" t="s">
        <v>68</v>
      </c>
      <c r="R8" s="2" t="s">
        <v>67</v>
      </c>
      <c r="S8" s="2" t="s">
        <v>68</v>
      </c>
      <c r="T8" s="2" t="s">
        <v>67</v>
      </c>
      <c r="U8" s="14" t="s">
        <v>68</v>
      </c>
      <c r="V8" s="2" t="s">
        <v>67</v>
      </c>
      <c r="W8" s="2" t="s">
        <v>68</v>
      </c>
      <c r="X8" s="2" t="s">
        <v>67</v>
      </c>
      <c r="Y8" s="2" t="s">
        <v>68</v>
      </c>
    </row>
    <row r="9" spans="1:28" x14ac:dyDescent="0.2">
      <c r="A9" s="53" t="s">
        <v>84</v>
      </c>
      <c r="B9" s="49">
        <v>16</v>
      </c>
      <c r="C9" s="54">
        <v>537226</v>
      </c>
      <c r="D9" s="49">
        <v>22</v>
      </c>
      <c r="E9" s="54">
        <v>2990622.12</v>
      </c>
      <c r="F9" s="49">
        <v>22</v>
      </c>
      <c r="G9" s="54">
        <v>217426</v>
      </c>
      <c r="H9" s="49">
        <v>20</v>
      </c>
      <c r="I9" s="54">
        <v>92206</v>
      </c>
      <c r="J9" s="49">
        <v>23</v>
      </c>
      <c r="K9" s="54">
        <v>1015220.94</v>
      </c>
      <c r="L9" s="49">
        <v>19</v>
      </c>
      <c r="M9" s="54">
        <v>93510</v>
      </c>
      <c r="N9" s="49">
        <v>17</v>
      </c>
      <c r="O9" s="54">
        <v>4328098</v>
      </c>
      <c r="P9" s="49">
        <v>13</v>
      </c>
      <c r="Q9" s="54">
        <v>124000</v>
      </c>
      <c r="R9" s="49">
        <v>13</v>
      </c>
      <c r="S9" s="54">
        <v>89058</v>
      </c>
      <c r="T9" s="49">
        <v>13</v>
      </c>
      <c r="U9" s="54">
        <v>399950</v>
      </c>
      <c r="V9" s="49">
        <v>32</v>
      </c>
      <c r="W9" s="54">
        <v>246818</v>
      </c>
      <c r="X9" s="49">
        <v>17</v>
      </c>
      <c r="Y9" s="54">
        <v>175518</v>
      </c>
    </row>
    <row r="10" spans="1:28" ht="25.5" x14ac:dyDescent="0.2">
      <c r="A10" s="53" t="s">
        <v>203</v>
      </c>
      <c r="B10" s="13"/>
      <c r="C10" s="44"/>
      <c r="D10" s="49"/>
      <c r="E10" s="54"/>
      <c r="F10" s="49">
        <v>1</v>
      </c>
      <c r="G10" s="54">
        <v>36000</v>
      </c>
      <c r="H10" s="49">
        <v>0</v>
      </c>
      <c r="I10" s="54">
        <v>0</v>
      </c>
      <c r="J10" s="49">
        <v>0</v>
      </c>
      <c r="K10" s="54">
        <v>0</v>
      </c>
      <c r="L10" s="49">
        <v>0</v>
      </c>
      <c r="M10" s="54">
        <v>0</v>
      </c>
      <c r="N10" s="49">
        <v>0</v>
      </c>
      <c r="O10" s="54">
        <v>0</v>
      </c>
      <c r="P10" s="49">
        <v>0</v>
      </c>
      <c r="Q10" s="54">
        <v>0</v>
      </c>
      <c r="R10" s="49">
        <v>0</v>
      </c>
      <c r="S10" s="54">
        <v>0</v>
      </c>
      <c r="T10" s="49">
        <v>0</v>
      </c>
      <c r="U10" s="54">
        <v>0</v>
      </c>
      <c r="V10" s="49">
        <v>0</v>
      </c>
      <c r="W10" s="54">
        <v>0</v>
      </c>
      <c r="X10" s="49">
        <v>0</v>
      </c>
      <c r="Y10" s="54">
        <v>0</v>
      </c>
      <c r="Z10" s="28"/>
      <c r="AA10" s="28"/>
      <c r="AB10" s="28"/>
    </row>
    <row r="11" spans="1:28" ht="25.5" x14ac:dyDescent="0.2">
      <c r="A11" s="53" t="s">
        <v>85</v>
      </c>
      <c r="B11" s="13"/>
      <c r="C11" s="44"/>
      <c r="D11" s="13"/>
      <c r="E11" s="44"/>
      <c r="F11" s="49">
        <v>1</v>
      </c>
      <c r="G11" s="54">
        <v>3000</v>
      </c>
      <c r="H11" s="49">
        <v>0</v>
      </c>
      <c r="I11" s="54">
        <v>0</v>
      </c>
      <c r="J11" s="49">
        <v>0</v>
      </c>
      <c r="K11" s="54">
        <v>0</v>
      </c>
      <c r="L11" s="49">
        <v>0</v>
      </c>
      <c r="M11" s="54">
        <v>0</v>
      </c>
      <c r="N11" s="49">
        <v>1</v>
      </c>
      <c r="O11" s="54">
        <v>3010</v>
      </c>
      <c r="P11" s="49">
        <v>0</v>
      </c>
      <c r="Q11" s="54">
        <v>0</v>
      </c>
      <c r="R11" s="49">
        <v>0</v>
      </c>
      <c r="S11" s="54">
        <v>0</v>
      </c>
      <c r="T11" s="49">
        <v>0</v>
      </c>
      <c r="U11" s="54">
        <v>0</v>
      </c>
      <c r="V11" s="49">
        <v>0</v>
      </c>
      <c r="W11" s="54">
        <v>0</v>
      </c>
      <c r="X11" s="49">
        <v>0</v>
      </c>
      <c r="Y11" s="54">
        <v>0</v>
      </c>
      <c r="Z11" s="28"/>
      <c r="AA11" s="28"/>
      <c r="AB11" s="28"/>
    </row>
    <row r="12" spans="1:28" ht="25.5" x14ac:dyDescent="0.2">
      <c r="A12" s="53" t="s">
        <v>204</v>
      </c>
      <c r="B12" s="13"/>
      <c r="C12" s="44"/>
      <c r="D12" s="13"/>
      <c r="E12" s="44"/>
      <c r="F12" s="49">
        <v>1</v>
      </c>
      <c r="G12" s="54">
        <v>1500</v>
      </c>
      <c r="H12" s="49">
        <v>0</v>
      </c>
      <c r="I12" s="54">
        <v>0</v>
      </c>
      <c r="J12" s="49">
        <v>0</v>
      </c>
      <c r="K12" s="54">
        <v>0</v>
      </c>
      <c r="L12" s="49">
        <v>0</v>
      </c>
      <c r="M12" s="54">
        <v>0</v>
      </c>
      <c r="N12" s="49">
        <v>0</v>
      </c>
      <c r="O12" s="54">
        <v>0</v>
      </c>
      <c r="P12" s="49">
        <v>0</v>
      </c>
      <c r="Q12" s="54">
        <v>0</v>
      </c>
      <c r="R12" s="49">
        <v>0</v>
      </c>
      <c r="S12" s="54">
        <v>0</v>
      </c>
      <c r="T12" s="49">
        <v>0</v>
      </c>
      <c r="U12" s="54">
        <v>0</v>
      </c>
      <c r="V12" s="49">
        <v>0</v>
      </c>
      <c r="W12" s="54">
        <v>0</v>
      </c>
      <c r="X12" s="49">
        <v>1</v>
      </c>
      <c r="Y12" s="54">
        <v>1500</v>
      </c>
      <c r="Z12" s="28"/>
      <c r="AA12" s="28"/>
      <c r="AB12" s="28"/>
    </row>
    <row r="13" spans="1:28" ht="15" x14ac:dyDescent="0.25">
      <c r="A13" s="56" t="s">
        <v>10</v>
      </c>
      <c r="B13" s="56">
        <f t="shared" ref="B13:Y13" si="0">SUM(B9:B12)</f>
        <v>16</v>
      </c>
      <c r="C13" s="55">
        <f t="shared" si="0"/>
        <v>537226</v>
      </c>
      <c r="D13" s="56">
        <f t="shared" si="0"/>
        <v>22</v>
      </c>
      <c r="E13" s="55">
        <f t="shared" si="0"/>
        <v>2990622.12</v>
      </c>
      <c r="F13" s="56">
        <f t="shared" si="0"/>
        <v>25</v>
      </c>
      <c r="G13" s="55">
        <f t="shared" si="0"/>
        <v>257926</v>
      </c>
      <c r="H13" s="56">
        <f t="shared" si="0"/>
        <v>20</v>
      </c>
      <c r="I13" s="55">
        <f t="shared" si="0"/>
        <v>92206</v>
      </c>
      <c r="J13" s="56">
        <f t="shared" si="0"/>
        <v>23</v>
      </c>
      <c r="K13" s="55">
        <f t="shared" si="0"/>
        <v>1015220.94</v>
      </c>
      <c r="L13" s="56">
        <f t="shared" si="0"/>
        <v>19</v>
      </c>
      <c r="M13" s="55">
        <f t="shared" si="0"/>
        <v>93510</v>
      </c>
      <c r="N13" s="56">
        <f t="shared" si="0"/>
        <v>18</v>
      </c>
      <c r="O13" s="55">
        <f t="shared" si="0"/>
        <v>4331108</v>
      </c>
      <c r="P13" s="56">
        <f t="shared" si="0"/>
        <v>13</v>
      </c>
      <c r="Q13" s="55">
        <f t="shared" si="0"/>
        <v>124000</v>
      </c>
      <c r="R13" s="56">
        <f t="shared" si="0"/>
        <v>13</v>
      </c>
      <c r="S13" s="55">
        <f t="shared" si="0"/>
        <v>89058</v>
      </c>
      <c r="T13" s="56">
        <f t="shared" si="0"/>
        <v>13</v>
      </c>
      <c r="U13" s="55">
        <f t="shared" si="0"/>
        <v>399950</v>
      </c>
      <c r="V13" s="56">
        <f t="shared" si="0"/>
        <v>32</v>
      </c>
      <c r="W13" s="55">
        <f t="shared" si="0"/>
        <v>246818</v>
      </c>
      <c r="X13" s="56">
        <f t="shared" si="0"/>
        <v>18</v>
      </c>
      <c r="Y13" s="55">
        <f t="shared" si="0"/>
        <v>177018</v>
      </c>
    </row>
    <row r="15" spans="1:28" x14ac:dyDescent="0.2">
      <c r="B15" s="41"/>
    </row>
    <row r="17" spans="1:97" ht="15" x14ac:dyDescent="0.25">
      <c r="A17" s="25" t="s">
        <v>145</v>
      </c>
    </row>
    <row r="20" spans="1:97" x14ac:dyDescent="0.2">
      <c r="A20" s="13"/>
      <c r="B20" s="194" t="s">
        <v>15</v>
      </c>
      <c r="C20" s="194"/>
      <c r="D20" s="194"/>
      <c r="E20" s="194"/>
      <c r="F20" s="194"/>
      <c r="G20" s="194"/>
      <c r="H20" s="194"/>
      <c r="I20" s="194"/>
      <c r="J20" s="194" t="s">
        <v>16</v>
      </c>
      <c r="K20" s="194"/>
      <c r="L20" s="194"/>
      <c r="M20" s="194"/>
      <c r="N20" s="194"/>
      <c r="O20" s="194"/>
      <c r="P20" s="194"/>
      <c r="Q20" s="194"/>
      <c r="R20" s="194" t="s">
        <v>17</v>
      </c>
      <c r="S20" s="194"/>
      <c r="T20" s="194"/>
      <c r="U20" s="194"/>
      <c r="V20" s="194"/>
      <c r="W20" s="194"/>
      <c r="X20" s="194"/>
      <c r="Y20" s="194"/>
      <c r="Z20" s="194" t="s">
        <v>18</v>
      </c>
      <c r="AA20" s="194"/>
      <c r="AB20" s="194"/>
      <c r="AC20" s="194"/>
      <c r="AD20" s="194"/>
      <c r="AE20" s="194"/>
      <c r="AF20" s="194"/>
      <c r="AG20" s="194"/>
      <c r="AH20" s="194" t="s">
        <v>19</v>
      </c>
      <c r="AI20" s="194"/>
      <c r="AJ20" s="194"/>
      <c r="AK20" s="194"/>
      <c r="AL20" s="194"/>
      <c r="AM20" s="194"/>
      <c r="AN20" s="194"/>
      <c r="AO20" s="194"/>
      <c r="AP20" s="194" t="s">
        <v>20</v>
      </c>
      <c r="AQ20" s="194"/>
      <c r="AR20" s="194"/>
      <c r="AS20" s="194"/>
      <c r="AT20" s="194"/>
      <c r="AU20" s="194"/>
      <c r="AV20" s="194"/>
      <c r="AW20" s="194"/>
      <c r="AX20" s="194" t="s">
        <v>21</v>
      </c>
      <c r="AY20" s="194"/>
      <c r="AZ20" s="194"/>
      <c r="BA20" s="194"/>
      <c r="BB20" s="194"/>
      <c r="BC20" s="194"/>
      <c r="BD20" s="194"/>
      <c r="BE20" s="194"/>
      <c r="BF20" s="194" t="s">
        <v>22</v>
      </c>
      <c r="BG20" s="194"/>
      <c r="BH20" s="194"/>
      <c r="BI20" s="194"/>
      <c r="BJ20" s="194"/>
      <c r="BK20" s="194"/>
      <c r="BL20" s="194"/>
      <c r="BM20" s="194"/>
      <c r="BN20" s="194" t="s">
        <v>23</v>
      </c>
      <c r="BO20" s="194"/>
      <c r="BP20" s="194"/>
      <c r="BQ20" s="194"/>
      <c r="BR20" s="194"/>
      <c r="BS20" s="194"/>
      <c r="BT20" s="194"/>
      <c r="BU20" s="194"/>
      <c r="BV20" s="194" t="s">
        <v>24</v>
      </c>
      <c r="BW20" s="194"/>
      <c r="BX20" s="194"/>
      <c r="BY20" s="194"/>
      <c r="BZ20" s="194"/>
      <c r="CA20" s="194"/>
      <c r="CB20" s="194"/>
      <c r="CC20" s="194"/>
      <c r="CD20" s="194" t="s">
        <v>25</v>
      </c>
      <c r="CE20" s="194"/>
      <c r="CF20" s="194"/>
      <c r="CG20" s="194"/>
      <c r="CH20" s="194"/>
      <c r="CI20" s="194"/>
      <c r="CJ20" s="194"/>
      <c r="CK20" s="194"/>
      <c r="CL20" s="194" t="s">
        <v>26</v>
      </c>
      <c r="CM20" s="194"/>
      <c r="CN20" s="194"/>
      <c r="CO20" s="194"/>
      <c r="CP20" s="194"/>
      <c r="CQ20" s="194"/>
      <c r="CR20" s="194"/>
      <c r="CS20" s="194"/>
    </row>
    <row r="21" spans="1:97" x14ac:dyDescent="0.2">
      <c r="A21" s="13"/>
      <c r="B21" s="3" t="s">
        <v>51</v>
      </c>
      <c r="C21" s="3" t="s">
        <v>52</v>
      </c>
      <c r="D21" s="3" t="s">
        <v>62</v>
      </c>
      <c r="E21" s="3" t="s">
        <v>63</v>
      </c>
      <c r="F21" s="3" t="s">
        <v>64</v>
      </c>
      <c r="G21" s="3" t="s">
        <v>65</v>
      </c>
      <c r="H21" s="3" t="s">
        <v>66</v>
      </c>
      <c r="I21" s="3" t="s">
        <v>54</v>
      </c>
      <c r="J21" s="3" t="s">
        <v>51</v>
      </c>
      <c r="K21" s="3" t="s">
        <v>52</v>
      </c>
      <c r="L21" s="3" t="s">
        <v>62</v>
      </c>
      <c r="M21" s="3" t="s">
        <v>63</v>
      </c>
      <c r="N21" s="3" t="s">
        <v>64</v>
      </c>
      <c r="O21" s="3" t="s">
        <v>65</v>
      </c>
      <c r="P21" s="3" t="s">
        <v>66</v>
      </c>
      <c r="Q21" s="3" t="s">
        <v>54</v>
      </c>
      <c r="R21" s="3" t="s">
        <v>51</v>
      </c>
      <c r="S21" s="3" t="s">
        <v>52</v>
      </c>
      <c r="T21" s="3" t="s">
        <v>62</v>
      </c>
      <c r="U21" s="3" t="s">
        <v>63</v>
      </c>
      <c r="V21" s="3" t="s">
        <v>64</v>
      </c>
      <c r="W21" s="3" t="s">
        <v>65</v>
      </c>
      <c r="X21" s="3" t="s">
        <v>66</v>
      </c>
      <c r="Y21" s="3" t="s">
        <v>54</v>
      </c>
      <c r="Z21" s="3" t="s">
        <v>51</v>
      </c>
      <c r="AA21" s="3" t="s">
        <v>52</v>
      </c>
      <c r="AB21" s="3" t="s">
        <v>62</v>
      </c>
      <c r="AC21" s="3" t="s">
        <v>63</v>
      </c>
      <c r="AD21" s="3" t="s">
        <v>64</v>
      </c>
      <c r="AE21" s="3" t="s">
        <v>65</v>
      </c>
      <c r="AF21" s="3" t="s">
        <v>66</v>
      </c>
      <c r="AG21" s="3" t="s">
        <v>54</v>
      </c>
      <c r="AH21" s="3" t="s">
        <v>51</v>
      </c>
      <c r="AI21" s="3" t="s">
        <v>52</v>
      </c>
      <c r="AJ21" s="3" t="s">
        <v>62</v>
      </c>
      <c r="AK21" s="3" t="s">
        <v>63</v>
      </c>
      <c r="AL21" s="3" t="s">
        <v>64</v>
      </c>
      <c r="AM21" s="3" t="s">
        <v>65</v>
      </c>
      <c r="AN21" s="3" t="s">
        <v>66</v>
      </c>
      <c r="AO21" s="3" t="s">
        <v>54</v>
      </c>
      <c r="AP21" s="3" t="s">
        <v>51</v>
      </c>
      <c r="AQ21" s="3" t="s">
        <v>52</v>
      </c>
      <c r="AR21" s="3" t="s">
        <v>62</v>
      </c>
      <c r="AS21" s="3" t="s">
        <v>63</v>
      </c>
      <c r="AT21" s="3" t="s">
        <v>64</v>
      </c>
      <c r="AU21" s="3" t="s">
        <v>65</v>
      </c>
      <c r="AV21" s="3" t="s">
        <v>66</v>
      </c>
      <c r="AW21" s="3" t="s">
        <v>54</v>
      </c>
      <c r="AX21" s="3" t="s">
        <v>51</v>
      </c>
      <c r="AY21" s="3" t="s">
        <v>52</v>
      </c>
      <c r="AZ21" s="3" t="s">
        <v>62</v>
      </c>
      <c r="BA21" s="3" t="s">
        <v>63</v>
      </c>
      <c r="BB21" s="3" t="s">
        <v>64</v>
      </c>
      <c r="BC21" s="3" t="s">
        <v>65</v>
      </c>
      <c r="BD21" s="3" t="s">
        <v>66</v>
      </c>
      <c r="BE21" s="3" t="s">
        <v>54</v>
      </c>
      <c r="BF21" s="3" t="s">
        <v>51</v>
      </c>
      <c r="BG21" s="3" t="s">
        <v>52</v>
      </c>
      <c r="BH21" s="3" t="s">
        <v>62</v>
      </c>
      <c r="BI21" s="3" t="s">
        <v>63</v>
      </c>
      <c r="BJ21" s="3" t="s">
        <v>64</v>
      </c>
      <c r="BK21" s="3" t="s">
        <v>65</v>
      </c>
      <c r="BL21" s="3" t="s">
        <v>66</v>
      </c>
      <c r="BM21" s="3" t="s">
        <v>54</v>
      </c>
      <c r="BN21" s="3" t="s">
        <v>51</v>
      </c>
      <c r="BO21" s="3" t="s">
        <v>52</v>
      </c>
      <c r="BP21" s="3" t="s">
        <v>62</v>
      </c>
      <c r="BQ21" s="3" t="s">
        <v>63</v>
      </c>
      <c r="BR21" s="3" t="s">
        <v>64</v>
      </c>
      <c r="BS21" s="3" t="s">
        <v>65</v>
      </c>
      <c r="BT21" s="3" t="s">
        <v>66</v>
      </c>
      <c r="BU21" s="3" t="s">
        <v>54</v>
      </c>
      <c r="BV21" s="3" t="s">
        <v>51</v>
      </c>
      <c r="BW21" s="3" t="s">
        <v>52</v>
      </c>
      <c r="BX21" s="3" t="s">
        <v>62</v>
      </c>
      <c r="BY21" s="3" t="s">
        <v>63</v>
      </c>
      <c r="BZ21" s="3" t="s">
        <v>64</v>
      </c>
      <c r="CA21" s="3" t="s">
        <v>65</v>
      </c>
      <c r="CB21" s="3" t="s">
        <v>66</v>
      </c>
      <c r="CC21" s="3" t="s">
        <v>54</v>
      </c>
      <c r="CD21" s="3" t="s">
        <v>51</v>
      </c>
      <c r="CE21" s="3" t="s">
        <v>52</v>
      </c>
      <c r="CF21" s="3" t="s">
        <v>62</v>
      </c>
      <c r="CG21" s="3" t="s">
        <v>63</v>
      </c>
      <c r="CH21" s="3" t="s">
        <v>64</v>
      </c>
      <c r="CI21" s="3" t="s">
        <v>65</v>
      </c>
      <c r="CJ21" s="3" t="s">
        <v>66</v>
      </c>
      <c r="CK21" s="3" t="s">
        <v>54</v>
      </c>
      <c r="CL21" s="3" t="s">
        <v>51</v>
      </c>
      <c r="CM21" s="3" t="s">
        <v>52</v>
      </c>
      <c r="CN21" s="3" t="s">
        <v>62</v>
      </c>
      <c r="CO21" s="3" t="s">
        <v>63</v>
      </c>
      <c r="CP21" s="3" t="s">
        <v>64</v>
      </c>
      <c r="CQ21" s="3" t="s">
        <v>65</v>
      </c>
      <c r="CR21" s="3" t="s">
        <v>66</v>
      </c>
      <c r="CS21" s="3" t="s">
        <v>54</v>
      </c>
    </row>
    <row r="22" spans="1:97" x14ac:dyDescent="0.2">
      <c r="A22" s="3" t="s">
        <v>67</v>
      </c>
      <c r="B22" s="49">
        <v>2</v>
      </c>
      <c r="C22" s="49">
        <v>0</v>
      </c>
      <c r="D22" s="49">
        <v>0</v>
      </c>
      <c r="E22" s="49">
        <v>3</v>
      </c>
      <c r="F22" s="49">
        <v>4</v>
      </c>
      <c r="G22" s="49">
        <v>2</v>
      </c>
      <c r="H22" s="49">
        <v>1</v>
      </c>
      <c r="I22" s="49">
        <v>4</v>
      </c>
      <c r="J22" s="49">
        <v>0</v>
      </c>
      <c r="K22" s="49">
        <v>1</v>
      </c>
      <c r="L22" s="49">
        <v>2</v>
      </c>
      <c r="M22" s="49">
        <v>6</v>
      </c>
      <c r="N22" s="49">
        <v>6</v>
      </c>
      <c r="O22" s="49">
        <v>1</v>
      </c>
      <c r="P22" s="49">
        <v>1</v>
      </c>
      <c r="Q22" s="49">
        <v>5</v>
      </c>
      <c r="R22" s="49">
        <v>2</v>
      </c>
      <c r="S22" s="49">
        <v>0</v>
      </c>
      <c r="T22" s="49">
        <v>0</v>
      </c>
      <c r="U22" s="49">
        <v>5</v>
      </c>
      <c r="V22" s="49">
        <v>5</v>
      </c>
      <c r="W22" s="49">
        <v>2</v>
      </c>
      <c r="X22" s="49">
        <v>1</v>
      </c>
      <c r="Y22" s="49">
        <v>10</v>
      </c>
      <c r="Z22" s="49">
        <v>2</v>
      </c>
      <c r="AA22" s="49">
        <v>0</v>
      </c>
      <c r="AB22" s="49">
        <v>0</v>
      </c>
      <c r="AC22" s="49">
        <v>1</v>
      </c>
      <c r="AD22" s="49">
        <v>7</v>
      </c>
      <c r="AE22" s="49">
        <v>3</v>
      </c>
      <c r="AF22" s="49">
        <v>0</v>
      </c>
      <c r="AG22" s="49">
        <v>7</v>
      </c>
      <c r="AH22" s="49">
        <v>2</v>
      </c>
      <c r="AI22" s="49">
        <v>1</v>
      </c>
      <c r="AJ22" s="49">
        <v>0</v>
      </c>
      <c r="AK22" s="49">
        <v>0</v>
      </c>
      <c r="AL22" s="49">
        <v>5</v>
      </c>
      <c r="AM22" s="49">
        <v>3</v>
      </c>
      <c r="AN22" s="49">
        <v>1</v>
      </c>
      <c r="AO22" s="49">
        <v>11</v>
      </c>
      <c r="AP22" s="49">
        <v>1</v>
      </c>
      <c r="AQ22" s="49">
        <v>0</v>
      </c>
      <c r="AR22" s="49">
        <v>0</v>
      </c>
      <c r="AS22" s="49">
        <v>0</v>
      </c>
      <c r="AT22" s="49">
        <v>4</v>
      </c>
      <c r="AU22" s="49">
        <v>6</v>
      </c>
      <c r="AV22" s="49">
        <v>0</v>
      </c>
      <c r="AW22" s="49">
        <v>8</v>
      </c>
      <c r="AX22" s="49">
        <v>1</v>
      </c>
      <c r="AY22" s="49">
        <v>0</v>
      </c>
      <c r="AZ22" s="49">
        <v>0</v>
      </c>
      <c r="BA22" s="49">
        <v>0</v>
      </c>
      <c r="BB22" s="49">
        <v>7</v>
      </c>
      <c r="BC22" s="49">
        <v>1</v>
      </c>
      <c r="BD22" s="49">
        <v>1</v>
      </c>
      <c r="BE22" s="49">
        <v>8</v>
      </c>
      <c r="BF22" s="49">
        <v>0</v>
      </c>
      <c r="BG22" s="49">
        <v>0</v>
      </c>
      <c r="BH22" s="49">
        <v>0</v>
      </c>
      <c r="BI22" s="49">
        <v>2</v>
      </c>
      <c r="BJ22" s="49">
        <v>3</v>
      </c>
      <c r="BK22" s="49">
        <v>1</v>
      </c>
      <c r="BL22" s="49">
        <v>0</v>
      </c>
      <c r="BM22" s="49">
        <v>7</v>
      </c>
      <c r="BN22" s="49">
        <v>0</v>
      </c>
      <c r="BO22" s="49">
        <v>0</v>
      </c>
      <c r="BP22" s="49">
        <v>1</v>
      </c>
      <c r="BQ22" s="49">
        <v>3</v>
      </c>
      <c r="BR22" s="49">
        <v>4</v>
      </c>
      <c r="BS22" s="49">
        <v>0</v>
      </c>
      <c r="BT22" s="49">
        <v>0</v>
      </c>
      <c r="BU22" s="49">
        <v>5</v>
      </c>
      <c r="BV22" s="49">
        <v>2</v>
      </c>
      <c r="BW22" s="49">
        <v>0</v>
      </c>
      <c r="BX22" s="49">
        <v>1</v>
      </c>
      <c r="BY22" s="49">
        <v>3</v>
      </c>
      <c r="BZ22" s="49">
        <v>0</v>
      </c>
      <c r="CA22" s="49">
        <v>0</v>
      </c>
      <c r="CB22" s="49">
        <v>0</v>
      </c>
      <c r="CC22" s="49">
        <v>7</v>
      </c>
      <c r="CD22" s="49">
        <v>0</v>
      </c>
      <c r="CE22" s="49">
        <v>1</v>
      </c>
      <c r="CF22" s="49">
        <v>0</v>
      </c>
      <c r="CG22" s="49">
        <v>5</v>
      </c>
      <c r="CH22" s="49">
        <v>6</v>
      </c>
      <c r="CI22" s="49">
        <v>4</v>
      </c>
      <c r="CJ22" s="49">
        <v>1</v>
      </c>
      <c r="CK22" s="49">
        <v>15</v>
      </c>
      <c r="CL22" s="49">
        <v>0</v>
      </c>
      <c r="CM22" s="49">
        <v>0</v>
      </c>
      <c r="CN22" s="49">
        <v>0</v>
      </c>
      <c r="CO22" s="49">
        <v>7</v>
      </c>
      <c r="CP22" s="49">
        <v>5</v>
      </c>
      <c r="CQ22" s="49">
        <v>1</v>
      </c>
      <c r="CR22" s="49">
        <v>2</v>
      </c>
      <c r="CS22" s="49">
        <v>3</v>
      </c>
    </row>
    <row r="23" spans="1:97" x14ac:dyDescent="0.2">
      <c r="A23" s="3" t="s">
        <v>68</v>
      </c>
      <c r="B23" s="54">
        <v>6110</v>
      </c>
      <c r="C23" s="54">
        <v>0</v>
      </c>
      <c r="D23" s="54">
        <v>0</v>
      </c>
      <c r="E23" s="54">
        <v>9110</v>
      </c>
      <c r="F23" s="54">
        <v>38000</v>
      </c>
      <c r="G23" s="54">
        <v>169400</v>
      </c>
      <c r="H23" s="54">
        <v>3100</v>
      </c>
      <c r="I23" s="54">
        <v>311506</v>
      </c>
      <c r="J23" s="54">
        <v>0</v>
      </c>
      <c r="K23" s="54">
        <v>3000</v>
      </c>
      <c r="L23" s="54">
        <v>33000</v>
      </c>
      <c r="M23" s="54">
        <v>1584050</v>
      </c>
      <c r="N23" s="54">
        <v>75412</v>
      </c>
      <c r="O23" s="54">
        <v>6010.12</v>
      </c>
      <c r="P23" s="54">
        <v>4000</v>
      </c>
      <c r="Q23" s="54">
        <v>1285150</v>
      </c>
      <c r="R23" s="54">
        <v>7125</v>
      </c>
      <c r="S23" s="54">
        <v>0</v>
      </c>
      <c r="T23" s="54">
        <v>0</v>
      </c>
      <c r="U23" s="54">
        <v>13516</v>
      </c>
      <c r="V23" s="54">
        <v>115800</v>
      </c>
      <c r="W23" s="54">
        <v>7015</v>
      </c>
      <c r="X23" s="54">
        <v>3000</v>
      </c>
      <c r="Y23" s="54">
        <v>111470</v>
      </c>
      <c r="Z23" s="54">
        <v>25000</v>
      </c>
      <c r="AA23" s="54">
        <v>0</v>
      </c>
      <c r="AB23" s="54">
        <v>0</v>
      </c>
      <c r="AC23" s="54">
        <v>3000</v>
      </c>
      <c r="AD23" s="54">
        <v>26000</v>
      </c>
      <c r="AE23" s="54">
        <v>9000</v>
      </c>
      <c r="AF23" s="54">
        <v>0</v>
      </c>
      <c r="AG23" s="54">
        <v>29206</v>
      </c>
      <c r="AH23" s="54">
        <v>775854.94</v>
      </c>
      <c r="AI23" s="54">
        <v>3000</v>
      </c>
      <c r="AJ23" s="54">
        <v>0</v>
      </c>
      <c r="AK23" s="54">
        <v>0</v>
      </c>
      <c r="AL23" s="54">
        <v>15310</v>
      </c>
      <c r="AM23" s="54">
        <v>12100</v>
      </c>
      <c r="AN23" s="54">
        <v>4000</v>
      </c>
      <c r="AO23" s="54">
        <v>204956</v>
      </c>
      <c r="AP23" s="54">
        <v>6000</v>
      </c>
      <c r="AQ23" s="54">
        <v>0</v>
      </c>
      <c r="AR23" s="54">
        <v>0</v>
      </c>
      <c r="AS23" s="54">
        <v>0</v>
      </c>
      <c r="AT23" s="54">
        <v>19500</v>
      </c>
      <c r="AU23" s="54">
        <v>37010</v>
      </c>
      <c r="AV23" s="54">
        <v>0</v>
      </c>
      <c r="AW23" s="54">
        <v>31000</v>
      </c>
      <c r="AX23" s="54">
        <v>4260013</v>
      </c>
      <c r="AY23" s="54">
        <v>0</v>
      </c>
      <c r="AZ23" s="54">
        <v>0</v>
      </c>
      <c r="BA23" s="54">
        <v>0</v>
      </c>
      <c r="BB23" s="54">
        <v>38000</v>
      </c>
      <c r="BC23" s="54">
        <v>3075</v>
      </c>
      <c r="BD23" s="54">
        <v>3010</v>
      </c>
      <c r="BE23" s="54">
        <v>27010</v>
      </c>
      <c r="BF23" s="54">
        <v>0</v>
      </c>
      <c r="BG23" s="54">
        <v>0</v>
      </c>
      <c r="BH23" s="54">
        <v>0</v>
      </c>
      <c r="BI23" s="54">
        <v>6000</v>
      </c>
      <c r="BJ23" s="54">
        <v>9000</v>
      </c>
      <c r="BK23" s="54">
        <v>3000</v>
      </c>
      <c r="BL23" s="54">
        <v>0</v>
      </c>
      <c r="BM23" s="54">
        <v>106000</v>
      </c>
      <c r="BN23" s="54">
        <v>0</v>
      </c>
      <c r="BO23" s="54">
        <v>0</v>
      </c>
      <c r="BP23" s="54">
        <v>3000</v>
      </c>
      <c r="BQ23" s="54">
        <v>9000</v>
      </c>
      <c r="BR23" s="54">
        <v>19006</v>
      </c>
      <c r="BS23" s="54">
        <v>0</v>
      </c>
      <c r="BT23" s="54">
        <v>0</v>
      </c>
      <c r="BU23" s="54">
        <v>58052</v>
      </c>
      <c r="BV23" s="54">
        <v>6050</v>
      </c>
      <c r="BW23" s="54">
        <v>0</v>
      </c>
      <c r="BX23" s="54">
        <v>3000</v>
      </c>
      <c r="BY23" s="54">
        <v>367800</v>
      </c>
      <c r="BZ23" s="54">
        <v>0</v>
      </c>
      <c r="CA23" s="54">
        <v>0</v>
      </c>
      <c r="CB23" s="54">
        <v>0</v>
      </c>
      <c r="CC23" s="54">
        <v>23100</v>
      </c>
      <c r="CD23" s="54">
        <v>0</v>
      </c>
      <c r="CE23" s="54">
        <v>3000</v>
      </c>
      <c r="CF23" s="54">
        <v>0</v>
      </c>
      <c r="CG23" s="54">
        <v>15200</v>
      </c>
      <c r="CH23" s="54">
        <v>18010</v>
      </c>
      <c r="CI23" s="54">
        <v>99265</v>
      </c>
      <c r="CJ23" s="54">
        <v>3000</v>
      </c>
      <c r="CK23" s="54">
        <v>108343</v>
      </c>
      <c r="CL23" s="54">
        <v>0</v>
      </c>
      <c r="CM23" s="54">
        <v>0</v>
      </c>
      <c r="CN23" s="54">
        <v>0</v>
      </c>
      <c r="CO23" s="54">
        <v>118006</v>
      </c>
      <c r="CP23" s="54">
        <v>42006</v>
      </c>
      <c r="CQ23" s="54">
        <v>3500</v>
      </c>
      <c r="CR23" s="54">
        <v>4500</v>
      </c>
      <c r="CS23" s="54">
        <v>9006</v>
      </c>
    </row>
    <row r="25" spans="1:97" x14ac:dyDescent="0.2">
      <c r="F25" s="36"/>
      <c r="G25" s="36"/>
      <c r="H25" s="36"/>
      <c r="I25" s="36"/>
    </row>
    <row r="26" spans="1:97" x14ac:dyDescent="0.2">
      <c r="F26" s="36"/>
      <c r="G26" s="36"/>
      <c r="H26" s="36"/>
      <c r="I26" s="36"/>
    </row>
    <row r="27" spans="1:97" ht="35.25" customHeight="1" x14ac:dyDescent="0.2">
      <c r="A27" s="13"/>
      <c r="B27" s="53" t="s">
        <v>84</v>
      </c>
      <c r="C27" s="53" t="s">
        <v>203</v>
      </c>
      <c r="D27" s="53" t="s">
        <v>85</v>
      </c>
      <c r="E27" s="53" t="s">
        <v>204</v>
      </c>
      <c r="F27" s="36"/>
      <c r="G27" s="36"/>
      <c r="H27" s="36"/>
      <c r="I27" s="36"/>
    </row>
    <row r="28" spans="1:97" ht="15" customHeight="1" x14ac:dyDescent="0.2">
      <c r="A28" s="11" t="s">
        <v>159</v>
      </c>
      <c r="B28" s="49">
        <f>B9</f>
        <v>16</v>
      </c>
      <c r="C28" s="13"/>
      <c r="D28" s="13"/>
      <c r="E28" s="13"/>
      <c r="F28" s="36"/>
      <c r="G28" s="36"/>
      <c r="H28" s="36"/>
      <c r="I28" s="36"/>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row>
    <row r="29" spans="1:97" x14ac:dyDescent="0.2">
      <c r="A29" s="11" t="s">
        <v>160</v>
      </c>
      <c r="B29" s="49">
        <f>D9</f>
        <v>22</v>
      </c>
      <c r="C29" s="49"/>
      <c r="D29" s="13"/>
      <c r="E29" s="13"/>
      <c r="F29" s="36"/>
      <c r="G29" s="36"/>
      <c r="H29" s="36"/>
      <c r="I29" s="36"/>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row>
    <row r="30" spans="1:97" x14ac:dyDescent="0.2">
      <c r="A30" s="11" t="s">
        <v>161</v>
      </c>
      <c r="B30" s="49">
        <f>F9</f>
        <v>22</v>
      </c>
      <c r="C30" s="49">
        <f>F10</f>
        <v>1</v>
      </c>
      <c r="D30" s="13">
        <f>F11</f>
        <v>1</v>
      </c>
      <c r="E30" s="13">
        <f>F12</f>
        <v>1</v>
      </c>
      <c r="F30" s="36"/>
      <c r="G30" s="36"/>
      <c r="H30" s="36"/>
      <c r="I30" s="36"/>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row>
    <row r="31" spans="1:97" x14ac:dyDescent="0.2">
      <c r="A31" s="11" t="s">
        <v>162</v>
      </c>
      <c r="B31" s="49">
        <f>H9</f>
        <v>20</v>
      </c>
      <c r="C31" s="49"/>
      <c r="D31" s="49"/>
      <c r="E31" s="13"/>
      <c r="F31" s="36"/>
      <c r="G31" s="36"/>
      <c r="H31" s="36"/>
      <c r="I31" s="36"/>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row>
    <row r="32" spans="1:97" x14ac:dyDescent="0.2">
      <c r="A32" s="11" t="s">
        <v>163</v>
      </c>
      <c r="B32" s="49">
        <f>J9</f>
        <v>23</v>
      </c>
      <c r="C32" s="49"/>
      <c r="D32" s="49"/>
      <c r="E32" s="49"/>
      <c r="F32" s="36"/>
      <c r="G32" s="36"/>
      <c r="H32" s="36"/>
      <c r="I32" s="36"/>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row>
    <row r="33" spans="1:101" x14ac:dyDescent="0.2">
      <c r="A33" s="19" t="s">
        <v>164</v>
      </c>
      <c r="B33" s="49">
        <f>L9</f>
        <v>19</v>
      </c>
      <c r="C33" s="49"/>
      <c r="D33" s="49"/>
      <c r="E33" s="49"/>
      <c r="F33" s="36"/>
      <c r="G33" s="36"/>
      <c r="H33" s="36"/>
      <c r="I33" s="36"/>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row>
    <row r="34" spans="1:101" x14ac:dyDescent="0.2">
      <c r="A34" s="19" t="s">
        <v>165</v>
      </c>
      <c r="B34" s="49">
        <f>N9</f>
        <v>17</v>
      </c>
      <c r="C34" s="49"/>
      <c r="D34" s="49">
        <f>N11</f>
        <v>1</v>
      </c>
      <c r="E34" s="49"/>
      <c r="F34" s="36"/>
      <c r="G34" s="36"/>
      <c r="H34" s="36"/>
      <c r="I34" s="36"/>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row>
    <row r="35" spans="1:101" x14ac:dyDescent="0.2">
      <c r="A35" s="19" t="s">
        <v>166</v>
      </c>
      <c r="B35" s="49">
        <f>P9</f>
        <v>13</v>
      </c>
      <c r="C35" s="49"/>
      <c r="D35" s="49"/>
      <c r="E35" s="49"/>
      <c r="F35" s="36"/>
      <c r="G35" s="36"/>
      <c r="H35" s="36"/>
      <c r="I35" s="36"/>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row>
    <row r="36" spans="1:101" ht="15" customHeight="1" x14ac:dyDescent="0.2">
      <c r="A36" s="19" t="s">
        <v>167</v>
      </c>
      <c r="B36" s="49">
        <f>R9</f>
        <v>13</v>
      </c>
      <c r="C36" s="49"/>
      <c r="D36" s="49"/>
      <c r="E36" s="49"/>
      <c r="F36" s="36"/>
      <c r="G36" s="36"/>
      <c r="H36" s="36"/>
      <c r="I36" s="36"/>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row>
    <row r="37" spans="1:101" x14ac:dyDescent="0.2">
      <c r="A37" s="19" t="s">
        <v>168</v>
      </c>
      <c r="B37" s="49">
        <f>T9</f>
        <v>13</v>
      </c>
      <c r="C37" s="49"/>
      <c r="D37" s="49"/>
      <c r="E37" s="49"/>
      <c r="F37" s="36"/>
      <c r="G37" s="36"/>
      <c r="H37" s="36"/>
      <c r="I37" s="36"/>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row>
    <row r="38" spans="1:101" x14ac:dyDescent="0.2">
      <c r="A38" s="19" t="s">
        <v>169</v>
      </c>
      <c r="B38" s="49">
        <f>V9</f>
        <v>32</v>
      </c>
      <c r="C38" s="49"/>
      <c r="D38" s="49"/>
      <c r="E38" s="49"/>
      <c r="F38" s="36"/>
      <c r="G38" s="36"/>
      <c r="H38" s="36"/>
      <c r="I38" s="36"/>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row>
    <row r="39" spans="1:101" x14ac:dyDescent="0.2">
      <c r="A39" s="19" t="s">
        <v>170</v>
      </c>
      <c r="B39" s="49">
        <f>X9</f>
        <v>17</v>
      </c>
      <c r="C39" s="49"/>
      <c r="D39" s="49"/>
      <c r="E39" s="49"/>
      <c r="F39" s="36"/>
      <c r="G39" s="36"/>
      <c r="H39" s="36"/>
      <c r="I39" s="36"/>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row>
    <row r="40" spans="1:101" ht="25.5" x14ac:dyDescent="0.2">
      <c r="A40" s="38" t="s">
        <v>119</v>
      </c>
      <c r="B40" s="37">
        <f>SUM(B28:B39)</f>
        <v>227</v>
      </c>
      <c r="C40" s="37">
        <f t="shared" ref="C40:E40" si="1">SUM(C28:C39)</f>
        <v>1</v>
      </c>
      <c r="D40" s="37">
        <f t="shared" si="1"/>
        <v>2</v>
      </c>
      <c r="E40" s="37">
        <f t="shared" si="1"/>
        <v>1</v>
      </c>
      <c r="F40" s="36"/>
      <c r="G40" s="36"/>
      <c r="H40" s="36"/>
      <c r="I40" s="36"/>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row>
    <row r="41" spans="1:101" x14ac:dyDescent="0.2">
      <c r="A41" s="3" t="s">
        <v>120</v>
      </c>
      <c r="B41" s="191">
        <f>SUM(B40:H40)</f>
        <v>231</v>
      </c>
      <c r="C41" s="192"/>
      <c r="D41" s="192"/>
      <c r="E41" s="193"/>
      <c r="F41" s="36"/>
      <c r="G41" s="36"/>
      <c r="H41" s="36"/>
      <c r="I41" s="36"/>
    </row>
    <row r="42" spans="1:101" x14ac:dyDescent="0.2">
      <c r="F42" s="36"/>
      <c r="G42" s="36"/>
      <c r="H42" s="36"/>
      <c r="I42" s="36"/>
    </row>
    <row r="43" spans="1:101" x14ac:dyDescent="0.2">
      <c r="C43" s="1">
        <f>B40/B41</f>
        <v>0.98268398268398272</v>
      </c>
    </row>
    <row r="45" spans="1:101" x14ac:dyDescent="0.2">
      <c r="J45" s="176" t="s">
        <v>218</v>
      </c>
      <c r="K45" s="176"/>
      <c r="L45" s="176"/>
      <c r="M45" s="176"/>
      <c r="N45" s="176"/>
      <c r="O45" s="176"/>
      <c r="P45" s="176"/>
      <c r="Q45" s="17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row>
    <row r="46" spans="1:101" x14ac:dyDescent="0.2">
      <c r="J46" s="176"/>
      <c r="K46" s="176"/>
      <c r="L46" s="176"/>
      <c r="M46" s="176"/>
      <c r="N46" s="176"/>
      <c r="O46" s="176"/>
      <c r="P46" s="176"/>
      <c r="Q46" s="17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row>
    <row r="47" spans="1:101" x14ac:dyDescent="0.2">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row>
    <row r="48" spans="1:101" x14ac:dyDescent="0.2">
      <c r="T48" s="36"/>
      <c r="U48" s="36"/>
      <c r="V48" s="36"/>
      <c r="W48" s="36"/>
      <c r="X48" s="36"/>
      <c r="Y48" s="36"/>
      <c r="Z48" s="36"/>
      <c r="AA48" s="36"/>
      <c r="AB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row>
    <row r="49" spans="1:101" x14ac:dyDescent="0.2">
      <c r="T49" s="36"/>
      <c r="U49" s="36"/>
      <c r="V49" s="36"/>
      <c r="W49" s="36"/>
      <c r="X49" s="36"/>
      <c r="Y49" s="36"/>
      <c r="Z49" s="36"/>
      <c r="AA49" s="36"/>
      <c r="AB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row>
    <row r="50" spans="1:101" x14ac:dyDescent="0.2">
      <c r="A50" s="13"/>
      <c r="B50" s="2" t="s">
        <v>51</v>
      </c>
      <c r="C50" s="2" t="s">
        <v>52</v>
      </c>
      <c r="D50" s="2" t="s">
        <v>86</v>
      </c>
      <c r="E50" s="29" t="s">
        <v>63</v>
      </c>
      <c r="F50" s="30" t="s">
        <v>64</v>
      </c>
      <c r="G50" s="30" t="s">
        <v>65</v>
      </c>
      <c r="H50" s="30" t="s">
        <v>66</v>
      </c>
      <c r="I50" s="30" t="s">
        <v>54</v>
      </c>
      <c r="T50" s="36"/>
      <c r="U50" s="36"/>
      <c r="V50" s="36"/>
      <c r="W50" s="36"/>
      <c r="X50" s="36"/>
      <c r="Y50" s="36"/>
      <c r="Z50" s="36"/>
      <c r="AA50" s="36"/>
      <c r="AB50" s="36"/>
    </row>
    <row r="51" spans="1:101" x14ac:dyDescent="0.2">
      <c r="A51" s="11" t="s">
        <v>159</v>
      </c>
      <c r="B51" s="49">
        <v>2</v>
      </c>
      <c r="C51" s="49">
        <v>0</v>
      </c>
      <c r="D51" s="49">
        <v>0</v>
      </c>
      <c r="E51" s="49">
        <v>3</v>
      </c>
      <c r="F51" s="49">
        <v>4</v>
      </c>
      <c r="G51" s="49">
        <v>2</v>
      </c>
      <c r="H51" s="49">
        <v>1</v>
      </c>
      <c r="I51" s="49">
        <v>4</v>
      </c>
      <c r="T51" s="36"/>
      <c r="U51" s="36"/>
      <c r="V51" s="36"/>
      <c r="W51" s="36"/>
      <c r="X51" s="36"/>
      <c r="Y51" s="36"/>
      <c r="Z51" s="36"/>
      <c r="AA51" s="36"/>
      <c r="AB51" s="36"/>
    </row>
    <row r="52" spans="1:101" x14ac:dyDescent="0.2">
      <c r="A52" s="11" t="s">
        <v>160</v>
      </c>
      <c r="B52" s="49">
        <v>0</v>
      </c>
      <c r="C52" s="49">
        <v>1</v>
      </c>
      <c r="D52" s="49">
        <v>2</v>
      </c>
      <c r="E52" s="49">
        <v>6</v>
      </c>
      <c r="F52" s="49">
        <v>6</v>
      </c>
      <c r="G52" s="49">
        <v>1</v>
      </c>
      <c r="H52" s="49">
        <v>1</v>
      </c>
      <c r="I52" s="49">
        <v>5</v>
      </c>
      <c r="T52" s="36"/>
      <c r="U52" s="36"/>
      <c r="V52" s="36"/>
      <c r="W52" s="36"/>
      <c r="X52" s="36"/>
      <c r="Y52" s="36"/>
      <c r="Z52" s="36"/>
      <c r="AA52" s="36"/>
      <c r="AB52" s="36"/>
      <c r="CV52" s="36"/>
      <c r="CW52" s="36"/>
    </row>
    <row r="53" spans="1:101" x14ac:dyDescent="0.2">
      <c r="A53" s="11" t="s">
        <v>161</v>
      </c>
      <c r="B53" s="49">
        <v>2</v>
      </c>
      <c r="C53" s="49">
        <v>0</v>
      </c>
      <c r="D53" s="49">
        <v>0</v>
      </c>
      <c r="E53" s="49">
        <v>5</v>
      </c>
      <c r="F53" s="49">
        <v>5</v>
      </c>
      <c r="G53" s="49">
        <v>2</v>
      </c>
      <c r="H53" s="49">
        <v>1</v>
      </c>
      <c r="I53" s="49">
        <v>10</v>
      </c>
      <c r="T53" s="36"/>
      <c r="U53" s="36"/>
      <c r="V53" s="36"/>
      <c r="W53" s="36"/>
      <c r="X53" s="36"/>
      <c r="Y53" s="36"/>
      <c r="Z53" s="36"/>
      <c r="AA53" s="36"/>
      <c r="AB53" s="36"/>
      <c r="CN53" s="36"/>
      <c r="CO53" s="36"/>
      <c r="CP53" s="36"/>
      <c r="CQ53" s="36"/>
      <c r="CR53" s="36"/>
      <c r="CS53" s="36"/>
      <c r="CT53" s="36"/>
      <c r="CU53" s="36"/>
      <c r="CV53" s="36"/>
      <c r="CW53" s="36"/>
    </row>
    <row r="54" spans="1:101" x14ac:dyDescent="0.2">
      <c r="A54" s="11" t="s">
        <v>162</v>
      </c>
      <c r="B54" s="49">
        <v>2</v>
      </c>
      <c r="C54" s="49">
        <v>0</v>
      </c>
      <c r="D54" s="49">
        <v>0</v>
      </c>
      <c r="E54" s="49">
        <v>1</v>
      </c>
      <c r="F54" s="49">
        <v>7</v>
      </c>
      <c r="G54" s="49">
        <v>3</v>
      </c>
      <c r="H54" s="49">
        <v>0</v>
      </c>
      <c r="I54" s="49">
        <v>7</v>
      </c>
      <c r="T54" s="36"/>
      <c r="U54" s="36"/>
      <c r="V54" s="36"/>
      <c r="W54" s="36"/>
      <c r="X54" s="36"/>
      <c r="Y54" s="36"/>
      <c r="Z54" s="36"/>
      <c r="AA54" s="36"/>
      <c r="AB54" s="36"/>
      <c r="CF54" s="36"/>
      <c r="CG54" s="36"/>
      <c r="CH54" s="36"/>
      <c r="CI54" s="36"/>
      <c r="CJ54" s="36"/>
      <c r="CK54" s="36"/>
      <c r="CL54" s="36"/>
      <c r="CM54" s="36"/>
      <c r="CN54" s="36"/>
      <c r="CO54" s="36"/>
      <c r="CP54" s="36"/>
      <c r="CQ54" s="36"/>
      <c r="CR54" s="36"/>
      <c r="CS54" s="36"/>
      <c r="CT54" s="36"/>
      <c r="CU54" s="36"/>
      <c r="CV54" s="36"/>
      <c r="CW54" s="36"/>
    </row>
    <row r="55" spans="1:101" x14ac:dyDescent="0.2">
      <c r="A55" s="11" t="s">
        <v>163</v>
      </c>
      <c r="B55" s="49">
        <v>2</v>
      </c>
      <c r="C55" s="49">
        <v>1</v>
      </c>
      <c r="D55" s="49">
        <v>0</v>
      </c>
      <c r="E55" s="49">
        <v>0</v>
      </c>
      <c r="F55" s="49">
        <v>5</v>
      </c>
      <c r="G55" s="49">
        <v>3</v>
      </c>
      <c r="H55" s="49">
        <v>1</v>
      </c>
      <c r="I55" s="49">
        <v>11</v>
      </c>
      <c r="T55" s="36"/>
      <c r="U55" s="36"/>
      <c r="V55" s="36"/>
      <c r="W55" s="36"/>
      <c r="X55" s="36"/>
      <c r="Y55" s="36"/>
      <c r="Z55" s="36"/>
      <c r="AA55" s="36"/>
      <c r="AB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row>
    <row r="56" spans="1:101" x14ac:dyDescent="0.2">
      <c r="A56" s="19" t="s">
        <v>164</v>
      </c>
      <c r="B56" s="49">
        <v>1</v>
      </c>
      <c r="C56" s="49">
        <v>0</v>
      </c>
      <c r="D56" s="49">
        <v>0</v>
      </c>
      <c r="E56" s="49">
        <v>0</v>
      </c>
      <c r="F56" s="49">
        <v>4</v>
      </c>
      <c r="G56" s="49">
        <v>6</v>
      </c>
      <c r="H56" s="49">
        <v>0</v>
      </c>
      <c r="I56" s="49">
        <v>8</v>
      </c>
      <c r="T56" s="36"/>
      <c r="U56" s="36"/>
      <c r="V56" s="36"/>
      <c r="W56" s="36"/>
      <c r="X56" s="36"/>
      <c r="Y56" s="36"/>
      <c r="Z56" s="36"/>
      <c r="AA56" s="36"/>
      <c r="AB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row>
    <row r="57" spans="1:101" x14ac:dyDescent="0.2">
      <c r="A57" s="19" t="s">
        <v>165</v>
      </c>
      <c r="B57" s="49">
        <v>1</v>
      </c>
      <c r="C57" s="49">
        <v>0</v>
      </c>
      <c r="D57" s="49">
        <v>0</v>
      </c>
      <c r="E57" s="49">
        <v>0</v>
      </c>
      <c r="F57" s="49">
        <v>7</v>
      </c>
      <c r="G57" s="49">
        <v>1</v>
      </c>
      <c r="H57" s="49">
        <v>1</v>
      </c>
      <c r="I57" s="49">
        <v>8</v>
      </c>
      <c r="T57" s="36"/>
      <c r="U57" s="36"/>
      <c r="V57" s="36"/>
      <c r="W57" s="36"/>
      <c r="X57" s="36"/>
      <c r="Y57" s="36"/>
      <c r="Z57" s="36"/>
      <c r="AA57" s="36"/>
      <c r="AB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row>
    <row r="58" spans="1:101" x14ac:dyDescent="0.2">
      <c r="A58" s="19" t="s">
        <v>166</v>
      </c>
      <c r="B58" s="49">
        <v>0</v>
      </c>
      <c r="C58" s="49">
        <v>0</v>
      </c>
      <c r="D58" s="49">
        <v>0</v>
      </c>
      <c r="E58" s="49">
        <v>2</v>
      </c>
      <c r="F58" s="49">
        <v>3</v>
      </c>
      <c r="G58" s="49">
        <v>1</v>
      </c>
      <c r="H58" s="49">
        <v>0</v>
      </c>
      <c r="I58" s="49">
        <v>7</v>
      </c>
      <c r="T58" s="36"/>
      <c r="U58" s="36"/>
      <c r="V58" s="36"/>
      <c r="W58" s="36"/>
      <c r="X58" s="36"/>
      <c r="Y58" s="36"/>
      <c r="Z58" s="36"/>
      <c r="AA58" s="36"/>
      <c r="AB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row>
    <row r="59" spans="1:101" x14ac:dyDescent="0.2">
      <c r="A59" s="19" t="s">
        <v>167</v>
      </c>
      <c r="B59" s="49">
        <v>0</v>
      </c>
      <c r="C59" s="49">
        <v>0</v>
      </c>
      <c r="D59" s="49">
        <v>1</v>
      </c>
      <c r="E59" s="49">
        <v>3</v>
      </c>
      <c r="F59" s="49">
        <v>4</v>
      </c>
      <c r="G59" s="49">
        <v>0</v>
      </c>
      <c r="H59" s="49">
        <v>0</v>
      </c>
      <c r="I59" s="49">
        <v>5</v>
      </c>
      <c r="T59" s="36"/>
      <c r="U59" s="36"/>
      <c r="V59" s="36"/>
      <c r="W59" s="36"/>
      <c r="X59" s="36"/>
      <c r="Y59" s="36"/>
      <c r="Z59" s="36"/>
      <c r="AA59" s="36"/>
      <c r="AB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row>
    <row r="60" spans="1:101" x14ac:dyDescent="0.2">
      <c r="A60" s="19" t="s">
        <v>168</v>
      </c>
      <c r="B60" s="49">
        <v>2</v>
      </c>
      <c r="C60" s="49">
        <v>0</v>
      </c>
      <c r="D60" s="49">
        <v>1</v>
      </c>
      <c r="E60" s="49">
        <v>3</v>
      </c>
      <c r="F60" s="49">
        <v>0</v>
      </c>
      <c r="G60" s="49">
        <v>0</v>
      </c>
      <c r="H60" s="49">
        <v>0</v>
      </c>
      <c r="I60" s="49">
        <v>7</v>
      </c>
      <c r="T60" s="36"/>
      <c r="U60" s="36"/>
      <c r="V60" s="36"/>
      <c r="W60" s="36"/>
      <c r="X60" s="36"/>
      <c r="Y60" s="36"/>
      <c r="Z60" s="36"/>
      <c r="AA60" s="36"/>
      <c r="AB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row>
    <row r="61" spans="1:101" x14ac:dyDescent="0.2">
      <c r="A61" s="19" t="s">
        <v>169</v>
      </c>
      <c r="B61" s="49">
        <v>0</v>
      </c>
      <c r="C61" s="49">
        <v>1</v>
      </c>
      <c r="D61" s="49">
        <v>0</v>
      </c>
      <c r="E61" s="49">
        <v>5</v>
      </c>
      <c r="F61" s="49">
        <v>6</v>
      </c>
      <c r="G61" s="49">
        <v>4</v>
      </c>
      <c r="H61" s="49">
        <v>1</v>
      </c>
      <c r="I61" s="49">
        <v>15</v>
      </c>
      <c r="T61" s="36"/>
      <c r="U61" s="36"/>
      <c r="V61" s="36"/>
      <c r="W61" s="36"/>
      <c r="X61" s="36"/>
      <c r="Y61" s="36"/>
      <c r="Z61" s="36"/>
      <c r="AA61" s="36"/>
      <c r="AB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row>
    <row r="62" spans="1:101" x14ac:dyDescent="0.2">
      <c r="A62" s="19" t="s">
        <v>170</v>
      </c>
      <c r="B62" s="49">
        <v>0</v>
      </c>
      <c r="C62" s="49">
        <v>0</v>
      </c>
      <c r="D62" s="49">
        <v>0</v>
      </c>
      <c r="E62" s="49">
        <v>7</v>
      </c>
      <c r="F62" s="49">
        <v>5</v>
      </c>
      <c r="G62" s="49">
        <v>1</v>
      </c>
      <c r="H62" s="49">
        <v>2</v>
      </c>
      <c r="I62" s="49">
        <v>3</v>
      </c>
      <c r="T62" s="36"/>
      <c r="U62" s="36"/>
      <c r="V62" s="36"/>
      <c r="W62" s="36"/>
      <c r="X62" s="36"/>
      <c r="Y62" s="36"/>
      <c r="Z62" s="36"/>
      <c r="AA62" s="36"/>
      <c r="AB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row>
    <row r="63" spans="1:101" x14ac:dyDescent="0.2">
      <c r="B63" s="46">
        <f t="shared" ref="B63:I63" si="2">AVERAGE(B51:B62)</f>
        <v>1</v>
      </c>
      <c r="C63" s="46">
        <f t="shared" si="2"/>
        <v>0.25</v>
      </c>
      <c r="D63" s="46">
        <f t="shared" si="2"/>
        <v>0.33333333333333331</v>
      </c>
      <c r="E63" s="46">
        <f t="shared" si="2"/>
        <v>2.9166666666666665</v>
      </c>
      <c r="F63" s="46">
        <f t="shared" si="2"/>
        <v>4.666666666666667</v>
      </c>
      <c r="G63" s="46">
        <f t="shared" si="2"/>
        <v>2</v>
      </c>
      <c r="H63" s="46">
        <f t="shared" si="2"/>
        <v>0.66666666666666663</v>
      </c>
      <c r="I63" s="46">
        <f t="shared" si="2"/>
        <v>7.5</v>
      </c>
      <c r="T63" s="36"/>
      <c r="U63" s="36"/>
      <c r="V63" s="36"/>
      <c r="W63" s="36"/>
      <c r="X63" s="36"/>
      <c r="Y63" s="36"/>
      <c r="Z63" s="36"/>
      <c r="AA63" s="36"/>
      <c r="AB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row>
    <row r="64" spans="1:101" x14ac:dyDescent="0.2">
      <c r="T64" s="36"/>
      <c r="U64" s="36"/>
      <c r="V64" s="36"/>
      <c r="W64" s="36"/>
      <c r="X64" s="36"/>
      <c r="Y64" s="36"/>
      <c r="Z64" s="36"/>
      <c r="AA64" s="36"/>
      <c r="AB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row>
    <row r="65" spans="1:101" x14ac:dyDescent="0.2">
      <c r="T65" s="36"/>
      <c r="U65" s="36"/>
      <c r="V65" s="36"/>
      <c r="W65" s="36"/>
      <c r="X65" s="36"/>
      <c r="Y65" s="36"/>
      <c r="Z65" s="36"/>
      <c r="AA65" s="36"/>
      <c r="AB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row>
    <row r="66" spans="1:101" x14ac:dyDescent="0.2">
      <c r="K66" s="176" t="s">
        <v>198</v>
      </c>
      <c r="L66" s="176"/>
      <c r="M66" s="176"/>
      <c r="N66" s="176"/>
      <c r="O66" s="176"/>
      <c r="P66" s="176"/>
      <c r="Q66" s="176"/>
      <c r="R66" s="176"/>
      <c r="T66" s="36"/>
      <c r="U66" s="36"/>
      <c r="V66" s="36"/>
      <c r="W66" s="36"/>
      <c r="X66" s="36"/>
      <c r="Y66" s="36"/>
      <c r="Z66" s="36"/>
      <c r="AA66" s="36"/>
      <c r="AB66" s="36"/>
    </row>
    <row r="67" spans="1:101" x14ac:dyDescent="0.2">
      <c r="K67" s="176"/>
      <c r="L67" s="176"/>
      <c r="M67" s="176"/>
      <c r="N67" s="176"/>
      <c r="O67" s="176"/>
      <c r="P67" s="176"/>
      <c r="Q67" s="176"/>
      <c r="R67" s="176"/>
    </row>
    <row r="69" spans="1:101" x14ac:dyDescent="0.2">
      <c r="A69" s="13"/>
      <c r="B69" s="5" t="s">
        <v>51</v>
      </c>
      <c r="C69" s="5" t="s">
        <v>52</v>
      </c>
      <c r="D69" s="5" t="s">
        <v>86</v>
      </c>
      <c r="E69" s="29" t="s">
        <v>63</v>
      </c>
      <c r="F69" s="29" t="s">
        <v>64</v>
      </c>
      <c r="G69" s="29" t="s">
        <v>65</v>
      </c>
      <c r="H69" s="29" t="s">
        <v>66</v>
      </c>
      <c r="I69" s="29" t="s">
        <v>54</v>
      </c>
    </row>
    <row r="70" spans="1:101" x14ac:dyDescent="0.2">
      <c r="A70" s="11" t="s">
        <v>159</v>
      </c>
      <c r="B70" s="54">
        <v>6110</v>
      </c>
      <c r="C70" s="54">
        <v>0</v>
      </c>
      <c r="D70" s="54">
        <v>0</v>
      </c>
      <c r="E70" s="54">
        <v>9110</v>
      </c>
      <c r="F70" s="54">
        <v>38000</v>
      </c>
      <c r="G70" s="54">
        <v>169400</v>
      </c>
      <c r="H70" s="54">
        <v>3100</v>
      </c>
      <c r="I70" s="54">
        <v>311506</v>
      </c>
      <c r="T70" s="36"/>
      <c r="U70" s="36"/>
      <c r="V70" s="36"/>
      <c r="W70" s="36"/>
      <c r="X70" s="36"/>
      <c r="Y70" s="36"/>
      <c r="Z70" s="36"/>
      <c r="AA70" s="36"/>
      <c r="AB70" s="36"/>
      <c r="AC70" s="36"/>
    </row>
    <row r="71" spans="1:101" x14ac:dyDescent="0.2">
      <c r="A71" s="11" t="s">
        <v>160</v>
      </c>
      <c r="B71" s="54">
        <v>0</v>
      </c>
      <c r="C71" s="54">
        <v>3000</v>
      </c>
      <c r="D71" s="54">
        <v>33000</v>
      </c>
      <c r="E71" s="54">
        <v>1584050</v>
      </c>
      <c r="F71" s="54">
        <v>75412</v>
      </c>
      <c r="G71" s="54">
        <v>6010.12</v>
      </c>
      <c r="H71" s="54">
        <v>4000</v>
      </c>
      <c r="I71" s="54">
        <v>1285150</v>
      </c>
      <c r="T71" s="36"/>
      <c r="U71" s="36"/>
      <c r="V71" s="36"/>
      <c r="W71" s="36"/>
      <c r="X71" s="36"/>
      <c r="Y71" s="36"/>
      <c r="Z71" s="36"/>
      <c r="AA71" s="36"/>
      <c r="AB71" s="36"/>
      <c r="AC71" s="36"/>
    </row>
    <row r="72" spans="1:101" x14ac:dyDescent="0.2">
      <c r="A72" s="11" t="s">
        <v>161</v>
      </c>
      <c r="B72" s="54">
        <v>7125</v>
      </c>
      <c r="C72" s="54">
        <v>0</v>
      </c>
      <c r="D72" s="54">
        <v>0</v>
      </c>
      <c r="E72" s="54">
        <v>13516</v>
      </c>
      <c r="F72" s="54">
        <v>115800</v>
      </c>
      <c r="G72" s="54">
        <v>7015</v>
      </c>
      <c r="H72" s="54">
        <v>3000</v>
      </c>
      <c r="I72" s="54">
        <v>111470</v>
      </c>
      <c r="T72" s="36"/>
      <c r="U72" s="36"/>
      <c r="V72" s="36"/>
      <c r="W72" s="36"/>
      <c r="X72" s="36"/>
      <c r="Y72" s="36"/>
      <c r="Z72" s="36"/>
      <c r="AA72" s="36"/>
      <c r="AB72" s="36"/>
      <c r="AC72" s="36"/>
    </row>
    <row r="73" spans="1:101" x14ac:dyDescent="0.2">
      <c r="A73" s="11" t="s">
        <v>162</v>
      </c>
      <c r="B73" s="54">
        <v>25000</v>
      </c>
      <c r="C73" s="54">
        <v>0</v>
      </c>
      <c r="D73" s="54">
        <v>0</v>
      </c>
      <c r="E73" s="54">
        <v>3000</v>
      </c>
      <c r="F73" s="54">
        <v>26000</v>
      </c>
      <c r="G73" s="54">
        <v>9000</v>
      </c>
      <c r="H73" s="54">
        <v>0</v>
      </c>
      <c r="I73" s="54">
        <v>29206</v>
      </c>
      <c r="T73" s="36"/>
      <c r="U73" s="36"/>
      <c r="V73" s="36"/>
      <c r="W73" s="36"/>
      <c r="X73" s="36"/>
      <c r="Y73" s="36"/>
      <c r="Z73" s="36"/>
      <c r="AA73" s="36"/>
      <c r="AB73" s="36"/>
      <c r="AC73" s="36"/>
    </row>
    <row r="74" spans="1:101" x14ac:dyDescent="0.2">
      <c r="A74" s="11" t="s">
        <v>163</v>
      </c>
      <c r="B74" s="54">
        <v>775854.94</v>
      </c>
      <c r="C74" s="54">
        <v>3000</v>
      </c>
      <c r="D74" s="54">
        <v>0</v>
      </c>
      <c r="E74" s="54">
        <v>0</v>
      </c>
      <c r="F74" s="54">
        <v>15310</v>
      </c>
      <c r="G74" s="54">
        <v>12100</v>
      </c>
      <c r="H74" s="54">
        <v>4000</v>
      </c>
      <c r="I74" s="54">
        <v>204956</v>
      </c>
      <c r="T74" s="36"/>
      <c r="U74" s="36"/>
      <c r="V74" s="36"/>
      <c r="W74" s="36"/>
      <c r="X74" s="36"/>
      <c r="Y74" s="36"/>
      <c r="Z74" s="36"/>
      <c r="AA74" s="36"/>
      <c r="AB74" s="36"/>
      <c r="AC74" s="36"/>
    </row>
    <row r="75" spans="1:101" x14ac:dyDescent="0.2">
      <c r="A75" s="19" t="s">
        <v>164</v>
      </c>
      <c r="B75" s="54">
        <v>6000</v>
      </c>
      <c r="C75" s="54">
        <v>0</v>
      </c>
      <c r="D75" s="54">
        <v>0</v>
      </c>
      <c r="E75" s="54">
        <v>0</v>
      </c>
      <c r="F75" s="54">
        <v>19500</v>
      </c>
      <c r="G75" s="54">
        <v>37010</v>
      </c>
      <c r="H75" s="54">
        <v>0</v>
      </c>
      <c r="I75" s="54">
        <v>31000</v>
      </c>
      <c r="T75" s="36"/>
      <c r="U75" s="36"/>
      <c r="V75" s="36"/>
      <c r="W75" s="36"/>
      <c r="X75" s="36"/>
      <c r="Y75" s="36"/>
      <c r="Z75" s="36"/>
      <c r="AA75" s="36"/>
      <c r="AB75" s="36"/>
      <c r="AC75" s="36"/>
    </row>
    <row r="76" spans="1:101" x14ac:dyDescent="0.2">
      <c r="A76" s="19" t="s">
        <v>165</v>
      </c>
      <c r="B76" s="54">
        <v>4260013</v>
      </c>
      <c r="C76" s="54">
        <v>0</v>
      </c>
      <c r="D76" s="54">
        <v>0</v>
      </c>
      <c r="E76" s="54">
        <v>0</v>
      </c>
      <c r="F76" s="54">
        <v>38000</v>
      </c>
      <c r="G76" s="54">
        <v>3075</v>
      </c>
      <c r="H76" s="54">
        <v>3010</v>
      </c>
      <c r="I76" s="54">
        <v>27010</v>
      </c>
      <c r="T76" s="36"/>
      <c r="U76" s="36"/>
      <c r="V76" s="36"/>
      <c r="W76" s="36"/>
      <c r="X76" s="36"/>
      <c r="Y76" s="36"/>
      <c r="Z76" s="36"/>
      <c r="AA76" s="36"/>
      <c r="AB76" s="36"/>
      <c r="AC76" s="36"/>
    </row>
    <row r="77" spans="1:101" x14ac:dyDescent="0.2">
      <c r="A77" s="19" t="s">
        <v>166</v>
      </c>
      <c r="B77" s="54">
        <v>0</v>
      </c>
      <c r="C77" s="54">
        <v>0</v>
      </c>
      <c r="D77" s="54">
        <v>0</v>
      </c>
      <c r="E77" s="54">
        <v>6000</v>
      </c>
      <c r="F77" s="54">
        <v>9000</v>
      </c>
      <c r="G77" s="54">
        <v>3000</v>
      </c>
      <c r="H77" s="54">
        <v>0</v>
      </c>
      <c r="I77" s="54">
        <v>106000</v>
      </c>
      <c r="T77" s="36"/>
      <c r="U77" s="36"/>
      <c r="V77" s="36"/>
      <c r="W77" s="36"/>
      <c r="X77" s="36"/>
      <c r="Y77" s="36"/>
      <c r="Z77" s="36"/>
      <c r="AA77" s="36"/>
      <c r="AB77" s="36"/>
      <c r="AC77" s="36"/>
    </row>
    <row r="78" spans="1:101" x14ac:dyDescent="0.2">
      <c r="A78" s="19" t="s">
        <v>167</v>
      </c>
      <c r="B78" s="54">
        <v>0</v>
      </c>
      <c r="C78" s="54">
        <v>0</v>
      </c>
      <c r="D78" s="54">
        <v>3000</v>
      </c>
      <c r="E78" s="54">
        <v>9000</v>
      </c>
      <c r="F78" s="54">
        <v>19006</v>
      </c>
      <c r="G78" s="54">
        <v>0</v>
      </c>
      <c r="H78" s="54">
        <v>0</v>
      </c>
      <c r="I78" s="54">
        <v>58052</v>
      </c>
      <c r="T78" s="36"/>
      <c r="U78" s="36"/>
      <c r="V78" s="36"/>
      <c r="W78" s="36"/>
      <c r="X78" s="36"/>
      <c r="Y78" s="36"/>
      <c r="Z78" s="36"/>
      <c r="AA78" s="36"/>
      <c r="AB78" s="36"/>
      <c r="AC78" s="36"/>
    </row>
    <row r="79" spans="1:101" x14ac:dyDescent="0.2">
      <c r="A79" s="19" t="s">
        <v>168</v>
      </c>
      <c r="B79" s="54">
        <v>6050</v>
      </c>
      <c r="C79" s="54">
        <v>0</v>
      </c>
      <c r="D79" s="54">
        <v>3000</v>
      </c>
      <c r="E79" s="54">
        <v>367800</v>
      </c>
      <c r="F79" s="54">
        <v>0</v>
      </c>
      <c r="G79" s="54">
        <v>0</v>
      </c>
      <c r="H79" s="54">
        <v>0</v>
      </c>
      <c r="I79" s="54">
        <v>23100</v>
      </c>
      <c r="T79" s="36"/>
      <c r="U79" s="36"/>
      <c r="V79" s="36"/>
      <c r="W79" s="36"/>
      <c r="X79" s="36"/>
      <c r="Y79" s="36"/>
      <c r="Z79" s="36"/>
      <c r="AA79" s="36"/>
      <c r="AB79" s="36"/>
      <c r="AC79" s="36"/>
    </row>
    <row r="80" spans="1:101" x14ac:dyDescent="0.2">
      <c r="A80" s="19" t="s">
        <v>169</v>
      </c>
      <c r="B80" s="54">
        <v>0</v>
      </c>
      <c r="C80" s="54">
        <v>3000</v>
      </c>
      <c r="D80" s="54">
        <v>0</v>
      </c>
      <c r="E80" s="54">
        <v>15200</v>
      </c>
      <c r="F80" s="54">
        <v>18010</v>
      </c>
      <c r="G80" s="54">
        <v>99265</v>
      </c>
      <c r="H80" s="54">
        <v>3000</v>
      </c>
      <c r="I80" s="54">
        <v>108343</v>
      </c>
      <c r="T80" s="36"/>
      <c r="U80" s="36"/>
      <c r="V80" s="36"/>
      <c r="W80" s="36"/>
      <c r="X80" s="36"/>
      <c r="Y80" s="36"/>
      <c r="Z80" s="36"/>
      <c r="AA80" s="36"/>
      <c r="AB80" s="36"/>
      <c r="AC80" s="36"/>
    </row>
    <row r="81" spans="1:29" x14ac:dyDescent="0.2">
      <c r="A81" s="19" t="s">
        <v>170</v>
      </c>
      <c r="B81" s="54">
        <v>0</v>
      </c>
      <c r="C81" s="54">
        <v>0</v>
      </c>
      <c r="D81" s="54">
        <v>0</v>
      </c>
      <c r="E81" s="54">
        <v>118006</v>
      </c>
      <c r="F81" s="54">
        <v>42006</v>
      </c>
      <c r="G81" s="54">
        <v>3500</v>
      </c>
      <c r="H81" s="54">
        <v>4500</v>
      </c>
      <c r="I81" s="54">
        <v>9006</v>
      </c>
      <c r="T81" s="36"/>
      <c r="U81" s="36"/>
      <c r="V81" s="36"/>
      <c r="W81" s="36"/>
      <c r="X81" s="36"/>
      <c r="Y81" s="36"/>
      <c r="Z81" s="36"/>
      <c r="AA81" s="36"/>
      <c r="AB81" s="36"/>
      <c r="AC81" s="36"/>
    </row>
    <row r="82" spans="1:29" x14ac:dyDescent="0.2">
      <c r="B82" s="41"/>
      <c r="C82" s="41"/>
      <c r="D82" s="41"/>
      <c r="E82" s="41"/>
      <c r="F82" s="41"/>
      <c r="G82" s="41"/>
      <c r="H82" s="41"/>
      <c r="I82" s="41"/>
      <c r="T82" s="36"/>
      <c r="U82" s="36"/>
      <c r="V82" s="36"/>
      <c r="W82" s="36"/>
      <c r="X82" s="36"/>
      <c r="Y82" s="36"/>
      <c r="Z82" s="36"/>
      <c r="AA82" s="36"/>
      <c r="AB82" s="36"/>
      <c r="AC82" s="36"/>
    </row>
    <row r="83" spans="1:29" x14ac:dyDescent="0.2">
      <c r="B83" s="41"/>
      <c r="C83" s="41"/>
      <c r="D83" s="41"/>
      <c r="E83" s="41"/>
      <c r="F83" s="41"/>
      <c r="G83" s="41"/>
      <c r="H83" s="41"/>
      <c r="I83" s="41"/>
      <c r="T83" s="36"/>
      <c r="U83" s="36"/>
      <c r="V83" s="36"/>
      <c r="W83" s="36"/>
      <c r="X83" s="36"/>
      <c r="Y83" s="36"/>
      <c r="Z83" s="36"/>
      <c r="AA83" s="36"/>
      <c r="AB83" s="36"/>
      <c r="AC83" s="36"/>
    </row>
    <row r="85" spans="1:29" x14ac:dyDescent="0.2">
      <c r="B85" s="41"/>
      <c r="C85" s="41"/>
      <c r="D85" s="41"/>
      <c r="E85" s="41"/>
      <c r="F85" s="41"/>
      <c r="G85" s="41"/>
    </row>
    <row r="86" spans="1:29" x14ac:dyDescent="0.2">
      <c r="A86" s="36"/>
      <c r="B86" s="36"/>
      <c r="C86" s="36"/>
      <c r="D86" s="36"/>
      <c r="E86" s="36"/>
      <c r="F86" s="36"/>
      <c r="G86" s="36"/>
      <c r="H86" s="36"/>
      <c r="I86" s="36"/>
      <c r="J86" s="36"/>
    </row>
    <row r="87" spans="1:29" ht="15" customHeight="1" x14ac:dyDescent="0.2">
      <c r="A87" s="36"/>
      <c r="B87" s="36"/>
      <c r="C87" s="36"/>
      <c r="D87" s="36"/>
      <c r="E87" s="36"/>
      <c r="F87" s="36"/>
      <c r="G87" s="36"/>
      <c r="H87" s="36"/>
      <c r="I87" s="36"/>
      <c r="J87" s="36"/>
    </row>
    <row r="88" spans="1:29" ht="12.75" customHeight="1" x14ac:dyDescent="0.2">
      <c r="A88" s="36"/>
      <c r="B88" s="36"/>
      <c r="C88" s="36"/>
      <c r="D88" s="36"/>
      <c r="E88" s="36"/>
      <c r="F88" s="36"/>
      <c r="G88" s="36"/>
      <c r="H88" s="36"/>
      <c r="I88" s="36"/>
      <c r="J88" s="36"/>
      <c r="K88" s="176" t="s">
        <v>199</v>
      </c>
      <c r="L88" s="176"/>
      <c r="M88" s="176"/>
      <c r="N88" s="176"/>
      <c r="O88" s="176"/>
      <c r="P88" s="176"/>
      <c r="Q88" s="176"/>
      <c r="R88" s="176"/>
    </row>
    <row r="89" spans="1:29" x14ac:dyDescent="0.2">
      <c r="A89" s="36"/>
      <c r="B89" s="36"/>
      <c r="C89" s="36"/>
      <c r="D89" s="36"/>
      <c r="E89" s="36"/>
      <c r="F89" s="36"/>
      <c r="G89" s="36"/>
      <c r="H89" s="36"/>
      <c r="I89" s="36"/>
      <c r="J89" s="36"/>
      <c r="K89" s="176"/>
      <c r="L89" s="176"/>
      <c r="M89" s="176"/>
      <c r="N89" s="176"/>
      <c r="O89" s="176"/>
      <c r="P89" s="176"/>
      <c r="Q89" s="176"/>
      <c r="R89" s="176"/>
    </row>
    <row r="90" spans="1:29" x14ac:dyDescent="0.2">
      <c r="A90" s="36"/>
      <c r="B90" s="36"/>
      <c r="C90" s="36"/>
      <c r="D90" s="36"/>
      <c r="E90" s="36"/>
      <c r="F90" s="36"/>
      <c r="G90" s="36"/>
      <c r="H90" s="36"/>
      <c r="I90" s="36"/>
      <c r="J90" s="36"/>
      <c r="K90" s="176"/>
      <c r="L90" s="176"/>
      <c r="M90" s="176"/>
      <c r="N90" s="176"/>
      <c r="O90" s="176"/>
      <c r="P90" s="176"/>
      <c r="Q90" s="176"/>
      <c r="R90" s="176"/>
    </row>
    <row r="91" spans="1:29" x14ac:dyDescent="0.2">
      <c r="A91" s="36"/>
      <c r="B91" s="36"/>
      <c r="C91" s="36"/>
      <c r="D91" s="36"/>
      <c r="E91" s="36"/>
      <c r="F91" s="36"/>
      <c r="G91" s="36"/>
      <c r="H91" s="36"/>
      <c r="I91" s="36"/>
      <c r="J91" s="36"/>
    </row>
    <row r="92" spans="1:29" x14ac:dyDescent="0.2">
      <c r="A92" s="36"/>
      <c r="B92" s="36"/>
      <c r="C92" s="36"/>
      <c r="D92" s="36"/>
      <c r="E92" s="36"/>
      <c r="F92" s="36"/>
      <c r="G92" s="36"/>
      <c r="H92" s="36"/>
      <c r="I92" s="36"/>
      <c r="J92" s="36"/>
    </row>
    <row r="93" spans="1:29" x14ac:dyDescent="0.2">
      <c r="A93" s="36"/>
      <c r="B93" s="36"/>
      <c r="C93" s="36"/>
      <c r="D93" s="36"/>
      <c r="E93" s="36"/>
      <c r="F93" s="36"/>
      <c r="G93" s="36"/>
      <c r="H93" s="36"/>
      <c r="I93" s="36"/>
      <c r="J93" s="36"/>
    </row>
    <row r="94" spans="1:29" x14ac:dyDescent="0.2">
      <c r="A94" s="36"/>
      <c r="B94" s="36"/>
      <c r="C94" s="36"/>
      <c r="D94" s="36"/>
      <c r="E94" s="36"/>
      <c r="F94" s="36"/>
      <c r="G94" s="36"/>
      <c r="H94" s="36"/>
      <c r="I94" s="36"/>
      <c r="J94" s="36"/>
    </row>
    <row r="95" spans="1:29" x14ac:dyDescent="0.2">
      <c r="A95" s="36"/>
      <c r="B95" s="36"/>
      <c r="C95" s="36"/>
      <c r="D95" s="36"/>
      <c r="E95" s="36"/>
      <c r="F95" s="36"/>
      <c r="G95" s="36"/>
      <c r="H95" s="36"/>
      <c r="I95" s="36"/>
      <c r="J95" s="36"/>
    </row>
    <row r="96" spans="1:29" x14ac:dyDescent="0.2">
      <c r="A96" s="36"/>
      <c r="B96" s="36"/>
      <c r="C96" s="36"/>
      <c r="D96" s="36"/>
      <c r="E96" s="36"/>
      <c r="F96" s="36"/>
      <c r="G96" s="36"/>
      <c r="H96" s="36"/>
      <c r="I96" s="36"/>
      <c r="J96" s="36"/>
    </row>
    <row r="97" spans="1:10" x14ac:dyDescent="0.2">
      <c r="A97" s="36"/>
      <c r="B97" s="36"/>
      <c r="C97" s="36"/>
      <c r="D97" s="36"/>
      <c r="E97" s="36"/>
      <c r="F97" s="36"/>
      <c r="G97" s="36"/>
      <c r="H97" s="36"/>
      <c r="I97" s="36"/>
      <c r="J97" s="36"/>
    </row>
    <row r="98" spans="1:10" x14ac:dyDescent="0.2">
      <c r="A98" s="36"/>
      <c r="B98" s="36"/>
      <c r="C98" s="36"/>
      <c r="D98" s="36"/>
      <c r="E98" s="36"/>
      <c r="F98" s="36"/>
      <c r="G98" s="36"/>
      <c r="H98" s="36"/>
      <c r="I98" s="36"/>
      <c r="J98" s="36"/>
    </row>
    <row r="99" spans="1:10" x14ac:dyDescent="0.2">
      <c r="A99" s="36"/>
      <c r="B99" s="36"/>
      <c r="C99" s="36"/>
      <c r="D99" s="36"/>
      <c r="E99" s="36"/>
      <c r="F99" s="36"/>
      <c r="G99" s="36"/>
      <c r="H99" s="36"/>
      <c r="I99" s="36"/>
      <c r="J99" s="36"/>
    </row>
    <row r="100" spans="1:10" x14ac:dyDescent="0.2">
      <c r="A100" s="36"/>
      <c r="B100" s="36"/>
      <c r="C100" s="36"/>
      <c r="D100" s="36"/>
      <c r="E100" s="36"/>
      <c r="F100" s="36"/>
      <c r="G100" s="36"/>
      <c r="H100" s="36"/>
      <c r="I100" s="36"/>
      <c r="J100" s="36"/>
    </row>
  </sheetData>
  <mergeCells count="29">
    <mergeCell ref="A7:A8"/>
    <mergeCell ref="AX20:BE20"/>
    <mergeCell ref="BF20:BM20"/>
    <mergeCell ref="BN20:BU20"/>
    <mergeCell ref="BV20:CC20"/>
    <mergeCell ref="L7:M7"/>
    <mergeCell ref="X7:Y7"/>
    <mergeCell ref="H7:I7"/>
    <mergeCell ref="J7:K7"/>
    <mergeCell ref="N7:O7"/>
    <mergeCell ref="P7:Q7"/>
    <mergeCell ref="R7:S7"/>
    <mergeCell ref="CL20:CS20"/>
    <mergeCell ref="B20:I20"/>
    <mergeCell ref="J20:Q20"/>
    <mergeCell ref="R20:Y20"/>
    <mergeCell ref="Z20:AG20"/>
    <mergeCell ref="AH20:AO20"/>
    <mergeCell ref="AP20:AW20"/>
    <mergeCell ref="CD20:CK20"/>
    <mergeCell ref="K66:R67"/>
    <mergeCell ref="K88:R90"/>
    <mergeCell ref="J45:Q46"/>
    <mergeCell ref="V7:W7"/>
    <mergeCell ref="B7:C7"/>
    <mergeCell ref="D7:E7"/>
    <mergeCell ref="F7:G7"/>
    <mergeCell ref="B41:E41"/>
    <mergeCell ref="T7:U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heetViews>
  <sheetFormatPr baseColWidth="10" defaultRowHeight="15" x14ac:dyDescent="0.25"/>
  <cols>
    <col min="1" max="1" width="7.42578125" bestFit="1" customWidth="1"/>
    <col min="2" max="2" width="62.42578125" customWidth="1"/>
    <col min="3" max="3" width="14.42578125" bestFit="1" customWidth="1"/>
    <col min="4" max="4" width="16.5703125" customWidth="1"/>
    <col min="5" max="5" width="13.5703125" bestFit="1" customWidth="1"/>
    <col min="6" max="6" width="16.7109375" customWidth="1"/>
    <col min="8" max="8" width="16" customWidth="1"/>
  </cols>
  <sheetData>
    <row r="1" spans="1:9" ht="15.75" x14ac:dyDescent="0.25">
      <c r="A1" s="10" t="s">
        <v>118</v>
      </c>
    </row>
    <row r="2" spans="1:9" s="24" customFormat="1" ht="15.75" x14ac:dyDescent="0.25">
      <c r="A2" s="10"/>
    </row>
    <row r="3" spans="1:9" s="24" customFormat="1" x14ac:dyDescent="0.25">
      <c r="A3" s="196" t="s">
        <v>205</v>
      </c>
      <c r="B3" s="196"/>
      <c r="C3" s="196"/>
      <c r="D3" s="196"/>
      <c r="E3" s="196"/>
      <c r="F3" s="196"/>
      <c r="G3" s="196"/>
    </row>
    <row r="4" spans="1:9" x14ac:dyDescent="0.25">
      <c r="A4" s="196"/>
      <c r="B4" s="196"/>
      <c r="C4" s="196"/>
      <c r="D4" s="196"/>
      <c r="E4" s="196"/>
      <c r="F4" s="196"/>
      <c r="G4" s="196"/>
    </row>
    <row r="6" spans="1:9" x14ac:dyDescent="0.25">
      <c r="A6" s="197" t="s">
        <v>87</v>
      </c>
      <c r="B6" s="197"/>
      <c r="C6" s="197"/>
      <c r="D6" s="197"/>
      <c r="E6" s="197"/>
      <c r="F6" s="197"/>
      <c r="G6" s="197"/>
      <c r="H6" s="197"/>
    </row>
    <row r="7" spans="1:9" x14ac:dyDescent="0.25">
      <c r="A7" s="20"/>
      <c r="B7" s="21"/>
      <c r="C7" s="197" t="s">
        <v>88</v>
      </c>
      <c r="D7" s="197"/>
      <c r="E7" s="197" t="s">
        <v>89</v>
      </c>
      <c r="F7" s="197"/>
      <c r="G7" s="197" t="s">
        <v>10</v>
      </c>
      <c r="H7" s="197"/>
    </row>
    <row r="8" spans="1:9" ht="25.5" x14ac:dyDescent="0.25">
      <c r="A8" s="22" t="s">
        <v>90</v>
      </c>
      <c r="B8" s="5" t="s">
        <v>91</v>
      </c>
      <c r="C8" s="2" t="s">
        <v>92</v>
      </c>
      <c r="D8" s="5" t="s">
        <v>93</v>
      </c>
      <c r="E8" s="2" t="s">
        <v>94</v>
      </c>
      <c r="F8" s="5" t="s">
        <v>95</v>
      </c>
      <c r="G8" s="2" t="s">
        <v>96</v>
      </c>
      <c r="H8" s="5" t="s">
        <v>97</v>
      </c>
      <c r="I8" s="81"/>
    </row>
    <row r="9" spans="1:9" ht="15" customHeight="1" x14ac:dyDescent="0.25">
      <c r="A9" s="23" t="s">
        <v>98</v>
      </c>
      <c r="B9" s="85" t="s">
        <v>207</v>
      </c>
      <c r="C9" s="83">
        <v>12502</v>
      </c>
      <c r="D9" s="82">
        <v>0.70521209386281591</v>
      </c>
      <c r="E9" s="84">
        <v>5226</v>
      </c>
      <c r="F9" s="82">
        <v>0.29478790613718414</v>
      </c>
      <c r="G9" s="84">
        <v>17728</v>
      </c>
      <c r="H9" s="82">
        <v>0.40546165633648196</v>
      </c>
      <c r="I9" s="59"/>
    </row>
    <row r="10" spans="1:9" x14ac:dyDescent="0.25">
      <c r="A10" s="23" t="s">
        <v>99</v>
      </c>
      <c r="B10" s="85" t="s">
        <v>208</v>
      </c>
      <c r="C10" s="83">
        <v>5188</v>
      </c>
      <c r="D10" s="82">
        <v>0.55439196409489211</v>
      </c>
      <c r="E10" s="84">
        <v>4170</v>
      </c>
      <c r="F10" s="82">
        <v>0.44560803590510795</v>
      </c>
      <c r="G10" s="84">
        <v>9358</v>
      </c>
      <c r="H10" s="82">
        <v>0.21402922946732841</v>
      </c>
      <c r="I10" s="59"/>
    </row>
    <row r="11" spans="1:9" x14ac:dyDescent="0.25">
      <c r="A11" s="23" t="s">
        <v>100</v>
      </c>
      <c r="B11" s="85" t="s">
        <v>221</v>
      </c>
      <c r="C11" s="83">
        <v>1080</v>
      </c>
      <c r="D11" s="82">
        <v>0.28601694915254239</v>
      </c>
      <c r="E11" s="84">
        <v>2696</v>
      </c>
      <c r="F11" s="82">
        <v>0.71398305084745761</v>
      </c>
      <c r="G11" s="84">
        <v>3776</v>
      </c>
      <c r="H11" s="82">
        <v>8.636186903917846E-2</v>
      </c>
      <c r="I11" s="59"/>
    </row>
    <row r="12" spans="1:9" x14ac:dyDescent="0.25">
      <c r="A12" s="23" t="s">
        <v>101</v>
      </c>
      <c r="B12" s="85" t="s">
        <v>210</v>
      </c>
      <c r="C12" s="83">
        <v>796</v>
      </c>
      <c r="D12" s="82">
        <v>0.22001105583195135</v>
      </c>
      <c r="E12" s="84">
        <v>2822</v>
      </c>
      <c r="F12" s="82">
        <v>0.77998894416804865</v>
      </c>
      <c r="G12" s="84">
        <v>3618</v>
      </c>
      <c r="H12" s="82">
        <v>8.2748210324085719E-2</v>
      </c>
      <c r="I12" s="59"/>
    </row>
    <row r="13" spans="1:9" x14ac:dyDescent="0.25">
      <c r="A13" s="23" t="s">
        <v>102</v>
      </c>
      <c r="B13" s="85" t="s">
        <v>211</v>
      </c>
      <c r="C13" s="83">
        <v>1106</v>
      </c>
      <c r="D13" s="82">
        <v>0.42587601078167114</v>
      </c>
      <c r="E13" s="84">
        <v>1491</v>
      </c>
      <c r="F13" s="82">
        <v>0.57412398921832886</v>
      </c>
      <c r="G13" s="84">
        <v>2597</v>
      </c>
      <c r="H13" s="82">
        <v>5.9396656222125657E-2</v>
      </c>
      <c r="I13" s="59"/>
    </row>
    <row r="14" spans="1:9" x14ac:dyDescent="0.25">
      <c r="A14" s="23" t="s">
        <v>103</v>
      </c>
      <c r="B14" s="85" t="s">
        <v>212</v>
      </c>
      <c r="C14" s="83">
        <v>551</v>
      </c>
      <c r="D14" s="82">
        <v>0.36036625245258341</v>
      </c>
      <c r="E14" s="84">
        <v>978</v>
      </c>
      <c r="F14" s="82">
        <v>0.63963374754741664</v>
      </c>
      <c r="G14" s="84">
        <v>1529</v>
      </c>
      <c r="H14" s="82">
        <v>3.497015300871395E-2</v>
      </c>
      <c r="I14" s="59"/>
    </row>
    <row r="15" spans="1:9" x14ac:dyDescent="0.25">
      <c r="A15" s="23" t="s">
        <v>104</v>
      </c>
      <c r="B15" s="85" t="s">
        <v>206</v>
      </c>
      <c r="C15" s="83">
        <v>1401</v>
      </c>
      <c r="D15" s="82">
        <v>0.98523206751054848</v>
      </c>
      <c r="E15" s="84">
        <v>21</v>
      </c>
      <c r="F15" s="82">
        <v>1.4767932489451477E-2</v>
      </c>
      <c r="G15" s="84">
        <v>1422</v>
      </c>
      <c r="H15" s="82">
        <v>3.2522928435834687E-2</v>
      </c>
      <c r="I15" s="59"/>
    </row>
    <row r="16" spans="1:9" x14ac:dyDescent="0.25">
      <c r="A16" s="23" t="s">
        <v>105</v>
      </c>
      <c r="B16" s="85" t="s">
        <v>213</v>
      </c>
      <c r="C16" s="83">
        <v>869</v>
      </c>
      <c r="D16" s="82">
        <v>0.6543674698795181</v>
      </c>
      <c r="E16" s="84">
        <v>459</v>
      </c>
      <c r="F16" s="82">
        <v>0.34563253012048195</v>
      </c>
      <c r="G16" s="84">
        <v>1328</v>
      </c>
      <c r="H16" s="82">
        <v>3.0373030212931407E-2</v>
      </c>
      <c r="I16" s="59"/>
    </row>
    <row r="17" spans="1:9" s="39" customFormat="1" x14ac:dyDescent="0.25">
      <c r="A17" s="23" t="s">
        <v>106</v>
      </c>
      <c r="B17" s="85" t="s">
        <v>214</v>
      </c>
      <c r="C17" s="83">
        <v>484</v>
      </c>
      <c r="D17" s="82">
        <v>0.39607201309328971</v>
      </c>
      <c r="E17" s="84">
        <v>738</v>
      </c>
      <c r="F17" s="82">
        <v>0.60392798690671035</v>
      </c>
      <c r="G17" s="84">
        <v>1222</v>
      </c>
      <c r="H17" s="82">
        <v>2.7948676897742608E-2</v>
      </c>
      <c r="I17" s="59"/>
    </row>
    <row r="18" spans="1:9" x14ac:dyDescent="0.25">
      <c r="A18" s="23" t="s">
        <v>107</v>
      </c>
      <c r="B18" s="85" t="s">
        <v>215</v>
      </c>
      <c r="C18" s="83">
        <v>534</v>
      </c>
      <c r="D18" s="82">
        <v>0.46637554585152841</v>
      </c>
      <c r="E18" s="84">
        <v>611</v>
      </c>
      <c r="F18" s="82">
        <v>0.53362445414847159</v>
      </c>
      <c r="G18" s="84">
        <v>1145</v>
      </c>
      <c r="H18" s="82">
        <v>2.6187590055577158E-2</v>
      </c>
      <c r="I18" s="59"/>
    </row>
    <row r="19" spans="1:9" ht="15.75" x14ac:dyDescent="0.25">
      <c r="A19" s="4"/>
      <c r="B19" s="4" t="s">
        <v>50</v>
      </c>
      <c r="C19" s="8">
        <f>SUM(C9:C18)</f>
        <v>24511</v>
      </c>
      <c r="D19" s="9">
        <f>C19/G19</f>
        <v>0.56059739725087487</v>
      </c>
      <c r="E19" s="8">
        <f>SUM(E9:E18)</f>
        <v>19212</v>
      </c>
      <c r="F19" s="9">
        <f>E19/G19</f>
        <v>0.43940260274912518</v>
      </c>
      <c r="G19" s="8">
        <f>SUM(G9:G18)</f>
        <v>43723</v>
      </c>
      <c r="H19" s="9">
        <f>G19/G19</f>
        <v>1</v>
      </c>
    </row>
    <row r="40" spans="2:5" ht="15" customHeight="1" x14ac:dyDescent="0.25">
      <c r="B40" s="176" t="s">
        <v>200</v>
      </c>
      <c r="C40" s="176"/>
      <c r="D40" s="176"/>
      <c r="E40" s="35"/>
    </row>
    <row r="41" spans="2:5" x14ac:dyDescent="0.25">
      <c r="B41" s="176"/>
      <c r="C41" s="176"/>
      <c r="D41" s="176"/>
      <c r="E41" s="35"/>
    </row>
  </sheetData>
  <mergeCells count="6">
    <mergeCell ref="B40:D41"/>
    <mergeCell ref="A3:G4"/>
    <mergeCell ref="A6:H6"/>
    <mergeCell ref="C7:D7"/>
    <mergeCell ref="E7:F7"/>
    <mergeCell ref="G7:H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3"/>
  <sheetViews>
    <sheetView zoomScaleNormal="100" workbookViewId="0"/>
  </sheetViews>
  <sheetFormatPr baseColWidth="10" defaultRowHeight="12.75" x14ac:dyDescent="0.2"/>
  <cols>
    <col min="1" max="1" width="57.7109375" style="1" customWidth="1"/>
    <col min="2" max="16384" width="11.42578125" style="1"/>
  </cols>
  <sheetData>
    <row r="1" spans="1:37" ht="15.75" x14ac:dyDescent="0.25">
      <c r="A1" s="10" t="s">
        <v>122</v>
      </c>
    </row>
    <row r="3" spans="1:37" ht="15" x14ac:dyDescent="0.25">
      <c r="A3" s="25" t="s">
        <v>216</v>
      </c>
    </row>
    <row r="6" spans="1:37" x14ac:dyDescent="0.2">
      <c r="A6" s="179" t="s">
        <v>121</v>
      </c>
      <c r="B6" s="179" t="s">
        <v>15</v>
      </c>
      <c r="C6" s="179"/>
      <c r="D6" s="179"/>
      <c r="E6" s="179" t="s">
        <v>16</v>
      </c>
      <c r="F6" s="179"/>
      <c r="G6" s="179"/>
      <c r="H6" s="179" t="s">
        <v>17</v>
      </c>
      <c r="I6" s="179"/>
      <c r="J6" s="179"/>
      <c r="K6" s="179" t="s">
        <v>18</v>
      </c>
      <c r="L6" s="179"/>
      <c r="M6" s="179"/>
      <c r="N6" s="179" t="s">
        <v>19</v>
      </c>
      <c r="O6" s="179"/>
      <c r="P6" s="179"/>
      <c r="Q6" s="179" t="s">
        <v>20</v>
      </c>
      <c r="R6" s="179"/>
      <c r="S6" s="179"/>
      <c r="T6" s="179" t="s">
        <v>21</v>
      </c>
      <c r="U6" s="179"/>
      <c r="V6" s="179"/>
      <c r="W6" s="179" t="s">
        <v>22</v>
      </c>
      <c r="X6" s="179"/>
      <c r="Y6" s="179"/>
      <c r="Z6" s="179" t="s">
        <v>23</v>
      </c>
      <c r="AA6" s="179"/>
      <c r="AB6" s="179"/>
      <c r="AC6" s="179" t="s">
        <v>24</v>
      </c>
      <c r="AD6" s="179"/>
      <c r="AE6" s="179"/>
      <c r="AF6" s="179" t="s">
        <v>25</v>
      </c>
      <c r="AG6" s="179"/>
      <c r="AH6" s="179"/>
      <c r="AI6" s="179" t="s">
        <v>26</v>
      </c>
      <c r="AJ6" s="179"/>
      <c r="AK6" s="179"/>
    </row>
    <row r="7" spans="1:37" x14ac:dyDescent="0.2">
      <c r="A7" s="179"/>
      <c r="B7" s="2" t="s">
        <v>11</v>
      </c>
      <c r="C7" s="2" t="s">
        <v>13</v>
      </c>
      <c r="D7" s="2" t="s">
        <v>50</v>
      </c>
      <c r="E7" s="2" t="s">
        <v>11</v>
      </c>
      <c r="F7" s="2" t="s">
        <v>13</v>
      </c>
      <c r="G7" s="2" t="s">
        <v>50</v>
      </c>
      <c r="H7" s="2" t="s">
        <v>11</v>
      </c>
      <c r="I7" s="2" t="s">
        <v>13</v>
      </c>
      <c r="J7" s="2" t="s">
        <v>50</v>
      </c>
      <c r="K7" s="2" t="s">
        <v>11</v>
      </c>
      <c r="L7" s="2" t="s">
        <v>13</v>
      </c>
      <c r="M7" s="2" t="s">
        <v>50</v>
      </c>
      <c r="N7" s="2" t="s">
        <v>11</v>
      </c>
      <c r="O7" s="2" t="s">
        <v>13</v>
      </c>
      <c r="P7" s="2" t="s">
        <v>50</v>
      </c>
      <c r="Q7" s="2" t="s">
        <v>11</v>
      </c>
      <c r="R7" s="2" t="s">
        <v>13</v>
      </c>
      <c r="S7" s="2" t="s">
        <v>50</v>
      </c>
      <c r="T7" s="2" t="s">
        <v>11</v>
      </c>
      <c r="U7" s="2" t="s">
        <v>13</v>
      </c>
      <c r="V7" s="2" t="s">
        <v>50</v>
      </c>
      <c r="W7" s="2" t="s">
        <v>11</v>
      </c>
      <c r="X7" s="2" t="s">
        <v>13</v>
      </c>
      <c r="Y7" s="2" t="s">
        <v>50</v>
      </c>
      <c r="Z7" s="2" t="s">
        <v>11</v>
      </c>
      <c r="AA7" s="2" t="s">
        <v>13</v>
      </c>
      <c r="AB7" s="2" t="s">
        <v>50</v>
      </c>
      <c r="AC7" s="2" t="s">
        <v>11</v>
      </c>
      <c r="AD7" s="2" t="s">
        <v>13</v>
      </c>
      <c r="AE7" s="2" t="s">
        <v>50</v>
      </c>
      <c r="AF7" s="2" t="s">
        <v>11</v>
      </c>
      <c r="AG7" s="2" t="s">
        <v>13</v>
      </c>
      <c r="AH7" s="2" t="s">
        <v>50</v>
      </c>
      <c r="AI7" s="2" t="s">
        <v>11</v>
      </c>
      <c r="AJ7" s="2" t="s">
        <v>13</v>
      </c>
      <c r="AK7" s="2" t="s">
        <v>50</v>
      </c>
    </row>
    <row r="8" spans="1:37" x14ac:dyDescent="0.2">
      <c r="A8" s="85" t="s">
        <v>207</v>
      </c>
      <c r="B8" s="86">
        <v>723</v>
      </c>
      <c r="C8" s="86">
        <v>186</v>
      </c>
      <c r="D8" s="86">
        <v>909</v>
      </c>
      <c r="E8" s="94">
        <v>674</v>
      </c>
      <c r="F8" s="94">
        <v>183</v>
      </c>
      <c r="G8" s="94">
        <v>857</v>
      </c>
      <c r="H8" s="102">
        <v>720</v>
      </c>
      <c r="I8" s="102">
        <v>175</v>
      </c>
      <c r="J8" s="102">
        <v>895</v>
      </c>
      <c r="K8" s="110">
        <v>1145</v>
      </c>
      <c r="L8" s="110">
        <v>480</v>
      </c>
      <c r="M8" s="110">
        <v>1625</v>
      </c>
      <c r="N8" s="116">
        <v>1500</v>
      </c>
      <c r="O8" s="116">
        <v>765</v>
      </c>
      <c r="P8" s="116">
        <v>2265</v>
      </c>
      <c r="Q8" s="124">
        <v>1397</v>
      </c>
      <c r="R8" s="124">
        <v>745</v>
      </c>
      <c r="S8" s="124">
        <v>2142</v>
      </c>
      <c r="T8" s="131">
        <v>1518</v>
      </c>
      <c r="U8" s="131">
        <v>818</v>
      </c>
      <c r="V8" s="131">
        <v>2336</v>
      </c>
      <c r="W8" s="137">
        <v>1022</v>
      </c>
      <c r="X8" s="137">
        <v>563</v>
      </c>
      <c r="Y8" s="137">
        <v>1585</v>
      </c>
      <c r="Z8" s="144">
        <v>1040</v>
      </c>
      <c r="AA8" s="144">
        <v>448</v>
      </c>
      <c r="AB8" s="144">
        <v>1488</v>
      </c>
      <c r="AC8" s="152">
        <v>895</v>
      </c>
      <c r="AD8" s="152">
        <v>245</v>
      </c>
      <c r="AE8" s="152">
        <v>1140</v>
      </c>
      <c r="AF8" s="160">
        <v>953</v>
      </c>
      <c r="AG8" s="160">
        <v>310</v>
      </c>
      <c r="AH8" s="160">
        <v>1263</v>
      </c>
      <c r="AI8" s="166">
        <v>762</v>
      </c>
      <c r="AJ8" s="166">
        <v>204</v>
      </c>
      <c r="AK8" s="166">
        <v>966</v>
      </c>
    </row>
    <row r="9" spans="1:37" x14ac:dyDescent="0.2">
      <c r="A9" s="85" t="s">
        <v>208</v>
      </c>
      <c r="B9" s="86">
        <v>328</v>
      </c>
      <c r="C9" s="86">
        <v>259</v>
      </c>
      <c r="D9" s="86">
        <v>587</v>
      </c>
      <c r="E9" s="94">
        <v>259</v>
      </c>
      <c r="F9" s="94">
        <v>196</v>
      </c>
      <c r="G9" s="94">
        <v>455</v>
      </c>
      <c r="H9" s="103">
        <v>349</v>
      </c>
      <c r="I9" s="103">
        <v>299</v>
      </c>
      <c r="J9" s="103">
        <v>648</v>
      </c>
      <c r="K9" s="110">
        <v>331</v>
      </c>
      <c r="L9" s="110">
        <v>242</v>
      </c>
      <c r="M9" s="110">
        <v>573</v>
      </c>
      <c r="N9" s="116">
        <v>578</v>
      </c>
      <c r="O9" s="116">
        <v>474</v>
      </c>
      <c r="P9" s="116">
        <v>1052</v>
      </c>
      <c r="Q9" s="124">
        <v>635</v>
      </c>
      <c r="R9" s="124">
        <v>472</v>
      </c>
      <c r="S9" s="124">
        <v>1107</v>
      </c>
      <c r="T9" s="131">
        <v>448</v>
      </c>
      <c r="U9" s="131">
        <v>399</v>
      </c>
      <c r="V9" s="131">
        <v>847</v>
      </c>
      <c r="W9" s="137">
        <v>380</v>
      </c>
      <c r="X9" s="137">
        <v>281</v>
      </c>
      <c r="Y9" s="137">
        <v>661</v>
      </c>
      <c r="Z9" s="143">
        <v>547</v>
      </c>
      <c r="AA9" s="143">
        <v>457</v>
      </c>
      <c r="AB9" s="143">
        <v>1004</v>
      </c>
      <c r="AC9" s="153">
        <v>489</v>
      </c>
      <c r="AD9" s="153">
        <v>379</v>
      </c>
      <c r="AE9" s="153">
        <v>868</v>
      </c>
      <c r="AF9" s="160">
        <v>404</v>
      </c>
      <c r="AG9" s="160">
        <v>345</v>
      </c>
      <c r="AH9" s="160">
        <v>749</v>
      </c>
      <c r="AI9" s="167">
        <v>381</v>
      </c>
      <c r="AJ9" s="167">
        <v>294</v>
      </c>
      <c r="AK9" s="167">
        <v>675</v>
      </c>
    </row>
    <row r="10" spans="1:37" x14ac:dyDescent="0.2">
      <c r="A10" s="85" t="s">
        <v>209</v>
      </c>
      <c r="B10" s="87">
        <v>82</v>
      </c>
      <c r="C10" s="87">
        <v>173</v>
      </c>
      <c r="D10" s="87">
        <v>255</v>
      </c>
      <c r="E10" s="95">
        <v>89</v>
      </c>
      <c r="F10" s="95">
        <v>195</v>
      </c>
      <c r="G10" s="95">
        <v>284</v>
      </c>
      <c r="H10" s="104">
        <v>72</v>
      </c>
      <c r="I10" s="104">
        <v>222</v>
      </c>
      <c r="J10" s="104">
        <v>294</v>
      </c>
      <c r="K10" s="111">
        <v>89</v>
      </c>
      <c r="L10" s="111">
        <v>180</v>
      </c>
      <c r="M10" s="111">
        <v>269</v>
      </c>
      <c r="N10" s="117">
        <v>101</v>
      </c>
      <c r="O10" s="117">
        <v>237</v>
      </c>
      <c r="P10" s="117">
        <v>338</v>
      </c>
      <c r="Q10" s="125">
        <v>111</v>
      </c>
      <c r="R10" s="125">
        <v>236</v>
      </c>
      <c r="S10" s="125">
        <v>347</v>
      </c>
      <c r="T10" s="132">
        <v>75</v>
      </c>
      <c r="U10" s="132">
        <v>210</v>
      </c>
      <c r="V10" s="132">
        <v>285</v>
      </c>
      <c r="W10" s="139">
        <v>76</v>
      </c>
      <c r="X10" s="139">
        <v>219</v>
      </c>
      <c r="Y10" s="139">
        <v>295</v>
      </c>
      <c r="Z10" s="145">
        <v>70</v>
      </c>
      <c r="AA10" s="145">
        <v>215</v>
      </c>
      <c r="AB10" s="145">
        <v>285</v>
      </c>
      <c r="AC10" s="154">
        <v>94</v>
      </c>
      <c r="AD10" s="154">
        <v>218</v>
      </c>
      <c r="AE10" s="154">
        <v>312</v>
      </c>
      <c r="AF10" s="160">
        <v>132</v>
      </c>
      <c r="AG10" s="160">
        <v>370</v>
      </c>
      <c r="AH10" s="160">
        <v>502</v>
      </c>
      <c r="AI10" s="168">
        <v>89</v>
      </c>
      <c r="AJ10" s="168">
        <v>221</v>
      </c>
      <c r="AK10" s="168">
        <v>310</v>
      </c>
    </row>
    <row r="11" spans="1:37" x14ac:dyDescent="0.2">
      <c r="A11" s="85" t="s">
        <v>210</v>
      </c>
      <c r="B11" s="88">
        <v>55</v>
      </c>
      <c r="C11" s="88">
        <v>178</v>
      </c>
      <c r="D11" s="88">
        <v>233</v>
      </c>
      <c r="E11" s="96">
        <v>60</v>
      </c>
      <c r="F11" s="96">
        <v>184</v>
      </c>
      <c r="G11" s="96">
        <v>244</v>
      </c>
      <c r="H11" s="105">
        <v>67</v>
      </c>
      <c r="I11" s="105">
        <v>169</v>
      </c>
      <c r="J11" s="105">
        <v>236</v>
      </c>
      <c r="K11" s="111">
        <v>38</v>
      </c>
      <c r="L11" s="111">
        <v>139</v>
      </c>
      <c r="M11" s="111">
        <v>177</v>
      </c>
      <c r="N11" s="118">
        <v>63</v>
      </c>
      <c r="O11" s="118">
        <v>237</v>
      </c>
      <c r="P11" s="118">
        <v>300</v>
      </c>
      <c r="Q11" s="126">
        <v>62</v>
      </c>
      <c r="R11" s="126">
        <v>262</v>
      </c>
      <c r="S11" s="126">
        <v>324</v>
      </c>
      <c r="T11" s="133">
        <v>87</v>
      </c>
      <c r="U11" s="133">
        <v>356</v>
      </c>
      <c r="V11" s="133">
        <v>443</v>
      </c>
      <c r="W11" s="138">
        <v>84</v>
      </c>
      <c r="X11" s="138">
        <v>286</v>
      </c>
      <c r="Y11" s="138">
        <v>370</v>
      </c>
      <c r="Z11" s="146">
        <v>128</v>
      </c>
      <c r="AA11" s="146">
        <v>317</v>
      </c>
      <c r="AB11" s="146">
        <v>445</v>
      </c>
      <c r="AC11" s="155">
        <v>78</v>
      </c>
      <c r="AD11" s="155">
        <v>286</v>
      </c>
      <c r="AE11" s="155">
        <v>364</v>
      </c>
      <c r="AF11" s="161">
        <v>45</v>
      </c>
      <c r="AG11" s="161">
        <v>223</v>
      </c>
      <c r="AH11" s="161">
        <v>268</v>
      </c>
      <c r="AI11" s="169">
        <v>29</v>
      </c>
      <c r="AJ11" s="169">
        <v>185</v>
      </c>
      <c r="AK11" s="169">
        <v>214</v>
      </c>
    </row>
    <row r="12" spans="1:37" x14ac:dyDescent="0.2">
      <c r="A12" s="85" t="s">
        <v>211</v>
      </c>
      <c r="B12" s="89">
        <v>84</v>
      </c>
      <c r="C12" s="89">
        <v>136</v>
      </c>
      <c r="D12" s="89">
        <v>220</v>
      </c>
      <c r="E12" s="97">
        <v>62</v>
      </c>
      <c r="F12" s="97">
        <v>56</v>
      </c>
      <c r="G12" s="97">
        <v>118</v>
      </c>
      <c r="H12" s="106">
        <v>86</v>
      </c>
      <c r="I12" s="106">
        <v>108</v>
      </c>
      <c r="J12" s="106">
        <v>194</v>
      </c>
      <c r="K12" s="112">
        <v>105</v>
      </c>
      <c r="L12" s="112">
        <v>138</v>
      </c>
      <c r="M12" s="112">
        <v>243</v>
      </c>
      <c r="N12" s="119">
        <v>92</v>
      </c>
      <c r="O12" s="119">
        <v>125</v>
      </c>
      <c r="P12" s="119">
        <v>217</v>
      </c>
      <c r="Q12" s="127">
        <v>62</v>
      </c>
      <c r="R12" s="127">
        <v>262</v>
      </c>
      <c r="S12" s="127">
        <v>324</v>
      </c>
      <c r="T12" s="133">
        <v>99</v>
      </c>
      <c r="U12" s="133">
        <v>160</v>
      </c>
      <c r="V12" s="133">
        <v>259</v>
      </c>
      <c r="W12" s="140">
        <v>102</v>
      </c>
      <c r="X12" s="140">
        <v>129</v>
      </c>
      <c r="Y12" s="140">
        <v>231</v>
      </c>
      <c r="Z12" s="147">
        <v>116</v>
      </c>
      <c r="AA12" s="147">
        <v>165</v>
      </c>
      <c r="AB12" s="147">
        <v>281</v>
      </c>
      <c r="AC12" s="156">
        <v>55</v>
      </c>
      <c r="AD12" s="156">
        <v>93</v>
      </c>
      <c r="AE12" s="156">
        <v>148</v>
      </c>
      <c r="AF12" s="162">
        <v>152</v>
      </c>
      <c r="AG12" s="162">
        <v>193</v>
      </c>
      <c r="AH12" s="162">
        <v>345</v>
      </c>
      <c r="AI12" s="170">
        <v>57</v>
      </c>
      <c r="AJ12" s="170">
        <v>84</v>
      </c>
      <c r="AK12" s="170">
        <v>141</v>
      </c>
    </row>
    <row r="13" spans="1:37" x14ac:dyDescent="0.2">
      <c r="A13" s="85" t="s">
        <v>212</v>
      </c>
      <c r="B13" s="90">
        <v>37</v>
      </c>
      <c r="C13" s="90">
        <v>64</v>
      </c>
      <c r="D13" s="90">
        <v>101</v>
      </c>
      <c r="E13" s="98">
        <v>30</v>
      </c>
      <c r="F13" s="98">
        <v>63</v>
      </c>
      <c r="G13" s="98">
        <v>93</v>
      </c>
      <c r="H13" s="107">
        <v>40</v>
      </c>
      <c r="I13" s="107">
        <v>57</v>
      </c>
      <c r="J13" s="107">
        <v>97</v>
      </c>
      <c r="K13" s="113">
        <v>33</v>
      </c>
      <c r="L13" s="113">
        <v>47</v>
      </c>
      <c r="M13" s="113">
        <v>80</v>
      </c>
      <c r="N13" s="120">
        <v>69</v>
      </c>
      <c r="O13" s="120">
        <v>129</v>
      </c>
      <c r="P13" s="120">
        <v>198</v>
      </c>
      <c r="Q13" s="128">
        <v>65</v>
      </c>
      <c r="R13" s="128">
        <v>102</v>
      </c>
      <c r="S13" s="128">
        <v>167</v>
      </c>
      <c r="T13" s="134">
        <v>58</v>
      </c>
      <c r="U13" s="134">
        <v>96</v>
      </c>
      <c r="V13" s="134">
        <v>154</v>
      </c>
      <c r="W13" s="141">
        <v>24</v>
      </c>
      <c r="X13" s="141">
        <v>63</v>
      </c>
      <c r="Y13" s="141">
        <v>87</v>
      </c>
      <c r="Z13" s="148">
        <v>52</v>
      </c>
      <c r="AA13" s="148">
        <v>109</v>
      </c>
      <c r="AB13" s="148">
        <v>161</v>
      </c>
      <c r="AC13" s="157">
        <v>49</v>
      </c>
      <c r="AD13" s="157">
        <v>84</v>
      </c>
      <c r="AE13" s="157">
        <v>133</v>
      </c>
      <c r="AF13" s="163">
        <v>53</v>
      </c>
      <c r="AG13" s="163">
        <v>84</v>
      </c>
      <c r="AH13" s="37">
        <v>137</v>
      </c>
      <c r="AI13" s="171">
        <v>41</v>
      </c>
      <c r="AJ13" s="171">
        <v>80</v>
      </c>
      <c r="AK13" s="171">
        <v>121</v>
      </c>
    </row>
    <row r="14" spans="1:37" x14ac:dyDescent="0.2">
      <c r="A14" s="85" t="s">
        <v>206</v>
      </c>
      <c r="B14" s="91">
        <v>130</v>
      </c>
      <c r="C14" s="91">
        <v>0</v>
      </c>
      <c r="D14" s="91">
        <v>130</v>
      </c>
      <c r="E14" s="99">
        <v>126</v>
      </c>
      <c r="F14" s="99">
        <v>1</v>
      </c>
      <c r="G14" s="99">
        <v>127</v>
      </c>
      <c r="H14" s="108">
        <v>120</v>
      </c>
      <c r="I14" s="108">
        <v>1</v>
      </c>
      <c r="J14" s="108">
        <v>121</v>
      </c>
      <c r="K14" s="113">
        <v>121</v>
      </c>
      <c r="L14" s="113">
        <v>0</v>
      </c>
      <c r="M14" s="113">
        <v>121</v>
      </c>
      <c r="N14" s="121">
        <v>154</v>
      </c>
      <c r="O14" s="121">
        <v>5</v>
      </c>
      <c r="P14" s="121">
        <v>159</v>
      </c>
      <c r="Q14" s="37">
        <v>107</v>
      </c>
      <c r="R14" s="37">
        <v>3</v>
      </c>
      <c r="S14" s="37">
        <v>110</v>
      </c>
      <c r="T14" s="49">
        <v>85</v>
      </c>
      <c r="U14" s="49">
        <v>4</v>
      </c>
      <c r="V14" s="37">
        <v>89</v>
      </c>
      <c r="W14" s="142">
        <v>91</v>
      </c>
      <c r="X14" s="142">
        <v>1</v>
      </c>
      <c r="Y14" s="142">
        <v>92</v>
      </c>
      <c r="Z14" s="149">
        <v>131</v>
      </c>
      <c r="AA14" s="149">
        <v>2</v>
      </c>
      <c r="AB14" s="149">
        <v>133</v>
      </c>
      <c r="AC14" s="49">
        <v>104</v>
      </c>
      <c r="AD14" s="49">
        <v>2</v>
      </c>
      <c r="AE14" s="37">
        <v>106</v>
      </c>
      <c r="AF14" s="164">
        <v>126</v>
      </c>
      <c r="AG14" s="164">
        <v>2</v>
      </c>
      <c r="AH14" s="164">
        <v>128</v>
      </c>
      <c r="AI14" s="172">
        <v>106</v>
      </c>
      <c r="AJ14" s="172">
        <v>0</v>
      </c>
      <c r="AK14" s="172">
        <v>106</v>
      </c>
    </row>
    <row r="15" spans="1:37" x14ac:dyDescent="0.2">
      <c r="A15" s="85" t="s">
        <v>213</v>
      </c>
      <c r="B15" s="49">
        <v>32</v>
      </c>
      <c r="C15" s="49">
        <v>31</v>
      </c>
      <c r="D15" s="37">
        <v>63</v>
      </c>
      <c r="E15" s="49">
        <v>50</v>
      </c>
      <c r="F15" s="49">
        <v>22</v>
      </c>
      <c r="G15" s="37">
        <v>72</v>
      </c>
      <c r="H15" s="76">
        <v>153</v>
      </c>
      <c r="I15" s="76">
        <v>104</v>
      </c>
      <c r="J15" s="37">
        <v>257</v>
      </c>
      <c r="K15" s="49">
        <v>16</v>
      </c>
      <c r="L15" s="49">
        <v>14</v>
      </c>
      <c r="M15" s="37">
        <v>30</v>
      </c>
      <c r="N15" s="122">
        <v>91</v>
      </c>
      <c r="O15" s="122">
        <v>67</v>
      </c>
      <c r="P15" s="122">
        <v>158</v>
      </c>
      <c r="Q15" s="49">
        <v>70</v>
      </c>
      <c r="R15" s="49">
        <v>25</v>
      </c>
      <c r="S15" s="37">
        <v>95</v>
      </c>
      <c r="T15" s="135">
        <v>110</v>
      </c>
      <c r="U15" s="135">
        <v>36</v>
      </c>
      <c r="V15" s="135">
        <v>146</v>
      </c>
      <c r="W15" s="49">
        <v>16</v>
      </c>
      <c r="X15" s="49">
        <v>14</v>
      </c>
      <c r="Y15" s="37">
        <v>30</v>
      </c>
      <c r="Z15" s="150">
        <v>157</v>
      </c>
      <c r="AA15" s="150">
        <v>53</v>
      </c>
      <c r="AB15" s="150">
        <v>210</v>
      </c>
      <c r="AC15" s="158">
        <v>104</v>
      </c>
      <c r="AD15" s="158">
        <v>74</v>
      </c>
      <c r="AE15" s="158">
        <v>178</v>
      </c>
      <c r="AF15" s="49">
        <v>11</v>
      </c>
      <c r="AG15" s="49">
        <v>1</v>
      </c>
      <c r="AH15" s="37">
        <v>12</v>
      </c>
      <c r="AI15" s="49">
        <v>59</v>
      </c>
      <c r="AJ15" s="49">
        <v>18</v>
      </c>
      <c r="AK15" s="37">
        <v>77</v>
      </c>
    </row>
    <row r="16" spans="1:37" x14ac:dyDescent="0.2">
      <c r="A16" s="85" t="s">
        <v>214</v>
      </c>
      <c r="B16" s="93">
        <v>35</v>
      </c>
      <c r="C16" s="93">
        <v>52</v>
      </c>
      <c r="D16" s="93">
        <v>87</v>
      </c>
      <c r="E16" s="100">
        <v>28</v>
      </c>
      <c r="F16" s="100">
        <v>48</v>
      </c>
      <c r="G16" s="100">
        <v>76</v>
      </c>
      <c r="H16" s="76">
        <v>19</v>
      </c>
      <c r="I16" s="76">
        <v>35</v>
      </c>
      <c r="J16" s="37">
        <v>54</v>
      </c>
      <c r="K16" s="114">
        <v>27</v>
      </c>
      <c r="L16" s="114">
        <v>58</v>
      </c>
      <c r="M16" s="114">
        <v>85</v>
      </c>
      <c r="N16" s="123">
        <v>41</v>
      </c>
      <c r="O16" s="123">
        <v>105</v>
      </c>
      <c r="P16" s="123">
        <v>146</v>
      </c>
      <c r="Q16" s="129">
        <v>69</v>
      </c>
      <c r="R16" s="129">
        <v>145</v>
      </c>
      <c r="S16" s="129">
        <v>214</v>
      </c>
      <c r="T16" s="136">
        <v>69</v>
      </c>
      <c r="U16" s="136">
        <v>99</v>
      </c>
      <c r="V16" s="136">
        <v>168</v>
      </c>
      <c r="W16" s="49">
        <v>17</v>
      </c>
      <c r="X16" s="49">
        <v>23</v>
      </c>
      <c r="Y16" s="37">
        <v>40</v>
      </c>
      <c r="Z16" s="49">
        <v>47</v>
      </c>
      <c r="AA16" s="49">
        <v>37</v>
      </c>
      <c r="AB16" s="37">
        <v>84</v>
      </c>
      <c r="AC16" s="49">
        <v>61</v>
      </c>
      <c r="AD16" s="49">
        <v>39</v>
      </c>
      <c r="AE16" s="37">
        <v>100</v>
      </c>
      <c r="AF16" s="49">
        <v>29</v>
      </c>
      <c r="AG16" s="49">
        <v>33</v>
      </c>
      <c r="AH16" s="37">
        <v>62</v>
      </c>
      <c r="AI16" s="173">
        <v>42</v>
      </c>
      <c r="AJ16" s="173">
        <v>64</v>
      </c>
      <c r="AK16" s="173">
        <v>106</v>
      </c>
    </row>
    <row r="17" spans="1:37" x14ac:dyDescent="0.2">
      <c r="A17" s="85" t="s">
        <v>215</v>
      </c>
      <c r="B17" s="92">
        <v>36</v>
      </c>
      <c r="C17" s="92">
        <v>42</v>
      </c>
      <c r="D17" s="92">
        <v>78</v>
      </c>
      <c r="E17" s="101">
        <v>29</v>
      </c>
      <c r="F17" s="101">
        <v>48</v>
      </c>
      <c r="G17" s="101">
        <v>77</v>
      </c>
      <c r="H17" s="109">
        <v>62</v>
      </c>
      <c r="I17" s="109">
        <v>62</v>
      </c>
      <c r="J17" s="109">
        <v>124</v>
      </c>
      <c r="K17" s="115">
        <v>44</v>
      </c>
      <c r="L17" s="115">
        <v>44</v>
      </c>
      <c r="M17" s="115">
        <v>88</v>
      </c>
      <c r="N17" s="37">
        <v>59</v>
      </c>
      <c r="O17" s="37">
        <v>57</v>
      </c>
      <c r="P17" s="37">
        <v>116</v>
      </c>
      <c r="Q17" s="130">
        <v>59</v>
      </c>
      <c r="R17" s="130">
        <v>73</v>
      </c>
      <c r="S17" s="130">
        <v>132</v>
      </c>
      <c r="T17" s="136">
        <v>44</v>
      </c>
      <c r="U17" s="136">
        <v>60</v>
      </c>
      <c r="V17" s="136">
        <v>104</v>
      </c>
      <c r="W17" s="49">
        <v>23</v>
      </c>
      <c r="X17" s="49">
        <v>37</v>
      </c>
      <c r="Y17" s="37">
        <v>60</v>
      </c>
      <c r="Z17" s="151">
        <v>47</v>
      </c>
      <c r="AA17" s="151">
        <v>64</v>
      </c>
      <c r="AB17" s="151">
        <v>111</v>
      </c>
      <c r="AC17" s="159">
        <v>39</v>
      </c>
      <c r="AD17" s="159">
        <v>48</v>
      </c>
      <c r="AE17" s="159">
        <v>87</v>
      </c>
      <c r="AF17" s="165">
        <v>55</v>
      </c>
      <c r="AG17" s="165">
        <v>41</v>
      </c>
      <c r="AH17" s="165">
        <v>96</v>
      </c>
      <c r="AI17" s="174">
        <v>37</v>
      </c>
      <c r="AJ17" s="174">
        <v>35</v>
      </c>
      <c r="AK17" s="174">
        <v>72</v>
      </c>
    </row>
    <row r="23" spans="1:37" ht="15" x14ac:dyDescent="0.25">
      <c r="A23" s="2" t="s">
        <v>121</v>
      </c>
      <c r="B23" s="2" t="s">
        <v>70</v>
      </c>
      <c r="C23" s="2" t="s">
        <v>71</v>
      </c>
      <c r="D23" s="2" t="s">
        <v>72</v>
      </c>
      <c r="E23" s="2" t="s">
        <v>73</v>
      </c>
      <c r="F23" s="2" t="s">
        <v>74</v>
      </c>
      <c r="G23" s="2" t="s">
        <v>75</v>
      </c>
      <c r="H23" s="2" t="s">
        <v>76</v>
      </c>
      <c r="I23" s="2" t="s">
        <v>77</v>
      </c>
      <c r="J23" s="2" t="s">
        <v>78</v>
      </c>
      <c r="K23" s="2" t="s">
        <v>79</v>
      </c>
      <c r="L23" s="2" t="s">
        <v>80</v>
      </c>
      <c r="M23" s="2" t="s">
        <v>81</v>
      </c>
      <c r="N23" s="39"/>
      <c r="O23" s="39"/>
      <c r="P23" s="39"/>
      <c r="Q23" s="39"/>
      <c r="R23" s="39"/>
      <c r="S23" s="39"/>
      <c r="T23" s="39"/>
      <c r="U23" s="39"/>
      <c r="V23" s="39"/>
      <c r="W23" s="39"/>
      <c r="X23" s="39"/>
      <c r="Y23" s="39"/>
      <c r="Z23" s="39"/>
      <c r="AA23" s="39"/>
      <c r="AB23" s="39"/>
      <c r="AC23" s="39"/>
      <c r="AD23" s="39"/>
      <c r="AE23" s="39"/>
      <c r="AF23" s="39"/>
      <c r="AG23" s="39"/>
      <c r="AH23" s="39"/>
      <c r="AI23" s="39"/>
      <c r="AJ23" s="39"/>
      <c r="AK23" s="39"/>
    </row>
    <row r="24" spans="1:37" ht="15" x14ac:dyDescent="0.25">
      <c r="A24" s="85" t="s">
        <v>207</v>
      </c>
      <c r="B24" s="7">
        <f t="shared" ref="B24:B33" si="0">D8</f>
        <v>909</v>
      </c>
      <c r="C24" s="7">
        <f t="shared" ref="C24:C31" si="1">G8</f>
        <v>857</v>
      </c>
      <c r="D24" s="7">
        <f t="shared" ref="D24:D31" si="2">J8</f>
        <v>895</v>
      </c>
      <c r="E24" s="7">
        <f t="shared" ref="E24:E31" si="3">M8</f>
        <v>1625</v>
      </c>
      <c r="F24" s="7">
        <f t="shared" ref="F24:F31" si="4">P8</f>
        <v>2265</v>
      </c>
      <c r="G24" s="7">
        <f t="shared" ref="G24:G31" si="5">S8</f>
        <v>2142</v>
      </c>
      <c r="H24" s="7">
        <f t="shared" ref="H24:H31" si="6">V8</f>
        <v>2336</v>
      </c>
      <c r="I24" s="7">
        <f t="shared" ref="I24:I31" si="7">Y8</f>
        <v>1585</v>
      </c>
      <c r="J24" s="7">
        <f t="shared" ref="J24:J31" si="8">AB8</f>
        <v>1488</v>
      </c>
      <c r="K24" s="7">
        <f t="shared" ref="K24:K31" si="9">AE8</f>
        <v>1140</v>
      </c>
      <c r="L24" s="7">
        <f t="shared" ref="L24:L31" si="10">AH8</f>
        <v>1263</v>
      </c>
      <c r="M24" s="7">
        <f t="shared" ref="M24:M31" si="11">AK8</f>
        <v>966</v>
      </c>
      <c r="N24" s="59"/>
      <c r="O24" s="59"/>
      <c r="P24" s="59"/>
      <c r="Q24" s="39"/>
      <c r="R24" s="39"/>
      <c r="S24" s="39"/>
      <c r="T24" s="39"/>
      <c r="U24" s="39"/>
      <c r="V24" s="39"/>
      <c r="W24" s="39"/>
      <c r="X24" s="39"/>
      <c r="Y24" s="39"/>
      <c r="Z24" s="39"/>
      <c r="AA24" s="39"/>
      <c r="AB24" s="39"/>
      <c r="AC24" s="39"/>
      <c r="AD24" s="39"/>
      <c r="AE24" s="39"/>
      <c r="AF24" s="39"/>
      <c r="AG24" s="39"/>
      <c r="AH24" s="39"/>
      <c r="AI24" s="39"/>
      <c r="AJ24" s="39"/>
      <c r="AK24" s="39"/>
    </row>
    <row r="25" spans="1:37" ht="15" x14ac:dyDescent="0.25">
      <c r="A25" s="85" t="s">
        <v>208</v>
      </c>
      <c r="B25" s="7">
        <f t="shared" si="0"/>
        <v>587</v>
      </c>
      <c r="C25" s="7">
        <f t="shared" si="1"/>
        <v>455</v>
      </c>
      <c r="D25" s="7">
        <f t="shared" si="2"/>
        <v>648</v>
      </c>
      <c r="E25" s="7">
        <f t="shared" si="3"/>
        <v>573</v>
      </c>
      <c r="F25" s="7">
        <f t="shared" si="4"/>
        <v>1052</v>
      </c>
      <c r="G25" s="7">
        <f t="shared" si="5"/>
        <v>1107</v>
      </c>
      <c r="H25" s="7">
        <f t="shared" si="6"/>
        <v>847</v>
      </c>
      <c r="I25" s="7">
        <f t="shared" si="7"/>
        <v>661</v>
      </c>
      <c r="J25" s="7">
        <f t="shared" si="8"/>
        <v>1004</v>
      </c>
      <c r="K25" s="7">
        <f t="shared" si="9"/>
        <v>868</v>
      </c>
      <c r="L25" s="7">
        <f t="shared" si="10"/>
        <v>749</v>
      </c>
      <c r="M25" s="7">
        <f t="shared" si="11"/>
        <v>675</v>
      </c>
      <c r="N25" s="59"/>
      <c r="O25" s="59"/>
      <c r="P25" s="59"/>
      <c r="Q25" s="39"/>
      <c r="R25" s="39"/>
      <c r="S25" s="39"/>
      <c r="T25" s="39"/>
      <c r="U25" s="39"/>
      <c r="V25" s="39"/>
      <c r="W25" s="39"/>
      <c r="X25" s="39"/>
      <c r="Y25" s="39"/>
      <c r="Z25" s="39"/>
      <c r="AA25" s="39"/>
      <c r="AB25" s="39"/>
      <c r="AC25" s="39"/>
      <c r="AD25" s="39"/>
      <c r="AE25" s="39"/>
      <c r="AF25" s="39"/>
      <c r="AG25" s="39"/>
      <c r="AH25" s="39"/>
      <c r="AI25" s="39"/>
      <c r="AJ25" s="39"/>
      <c r="AK25" s="39"/>
    </row>
    <row r="26" spans="1:37" ht="15" x14ac:dyDescent="0.25">
      <c r="A26" s="85" t="s">
        <v>221</v>
      </c>
      <c r="B26" s="7">
        <f t="shared" si="0"/>
        <v>255</v>
      </c>
      <c r="C26" s="7">
        <f t="shared" si="1"/>
        <v>284</v>
      </c>
      <c r="D26" s="7">
        <f t="shared" si="2"/>
        <v>294</v>
      </c>
      <c r="E26" s="7">
        <f t="shared" si="3"/>
        <v>269</v>
      </c>
      <c r="F26" s="7">
        <f t="shared" si="4"/>
        <v>338</v>
      </c>
      <c r="G26" s="7">
        <f t="shared" si="5"/>
        <v>347</v>
      </c>
      <c r="H26" s="7">
        <f t="shared" si="6"/>
        <v>285</v>
      </c>
      <c r="I26" s="7">
        <f t="shared" si="7"/>
        <v>295</v>
      </c>
      <c r="J26" s="7">
        <f t="shared" si="8"/>
        <v>285</v>
      </c>
      <c r="K26" s="7">
        <f t="shared" si="9"/>
        <v>312</v>
      </c>
      <c r="L26" s="7">
        <f t="shared" si="10"/>
        <v>502</v>
      </c>
      <c r="M26" s="7">
        <f t="shared" si="11"/>
        <v>310</v>
      </c>
      <c r="N26" s="59"/>
      <c r="O26" s="59"/>
      <c r="P26" s="59"/>
      <c r="Q26" s="39"/>
      <c r="R26" s="39"/>
      <c r="S26" s="39"/>
      <c r="T26" s="39"/>
      <c r="U26" s="39"/>
      <c r="V26" s="39"/>
      <c r="W26" s="39"/>
      <c r="X26" s="39"/>
      <c r="Y26" s="39"/>
      <c r="Z26" s="39"/>
      <c r="AA26" s="39"/>
      <c r="AB26" s="39"/>
      <c r="AC26" s="39"/>
      <c r="AD26" s="39"/>
      <c r="AE26" s="39"/>
      <c r="AF26" s="39"/>
      <c r="AG26" s="39"/>
      <c r="AH26" s="39"/>
      <c r="AI26" s="39"/>
      <c r="AJ26" s="39"/>
      <c r="AK26" s="39"/>
    </row>
    <row r="27" spans="1:37" ht="15" x14ac:dyDescent="0.25">
      <c r="A27" s="85" t="s">
        <v>210</v>
      </c>
      <c r="B27" s="7">
        <f t="shared" si="0"/>
        <v>233</v>
      </c>
      <c r="C27" s="7">
        <f t="shared" si="1"/>
        <v>244</v>
      </c>
      <c r="D27" s="7">
        <f t="shared" si="2"/>
        <v>236</v>
      </c>
      <c r="E27" s="7">
        <f t="shared" si="3"/>
        <v>177</v>
      </c>
      <c r="F27" s="7">
        <f t="shared" si="4"/>
        <v>300</v>
      </c>
      <c r="G27" s="7">
        <f t="shared" si="5"/>
        <v>324</v>
      </c>
      <c r="H27" s="7">
        <f t="shared" si="6"/>
        <v>443</v>
      </c>
      <c r="I27" s="7">
        <f t="shared" si="7"/>
        <v>370</v>
      </c>
      <c r="J27" s="7">
        <f t="shared" si="8"/>
        <v>445</v>
      </c>
      <c r="K27" s="7">
        <f t="shared" si="9"/>
        <v>364</v>
      </c>
      <c r="L27" s="7">
        <f t="shared" si="10"/>
        <v>268</v>
      </c>
      <c r="M27" s="7">
        <f t="shared" si="11"/>
        <v>214</v>
      </c>
      <c r="N27" s="59"/>
      <c r="O27" s="59"/>
      <c r="P27" s="59"/>
      <c r="Q27" s="39"/>
      <c r="R27" s="39"/>
      <c r="S27" s="39"/>
      <c r="T27" s="39"/>
      <c r="U27" s="39"/>
      <c r="V27" s="39"/>
      <c r="W27" s="39"/>
      <c r="X27" s="39"/>
      <c r="Y27" s="39"/>
      <c r="Z27" s="39"/>
      <c r="AA27" s="39"/>
      <c r="AB27" s="39"/>
      <c r="AC27" s="39"/>
      <c r="AD27" s="39"/>
      <c r="AE27" s="39"/>
      <c r="AF27" s="39"/>
      <c r="AG27" s="39"/>
      <c r="AH27" s="39"/>
      <c r="AI27" s="39"/>
      <c r="AJ27" s="39"/>
      <c r="AK27" s="39"/>
    </row>
    <row r="28" spans="1:37" ht="15" x14ac:dyDescent="0.25">
      <c r="A28" s="85" t="s">
        <v>211</v>
      </c>
      <c r="B28" s="7">
        <f t="shared" si="0"/>
        <v>220</v>
      </c>
      <c r="C28" s="7">
        <f t="shared" si="1"/>
        <v>118</v>
      </c>
      <c r="D28" s="7">
        <f t="shared" si="2"/>
        <v>194</v>
      </c>
      <c r="E28" s="7">
        <f t="shared" si="3"/>
        <v>243</v>
      </c>
      <c r="F28" s="7">
        <f t="shared" si="4"/>
        <v>217</v>
      </c>
      <c r="G28" s="7">
        <f t="shared" si="5"/>
        <v>324</v>
      </c>
      <c r="H28" s="7">
        <f t="shared" si="6"/>
        <v>259</v>
      </c>
      <c r="I28" s="7">
        <f t="shared" si="7"/>
        <v>231</v>
      </c>
      <c r="J28" s="7">
        <f t="shared" si="8"/>
        <v>281</v>
      </c>
      <c r="K28" s="7">
        <f t="shared" si="9"/>
        <v>148</v>
      </c>
      <c r="L28" s="7">
        <f t="shared" si="10"/>
        <v>345</v>
      </c>
      <c r="M28" s="7">
        <f t="shared" si="11"/>
        <v>141</v>
      </c>
      <c r="N28" s="59"/>
      <c r="O28" s="59"/>
      <c r="P28" s="59"/>
      <c r="Q28" s="39"/>
      <c r="R28" s="39"/>
      <c r="S28" s="39"/>
      <c r="T28" s="39"/>
      <c r="U28" s="39"/>
      <c r="V28" s="39"/>
      <c r="W28" s="39"/>
      <c r="X28" s="39"/>
      <c r="Y28" s="39"/>
      <c r="Z28" s="39"/>
      <c r="AA28" s="39"/>
      <c r="AB28" s="39"/>
      <c r="AC28" s="39"/>
      <c r="AD28" s="39"/>
      <c r="AE28" s="39"/>
      <c r="AF28" s="39"/>
      <c r="AG28" s="39"/>
      <c r="AH28" s="39"/>
      <c r="AI28" s="39"/>
      <c r="AJ28" s="39"/>
      <c r="AK28" s="39"/>
    </row>
    <row r="29" spans="1:37" ht="15" x14ac:dyDescent="0.25">
      <c r="A29" s="85" t="s">
        <v>212</v>
      </c>
      <c r="B29" s="7">
        <f t="shared" si="0"/>
        <v>101</v>
      </c>
      <c r="C29" s="7">
        <f t="shared" si="1"/>
        <v>93</v>
      </c>
      <c r="D29" s="7">
        <f t="shared" si="2"/>
        <v>97</v>
      </c>
      <c r="E29" s="7">
        <f t="shared" si="3"/>
        <v>80</v>
      </c>
      <c r="F29" s="7">
        <f t="shared" si="4"/>
        <v>198</v>
      </c>
      <c r="G29" s="7">
        <f t="shared" si="5"/>
        <v>167</v>
      </c>
      <c r="H29" s="7">
        <f t="shared" si="6"/>
        <v>154</v>
      </c>
      <c r="I29" s="7">
        <f t="shared" si="7"/>
        <v>87</v>
      </c>
      <c r="J29" s="7">
        <f t="shared" si="8"/>
        <v>161</v>
      </c>
      <c r="K29" s="7">
        <f t="shared" si="9"/>
        <v>133</v>
      </c>
      <c r="L29" s="7">
        <f t="shared" si="10"/>
        <v>137</v>
      </c>
      <c r="M29" s="7">
        <f t="shared" si="11"/>
        <v>121</v>
      </c>
      <c r="N29" s="59"/>
      <c r="O29" s="59"/>
      <c r="P29" s="59"/>
      <c r="Q29" s="39"/>
      <c r="R29" s="39"/>
      <c r="S29" s="39"/>
      <c r="T29" s="39"/>
      <c r="U29" s="39"/>
      <c r="V29" s="39"/>
      <c r="W29" s="39"/>
      <c r="X29" s="39"/>
      <c r="Y29" s="39"/>
      <c r="Z29" s="39"/>
      <c r="AA29" s="39"/>
      <c r="AB29" s="39"/>
      <c r="AC29" s="39"/>
      <c r="AD29" s="39"/>
      <c r="AE29" s="39"/>
      <c r="AF29" s="39"/>
      <c r="AG29" s="39"/>
      <c r="AH29" s="39"/>
      <c r="AI29" s="39"/>
      <c r="AJ29" s="39"/>
      <c r="AK29" s="39"/>
    </row>
    <row r="30" spans="1:37" ht="15" x14ac:dyDescent="0.25">
      <c r="A30" s="85" t="s">
        <v>206</v>
      </c>
      <c r="B30" s="7">
        <f t="shared" si="0"/>
        <v>130</v>
      </c>
      <c r="C30" s="7">
        <f t="shared" si="1"/>
        <v>127</v>
      </c>
      <c r="D30" s="7">
        <f t="shared" si="2"/>
        <v>121</v>
      </c>
      <c r="E30" s="7">
        <f t="shared" si="3"/>
        <v>121</v>
      </c>
      <c r="F30" s="7">
        <f t="shared" si="4"/>
        <v>159</v>
      </c>
      <c r="G30" s="7">
        <f t="shared" si="5"/>
        <v>110</v>
      </c>
      <c r="H30" s="7">
        <f t="shared" si="6"/>
        <v>89</v>
      </c>
      <c r="I30" s="7">
        <f t="shared" si="7"/>
        <v>92</v>
      </c>
      <c r="J30" s="7">
        <f t="shared" si="8"/>
        <v>133</v>
      </c>
      <c r="K30" s="7">
        <f t="shared" si="9"/>
        <v>106</v>
      </c>
      <c r="L30" s="7">
        <f t="shared" si="10"/>
        <v>128</v>
      </c>
      <c r="M30" s="7">
        <f t="shared" si="11"/>
        <v>106</v>
      </c>
      <c r="N30" s="59"/>
      <c r="O30" s="59"/>
      <c r="P30" s="59"/>
      <c r="Q30" s="39"/>
      <c r="R30" s="39"/>
      <c r="S30" s="39"/>
      <c r="T30" s="39"/>
      <c r="U30" s="39"/>
      <c r="V30" s="39"/>
      <c r="W30" s="39"/>
      <c r="X30" s="39"/>
      <c r="Y30" s="39"/>
      <c r="Z30" s="39"/>
      <c r="AA30" s="39"/>
      <c r="AB30" s="39"/>
      <c r="AC30" s="39"/>
      <c r="AD30" s="39"/>
      <c r="AE30" s="39"/>
      <c r="AF30" s="39"/>
      <c r="AG30" s="39"/>
      <c r="AH30" s="39"/>
      <c r="AI30" s="39"/>
      <c r="AJ30" s="39"/>
      <c r="AK30" s="39"/>
    </row>
    <row r="31" spans="1:37" ht="15" x14ac:dyDescent="0.25">
      <c r="A31" s="85" t="s">
        <v>213</v>
      </c>
      <c r="B31" s="7">
        <f t="shared" si="0"/>
        <v>63</v>
      </c>
      <c r="C31" s="7">
        <f t="shared" si="1"/>
        <v>72</v>
      </c>
      <c r="D31" s="7">
        <f t="shared" si="2"/>
        <v>257</v>
      </c>
      <c r="E31" s="7">
        <f t="shared" si="3"/>
        <v>30</v>
      </c>
      <c r="F31" s="7">
        <f t="shared" si="4"/>
        <v>158</v>
      </c>
      <c r="G31" s="7">
        <f t="shared" si="5"/>
        <v>95</v>
      </c>
      <c r="H31" s="7">
        <f t="shared" si="6"/>
        <v>146</v>
      </c>
      <c r="I31" s="7">
        <f t="shared" si="7"/>
        <v>30</v>
      </c>
      <c r="J31" s="7">
        <f t="shared" si="8"/>
        <v>210</v>
      </c>
      <c r="K31" s="7">
        <f t="shared" si="9"/>
        <v>178</v>
      </c>
      <c r="L31" s="7">
        <f t="shared" si="10"/>
        <v>12</v>
      </c>
      <c r="M31" s="7">
        <f t="shared" si="11"/>
        <v>77</v>
      </c>
      <c r="N31" s="59"/>
      <c r="O31" s="59"/>
      <c r="P31" s="59"/>
      <c r="Q31" s="39"/>
      <c r="R31" s="39"/>
      <c r="S31" s="39"/>
      <c r="T31" s="39"/>
      <c r="U31" s="39"/>
      <c r="V31" s="39"/>
      <c r="W31" s="39"/>
      <c r="X31" s="39"/>
      <c r="Y31" s="39"/>
      <c r="Z31" s="39"/>
      <c r="AA31" s="39"/>
      <c r="AB31" s="39"/>
      <c r="AC31" s="39"/>
      <c r="AD31" s="39"/>
      <c r="AE31" s="39"/>
      <c r="AF31" s="39"/>
      <c r="AG31" s="39"/>
      <c r="AH31" s="39"/>
      <c r="AI31" s="39"/>
      <c r="AJ31" s="39"/>
      <c r="AK31" s="39"/>
    </row>
    <row r="32" spans="1:37" ht="15" x14ac:dyDescent="0.25">
      <c r="A32" s="85" t="s">
        <v>214</v>
      </c>
      <c r="B32" s="83">
        <f t="shared" si="0"/>
        <v>87</v>
      </c>
      <c r="C32" s="83">
        <f t="shared" ref="C32:C33" si="12">G16</f>
        <v>76</v>
      </c>
      <c r="D32" s="83">
        <f t="shared" ref="D32:D33" si="13">J16</f>
        <v>54</v>
      </c>
      <c r="E32" s="83">
        <f t="shared" ref="E32:E33" si="14">M16</f>
        <v>85</v>
      </c>
      <c r="F32" s="83">
        <f t="shared" ref="F32:F33" si="15">P16</f>
        <v>146</v>
      </c>
      <c r="G32" s="83">
        <f t="shared" ref="G32:G33" si="16">S16</f>
        <v>214</v>
      </c>
      <c r="H32" s="83">
        <f t="shared" ref="H32:H33" si="17">V16</f>
        <v>168</v>
      </c>
      <c r="I32" s="83">
        <f t="shared" ref="I32:I33" si="18">Y16</f>
        <v>40</v>
      </c>
      <c r="J32" s="83">
        <f t="shared" ref="J32:J33" si="19">AB16</f>
        <v>84</v>
      </c>
      <c r="K32" s="83">
        <f t="shared" ref="K32:K33" si="20">AE16</f>
        <v>100</v>
      </c>
      <c r="L32" s="83">
        <f t="shared" ref="L32:L33" si="21">AH16</f>
        <v>62</v>
      </c>
      <c r="M32" s="83">
        <f t="shared" ref="M32:M33" si="22">AK16</f>
        <v>106</v>
      </c>
      <c r="N32" s="59"/>
      <c r="O32" s="59"/>
      <c r="P32" s="59"/>
    </row>
    <row r="33" spans="1:16" ht="15" x14ac:dyDescent="0.25">
      <c r="A33" s="85" t="s">
        <v>215</v>
      </c>
      <c r="B33" s="83">
        <f t="shared" si="0"/>
        <v>78</v>
      </c>
      <c r="C33" s="83">
        <f t="shared" si="12"/>
        <v>77</v>
      </c>
      <c r="D33" s="83">
        <f t="shared" si="13"/>
        <v>124</v>
      </c>
      <c r="E33" s="83">
        <f t="shared" si="14"/>
        <v>88</v>
      </c>
      <c r="F33" s="83">
        <f t="shared" si="15"/>
        <v>116</v>
      </c>
      <c r="G33" s="83">
        <f t="shared" si="16"/>
        <v>132</v>
      </c>
      <c r="H33" s="83">
        <f t="shared" si="17"/>
        <v>104</v>
      </c>
      <c r="I33" s="83">
        <f t="shared" si="18"/>
        <v>60</v>
      </c>
      <c r="J33" s="83">
        <f t="shared" si="19"/>
        <v>111</v>
      </c>
      <c r="K33" s="83">
        <f t="shared" si="20"/>
        <v>87</v>
      </c>
      <c r="L33" s="83">
        <f t="shared" si="21"/>
        <v>96</v>
      </c>
      <c r="M33" s="83">
        <f t="shared" si="22"/>
        <v>72</v>
      </c>
      <c r="N33" s="59"/>
      <c r="O33" s="59"/>
      <c r="P33" s="59"/>
    </row>
    <row r="34" spans="1:16" x14ac:dyDescent="0.2">
      <c r="A34" s="57"/>
      <c r="B34" s="58"/>
      <c r="C34" s="58"/>
      <c r="D34" s="58"/>
      <c r="E34" s="58"/>
      <c r="F34" s="58"/>
      <c r="G34" s="58"/>
      <c r="H34" s="58"/>
      <c r="I34" s="58"/>
      <c r="J34" s="58"/>
      <c r="K34" s="58"/>
      <c r="L34" s="58"/>
      <c r="M34" s="58"/>
    </row>
    <row r="35" spans="1:16" x14ac:dyDescent="0.2">
      <c r="A35" s="57"/>
      <c r="B35" s="58"/>
      <c r="C35" s="58"/>
      <c r="D35" s="58"/>
      <c r="E35" s="58"/>
      <c r="F35" s="58"/>
      <c r="G35" s="58"/>
      <c r="H35" s="58"/>
      <c r="I35" s="58"/>
      <c r="J35" s="58"/>
      <c r="K35" s="58"/>
      <c r="L35" s="58"/>
      <c r="M35" s="58"/>
    </row>
    <row r="36" spans="1:16" x14ac:dyDescent="0.2">
      <c r="A36" s="57"/>
      <c r="B36" s="58"/>
      <c r="C36" s="58"/>
      <c r="D36" s="58"/>
      <c r="E36" s="58"/>
      <c r="F36" s="58"/>
      <c r="G36" s="58"/>
      <c r="H36" s="58"/>
      <c r="I36" s="58"/>
      <c r="J36" s="58"/>
      <c r="K36" s="58"/>
      <c r="L36" s="58"/>
      <c r="M36" s="58"/>
    </row>
    <row r="37" spans="1:16" x14ac:dyDescent="0.2">
      <c r="A37" s="57"/>
      <c r="B37" s="58"/>
      <c r="C37" s="58"/>
      <c r="D37" s="58"/>
      <c r="E37" s="58"/>
      <c r="F37" s="58"/>
      <c r="G37" s="58"/>
      <c r="H37" s="58"/>
      <c r="I37" s="58"/>
      <c r="J37" s="58"/>
      <c r="K37" s="58"/>
      <c r="L37" s="58"/>
      <c r="M37" s="58"/>
    </row>
    <row r="38" spans="1:16" ht="15" x14ac:dyDescent="0.25">
      <c r="A38" s="39"/>
      <c r="B38" s="39"/>
      <c r="C38" s="39"/>
      <c r="D38" s="40"/>
      <c r="E38" s="39"/>
      <c r="F38" s="39"/>
      <c r="G38" s="40"/>
      <c r="H38" s="40"/>
      <c r="I38" s="40"/>
      <c r="J38" s="40"/>
      <c r="K38" s="40"/>
      <c r="L38" s="40"/>
      <c r="M38" s="39"/>
    </row>
    <row r="39" spans="1:16" ht="15" x14ac:dyDescent="0.25">
      <c r="A39" s="39"/>
      <c r="B39" s="39"/>
      <c r="C39" s="39"/>
      <c r="D39" s="40"/>
      <c r="E39" s="39"/>
      <c r="F39" s="39"/>
      <c r="G39" s="40"/>
      <c r="H39" s="40"/>
      <c r="I39" s="40"/>
      <c r="J39" s="39"/>
      <c r="K39" s="40"/>
      <c r="L39" s="40"/>
      <c r="M39" s="39"/>
    </row>
    <row r="40" spans="1:16" ht="15" x14ac:dyDescent="0.25">
      <c r="A40" s="39"/>
      <c r="B40" s="39"/>
      <c r="C40" s="39"/>
      <c r="D40" s="40"/>
      <c r="E40" s="39"/>
      <c r="F40" s="39"/>
      <c r="G40" s="39"/>
      <c r="H40" s="40"/>
      <c r="I40" s="40"/>
      <c r="J40" s="39"/>
      <c r="K40" s="39"/>
      <c r="L40" s="40"/>
      <c r="M40" s="39"/>
    </row>
    <row r="41" spans="1:16" ht="15" x14ac:dyDescent="0.25">
      <c r="A41" s="39"/>
      <c r="B41" s="39"/>
      <c r="C41" s="39"/>
      <c r="D41" s="39"/>
      <c r="E41" s="39"/>
      <c r="F41" s="39"/>
      <c r="G41" s="39"/>
      <c r="H41" s="39"/>
      <c r="I41" s="40"/>
      <c r="J41" s="39"/>
      <c r="K41" s="39"/>
      <c r="L41" s="40"/>
      <c r="M41" s="39"/>
    </row>
    <row r="42" spans="1:16" ht="15" x14ac:dyDescent="0.25">
      <c r="A42" s="39"/>
      <c r="B42" s="39"/>
      <c r="C42" s="39"/>
      <c r="D42" s="39"/>
      <c r="E42" s="39"/>
      <c r="F42" s="39"/>
      <c r="G42" s="39"/>
      <c r="H42" s="39"/>
      <c r="I42" s="40"/>
      <c r="J42" s="39"/>
      <c r="K42" s="39"/>
      <c r="L42" s="39"/>
      <c r="M42" s="39"/>
    </row>
    <row r="43" spans="1:16" ht="15" x14ac:dyDescent="0.25">
      <c r="A43" s="39"/>
      <c r="B43" s="39"/>
      <c r="C43" s="39"/>
      <c r="D43" s="39"/>
      <c r="E43" s="39"/>
      <c r="F43" s="39"/>
      <c r="G43" s="39"/>
      <c r="H43" s="39"/>
      <c r="I43" s="40"/>
      <c r="J43" s="39"/>
      <c r="K43" s="39"/>
      <c r="L43" s="39"/>
      <c r="M43" s="39"/>
    </row>
    <row r="62" spans="1:8" x14ac:dyDescent="0.2">
      <c r="A62" s="198" t="s">
        <v>217</v>
      </c>
      <c r="B62" s="198"/>
      <c r="C62" s="198"/>
      <c r="D62" s="198"/>
      <c r="E62" s="198"/>
      <c r="F62" s="198"/>
      <c r="G62" s="198"/>
      <c r="H62" s="198"/>
    </row>
    <row r="63" spans="1:8" x14ac:dyDescent="0.2">
      <c r="A63" s="36"/>
      <c r="B63" s="36"/>
      <c r="C63" s="36"/>
      <c r="D63" s="36"/>
      <c r="E63" s="36"/>
      <c r="F63" s="36"/>
      <c r="G63" s="36"/>
      <c r="H63" s="36"/>
    </row>
  </sheetData>
  <mergeCells count="14">
    <mergeCell ref="A62:H62"/>
    <mergeCell ref="AF6:AH6"/>
    <mergeCell ref="AI6:AK6"/>
    <mergeCell ref="A6:A7"/>
    <mergeCell ref="Q6:S6"/>
    <mergeCell ref="T6:V6"/>
    <mergeCell ref="W6:Y6"/>
    <mergeCell ref="Z6:AB6"/>
    <mergeCell ref="AC6:AE6"/>
    <mergeCell ref="B6:D6"/>
    <mergeCell ref="E6:G6"/>
    <mergeCell ref="H6:J6"/>
    <mergeCell ref="K6:M6"/>
    <mergeCell ref="N6:P6"/>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election activeCell="B21" sqref="B21"/>
    </sheetView>
  </sheetViews>
  <sheetFormatPr baseColWidth="10" defaultRowHeight="15" x14ac:dyDescent="0.25"/>
  <cols>
    <col min="1" max="1" width="12.7109375" customWidth="1"/>
    <col min="3" max="3" width="14.85546875" customWidth="1"/>
    <col min="4" max="4" width="15" customWidth="1"/>
    <col min="5" max="5" width="13.7109375" customWidth="1"/>
    <col min="7" max="7" width="14.28515625" customWidth="1"/>
    <col min="9" max="9" width="13.28515625" customWidth="1"/>
  </cols>
  <sheetData>
    <row r="1" spans="1:10" ht="15.75" x14ac:dyDescent="0.25">
      <c r="A1" s="10" t="s">
        <v>126</v>
      </c>
    </row>
    <row r="3" spans="1:10" x14ac:dyDescent="0.25">
      <c r="A3" s="25" t="s">
        <v>201</v>
      </c>
    </row>
    <row r="6" spans="1:10" s="39" customFormat="1" x14ac:dyDescent="0.25">
      <c r="A6" s="72"/>
      <c r="B6" s="200" t="s">
        <v>127</v>
      </c>
      <c r="C6" s="200"/>
      <c r="D6" s="200" t="s">
        <v>128</v>
      </c>
      <c r="E6" s="200"/>
      <c r="F6" s="200" t="s">
        <v>129</v>
      </c>
      <c r="G6" s="200"/>
      <c r="H6" s="200" t="s">
        <v>130</v>
      </c>
      <c r="I6" s="200"/>
      <c r="J6" s="200" t="s">
        <v>50</v>
      </c>
    </row>
    <row r="7" spans="1:10" ht="38.25" x14ac:dyDescent="0.25">
      <c r="A7" s="73"/>
      <c r="B7" s="68" t="s">
        <v>131</v>
      </c>
      <c r="C7" s="68" t="s">
        <v>132</v>
      </c>
      <c r="D7" s="68" t="s">
        <v>131</v>
      </c>
      <c r="E7" s="68" t="s">
        <v>133</v>
      </c>
      <c r="F7" s="68" t="s">
        <v>131</v>
      </c>
      <c r="G7" s="68" t="s">
        <v>134</v>
      </c>
      <c r="H7" s="68" t="s">
        <v>131</v>
      </c>
      <c r="I7" s="68" t="s">
        <v>135</v>
      </c>
      <c r="J7" s="200"/>
    </row>
    <row r="8" spans="1:10" x14ac:dyDescent="0.25">
      <c r="A8" s="67" t="s">
        <v>159</v>
      </c>
      <c r="B8" s="47">
        <v>45106</v>
      </c>
      <c r="C8" s="65">
        <f>B8/J8</f>
        <v>0.79781382103755061</v>
      </c>
      <c r="D8" s="47">
        <v>8361</v>
      </c>
      <c r="E8" s="65">
        <f>D8/J8</f>
        <v>0.14788545554238816</v>
      </c>
      <c r="F8" s="47">
        <v>1449</v>
      </c>
      <c r="G8" s="65">
        <f>F8/J8</f>
        <v>2.5629233952986538E-2</v>
      </c>
      <c r="H8" s="47">
        <v>1621</v>
      </c>
      <c r="I8" s="65">
        <f>H8/J8</f>
        <v>2.8671489467074658E-2</v>
      </c>
      <c r="J8" s="74">
        <f>B8+D8+F8+H8</f>
        <v>56537</v>
      </c>
    </row>
    <row r="9" spans="1:10" x14ac:dyDescent="0.25">
      <c r="A9" s="67" t="s">
        <v>160</v>
      </c>
      <c r="B9" s="47">
        <v>45647</v>
      </c>
      <c r="C9" s="65">
        <f t="shared" ref="C9:C19" si="0">B9/J9</f>
        <v>0.79854101429246194</v>
      </c>
      <c r="D9" s="47">
        <v>8418</v>
      </c>
      <c r="E9" s="65">
        <f t="shared" ref="E9:E19" si="1">D9/J9</f>
        <v>0.14726308976085931</v>
      </c>
      <c r="F9" s="47">
        <v>1455</v>
      </c>
      <c r="G9" s="65">
        <f t="shared" ref="G9:G19" si="2">F9/J9</f>
        <v>2.5453527631509893E-2</v>
      </c>
      <c r="H9" s="47">
        <v>1643</v>
      </c>
      <c r="I9" s="65">
        <f t="shared" ref="I9:I19" si="3">H9/J9</f>
        <v>2.8742368315168902E-2</v>
      </c>
      <c r="J9" s="74">
        <f t="shared" ref="J9:J19" si="4">B9+D9+F9+H9</f>
        <v>57163</v>
      </c>
    </row>
    <row r="10" spans="1:10" x14ac:dyDescent="0.25">
      <c r="A10" s="67" t="s">
        <v>161</v>
      </c>
      <c r="B10" s="47">
        <v>45571</v>
      </c>
      <c r="C10" s="65">
        <f t="shared" si="0"/>
        <v>0.79820290058151755</v>
      </c>
      <c r="D10" s="47">
        <v>8448</v>
      </c>
      <c r="E10" s="65">
        <f t="shared" si="1"/>
        <v>0.14797169480837946</v>
      </c>
      <c r="F10" s="47">
        <v>1446</v>
      </c>
      <c r="G10" s="65">
        <f t="shared" si="2"/>
        <v>2.532754151194563E-2</v>
      </c>
      <c r="H10" s="47">
        <v>1627</v>
      </c>
      <c r="I10" s="65">
        <f t="shared" si="3"/>
        <v>2.8497863098157359E-2</v>
      </c>
      <c r="J10" s="74">
        <f t="shared" si="4"/>
        <v>57092</v>
      </c>
    </row>
    <row r="11" spans="1:10" x14ac:dyDescent="0.25">
      <c r="A11" s="67" t="s">
        <v>162</v>
      </c>
      <c r="B11" s="47">
        <v>46164</v>
      </c>
      <c r="C11" s="65">
        <f t="shared" si="0"/>
        <v>0.79798102020708372</v>
      </c>
      <c r="D11" s="47">
        <v>8483</v>
      </c>
      <c r="E11" s="65">
        <f t="shared" si="1"/>
        <v>0.14663532177490449</v>
      </c>
      <c r="F11" s="47">
        <v>1430</v>
      </c>
      <c r="G11" s="65">
        <f t="shared" si="2"/>
        <v>2.4718673834505885E-2</v>
      </c>
      <c r="H11" s="47">
        <v>1774</v>
      </c>
      <c r="I11" s="65">
        <f t="shared" si="3"/>
        <v>3.0664984183505904E-2</v>
      </c>
      <c r="J11" s="74">
        <f t="shared" si="4"/>
        <v>57851</v>
      </c>
    </row>
    <row r="12" spans="1:10" x14ac:dyDescent="0.25">
      <c r="A12" s="67" t="s">
        <v>163</v>
      </c>
      <c r="B12" s="47">
        <v>45969</v>
      </c>
      <c r="C12" s="65">
        <f t="shared" si="0"/>
        <v>0.79134102255121364</v>
      </c>
      <c r="D12" s="47">
        <v>8593</v>
      </c>
      <c r="E12" s="65">
        <f t="shared" si="1"/>
        <v>0.14792563263900843</v>
      </c>
      <c r="F12" s="47">
        <v>1418</v>
      </c>
      <c r="G12" s="65">
        <f t="shared" si="2"/>
        <v>2.4410397658805302E-2</v>
      </c>
      <c r="H12" s="47">
        <v>2110</v>
      </c>
      <c r="I12" s="65">
        <f t="shared" si="3"/>
        <v>3.6322947150972631E-2</v>
      </c>
      <c r="J12" s="74">
        <f t="shared" si="4"/>
        <v>58090</v>
      </c>
    </row>
    <row r="13" spans="1:10" x14ac:dyDescent="0.25">
      <c r="A13" s="67" t="s">
        <v>164</v>
      </c>
      <c r="B13" s="47">
        <v>46319</v>
      </c>
      <c r="C13" s="65">
        <f t="shared" si="0"/>
        <v>0.7960916418885241</v>
      </c>
      <c r="D13" s="47">
        <v>8539</v>
      </c>
      <c r="E13" s="65">
        <f t="shared" si="1"/>
        <v>0.14676108141553373</v>
      </c>
      <c r="F13" s="47">
        <v>1398</v>
      </c>
      <c r="G13" s="65">
        <f t="shared" si="2"/>
        <v>2.4027636938624683E-2</v>
      </c>
      <c r="H13" s="47">
        <v>1927</v>
      </c>
      <c r="I13" s="65">
        <f t="shared" si="3"/>
        <v>3.311963975731743E-2</v>
      </c>
      <c r="J13" s="74">
        <f t="shared" si="4"/>
        <v>58183</v>
      </c>
    </row>
    <row r="14" spans="1:10" x14ac:dyDescent="0.25">
      <c r="A14" s="67" t="s">
        <v>165</v>
      </c>
      <c r="B14" s="47">
        <v>47639</v>
      </c>
      <c r="C14" s="65">
        <f t="shared" si="0"/>
        <v>0.801558056971716</v>
      </c>
      <c r="D14" s="47">
        <v>8491</v>
      </c>
      <c r="E14" s="65">
        <f t="shared" si="1"/>
        <v>0.14286675752528058</v>
      </c>
      <c r="F14" s="47">
        <v>1379</v>
      </c>
      <c r="G14" s="65">
        <f t="shared" si="2"/>
        <v>2.320259788333081E-2</v>
      </c>
      <c r="H14" s="47">
        <v>1924</v>
      </c>
      <c r="I14" s="65">
        <f t="shared" si="3"/>
        <v>3.2372587619672571E-2</v>
      </c>
      <c r="J14" s="74">
        <f t="shared" si="4"/>
        <v>59433</v>
      </c>
    </row>
    <row r="15" spans="1:10" x14ac:dyDescent="0.25">
      <c r="A15" s="67" t="s">
        <v>166</v>
      </c>
      <c r="B15" s="47">
        <v>47485</v>
      </c>
      <c r="C15" s="65">
        <f t="shared" si="0"/>
        <v>0.80417626337894599</v>
      </c>
      <c r="D15" s="47">
        <v>8441</v>
      </c>
      <c r="E15" s="65">
        <f t="shared" si="1"/>
        <v>0.14295149708711558</v>
      </c>
      <c r="F15" s="47">
        <v>1363</v>
      </c>
      <c r="G15" s="65">
        <f t="shared" si="2"/>
        <v>2.308291559409294E-2</v>
      </c>
      <c r="H15" s="47">
        <v>1759</v>
      </c>
      <c r="I15" s="65">
        <f t="shared" si="3"/>
        <v>2.9789323939845548E-2</v>
      </c>
      <c r="J15" s="74">
        <f t="shared" si="4"/>
        <v>59048</v>
      </c>
    </row>
    <row r="16" spans="1:10" x14ac:dyDescent="0.25">
      <c r="A16" s="67" t="s">
        <v>167</v>
      </c>
      <c r="B16" s="47">
        <v>47687</v>
      </c>
      <c r="C16" s="65">
        <f t="shared" si="0"/>
        <v>0.80476238693128122</v>
      </c>
      <c r="D16" s="47">
        <v>8474</v>
      </c>
      <c r="E16" s="65">
        <f t="shared" si="1"/>
        <v>0.14300661536384501</v>
      </c>
      <c r="F16" s="47">
        <v>1381</v>
      </c>
      <c r="G16" s="65">
        <f t="shared" si="2"/>
        <v>2.3305656811124613E-2</v>
      </c>
      <c r="H16" s="47">
        <v>1714</v>
      </c>
      <c r="I16" s="65">
        <f t="shared" si="3"/>
        <v>2.8925340893749155E-2</v>
      </c>
      <c r="J16" s="74">
        <f t="shared" si="4"/>
        <v>59256</v>
      </c>
    </row>
    <row r="17" spans="1:10" x14ac:dyDescent="0.25">
      <c r="A17" s="67" t="s">
        <v>168</v>
      </c>
      <c r="B17" s="47">
        <v>46611</v>
      </c>
      <c r="C17" s="65">
        <f t="shared" si="0"/>
        <v>0.80254480965581365</v>
      </c>
      <c r="D17" s="47">
        <v>8477</v>
      </c>
      <c r="E17" s="65">
        <f t="shared" si="1"/>
        <v>0.14595636977220683</v>
      </c>
      <c r="F17" s="47">
        <v>1375</v>
      </c>
      <c r="G17" s="65">
        <f t="shared" si="2"/>
        <v>2.3674650045627507E-2</v>
      </c>
      <c r="H17" s="47">
        <v>1616</v>
      </c>
      <c r="I17" s="65">
        <f t="shared" si="3"/>
        <v>2.7824170526352037E-2</v>
      </c>
      <c r="J17" s="74">
        <f t="shared" si="4"/>
        <v>58079</v>
      </c>
    </row>
    <row r="18" spans="1:10" x14ac:dyDescent="0.25">
      <c r="A18" s="67" t="s">
        <v>169</v>
      </c>
      <c r="B18" s="47">
        <v>47029</v>
      </c>
      <c r="C18" s="65">
        <f t="shared" si="0"/>
        <v>0.80346129533767274</v>
      </c>
      <c r="D18" s="47">
        <v>8482</v>
      </c>
      <c r="E18" s="65">
        <f t="shared" si="1"/>
        <v>0.14490970905301284</v>
      </c>
      <c r="F18" s="47">
        <v>1386</v>
      </c>
      <c r="G18" s="65">
        <f t="shared" si="2"/>
        <v>2.3678950335708063E-2</v>
      </c>
      <c r="H18" s="47">
        <v>1636</v>
      </c>
      <c r="I18" s="65">
        <f t="shared" si="3"/>
        <v>2.7950045273606342E-2</v>
      </c>
      <c r="J18" s="74">
        <f t="shared" si="4"/>
        <v>58533</v>
      </c>
    </row>
    <row r="19" spans="1:10" x14ac:dyDescent="0.25">
      <c r="A19" s="67" t="s">
        <v>170</v>
      </c>
      <c r="B19" s="47">
        <v>47845</v>
      </c>
      <c r="C19" s="65">
        <f t="shared" si="0"/>
        <v>0.80677525967894237</v>
      </c>
      <c r="D19" s="47">
        <v>8467</v>
      </c>
      <c r="E19" s="65">
        <f t="shared" si="1"/>
        <v>0.14277283151220829</v>
      </c>
      <c r="F19" s="47">
        <v>1388</v>
      </c>
      <c r="G19" s="65">
        <f t="shared" si="2"/>
        <v>2.3404829353837853E-2</v>
      </c>
      <c r="H19" s="47">
        <v>1604</v>
      </c>
      <c r="I19" s="65">
        <f t="shared" si="3"/>
        <v>2.7047079455011468E-2</v>
      </c>
      <c r="J19" s="74">
        <f t="shared" si="4"/>
        <v>59304</v>
      </c>
    </row>
    <row r="20" spans="1:10" x14ac:dyDescent="0.25">
      <c r="B20" s="61"/>
      <c r="C20" s="62"/>
      <c r="D20" s="62"/>
      <c r="E20" s="62"/>
      <c r="J20" s="39"/>
    </row>
    <row r="21" spans="1:10" x14ac:dyDescent="0.25">
      <c r="B21" s="61"/>
      <c r="C21" s="62"/>
      <c r="D21" s="62"/>
      <c r="E21" s="62"/>
    </row>
    <row r="22" spans="1:10" x14ac:dyDescent="0.25">
      <c r="A22" s="63"/>
      <c r="B22" s="63"/>
      <c r="C22" s="63"/>
      <c r="D22" s="63"/>
      <c r="E22" s="63"/>
      <c r="F22" s="63"/>
      <c r="G22" s="63"/>
      <c r="H22" s="63"/>
    </row>
    <row r="23" spans="1:10" x14ac:dyDescent="0.25">
      <c r="A23" s="63"/>
      <c r="B23" s="63"/>
      <c r="C23" s="63"/>
      <c r="D23" s="63"/>
      <c r="E23" s="63"/>
      <c r="F23" s="63"/>
      <c r="G23" s="63"/>
      <c r="H23" s="63"/>
    </row>
    <row r="24" spans="1:10" x14ac:dyDescent="0.25">
      <c r="A24" s="63"/>
      <c r="B24" s="63"/>
      <c r="C24" s="63"/>
      <c r="D24" s="63"/>
      <c r="E24" s="63"/>
      <c r="F24" s="63"/>
      <c r="G24" s="63"/>
      <c r="H24" s="63"/>
    </row>
    <row r="25" spans="1:10" x14ac:dyDescent="0.25">
      <c r="A25" s="63"/>
      <c r="B25" s="63"/>
      <c r="C25" s="63"/>
      <c r="D25" s="63"/>
      <c r="E25" s="63"/>
      <c r="F25" s="63"/>
      <c r="G25" s="63"/>
      <c r="H25" s="63"/>
    </row>
    <row r="26" spans="1:10" x14ac:dyDescent="0.25">
      <c r="A26" s="63"/>
      <c r="B26" s="63"/>
      <c r="C26" s="63"/>
      <c r="D26" s="63"/>
      <c r="E26" s="63"/>
      <c r="F26" s="63"/>
      <c r="G26" s="63"/>
      <c r="H26" s="63"/>
    </row>
    <row r="27" spans="1:10" x14ac:dyDescent="0.25">
      <c r="A27" s="63"/>
      <c r="B27" s="63"/>
      <c r="C27" s="63"/>
      <c r="D27" s="63"/>
      <c r="E27" s="63"/>
      <c r="F27" s="63"/>
      <c r="G27" s="63"/>
      <c r="H27" s="63"/>
    </row>
    <row r="28" spans="1:10" x14ac:dyDescent="0.25">
      <c r="A28" s="63"/>
      <c r="B28" s="63"/>
      <c r="C28" s="63"/>
      <c r="D28" s="63"/>
      <c r="E28" s="63"/>
      <c r="F28" s="63"/>
      <c r="G28" s="63"/>
      <c r="H28" s="63"/>
    </row>
    <row r="29" spans="1:10" x14ac:dyDescent="0.25">
      <c r="A29" s="63"/>
      <c r="B29" s="63"/>
      <c r="C29" s="63"/>
      <c r="D29" s="63"/>
      <c r="E29" s="63"/>
      <c r="F29" s="63"/>
      <c r="G29" s="63"/>
      <c r="H29" s="63"/>
    </row>
    <row r="30" spans="1:10" x14ac:dyDescent="0.25">
      <c r="A30" s="63"/>
      <c r="B30" s="63"/>
      <c r="C30" s="63"/>
      <c r="D30" s="63"/>
      <c r="E30" s="63"/>
      <c r="F30" s="63"/>
      <c r="G30" s="63"/>
      <c r="H30" s="63"/>
    </row>
    <row r="31" spans="1:10" x14ac:dyDescent="0.25">
      <c r="A31" s="63"/>
      <c r="B31" s="63"/>
      <c r="C31" s="63"/>
      <c r="D31" s="63"/>
      <c r="E31" s="63"/>
      <c r="F31" s="63"/>
      <c r="G31" s="63"/>
      <c r="H31" s="63"/>
    </row>
    <row r="32" spans="1:10" x14ac:dyDescent="0.25">
      <c r="A32" s="63"/>
      <c r="B32" s="63"/>
      <c r="C32" s="63"/>
      <c r="D32" s="63"/>
      <c r="E32" s="63"/>
      <c r="F32" s="63"/>
      <c r="G32" s="63"/>
      <c r="H32" s="63"/>
    </row>
    <row r="33" spans="1:16" x14ac:dyDescent="0.25">
      <c r="A33" s="63"/>
      <c r="B33" s="63"/>
      <c r="C33" s="63"/>
      <c r="D33" s="63"/>
      <c r="E33" s="63"/>
      <c r="F33" s="63"/>
      <c r="G33" s="63"/>
      <c r="H33" s="63"/>
    </row>
    <row r="34" spans="1:16" x14ac:dyDescent="0.25">
      <c r="A34" s="63"/>
      <c r="B34" s="63"/>
      <c r="C34" s="63"/>
      <c r="D34" s="63"/>
      <c r="E34" s="63"/>
      <c r="F34" s="63"/>
      <c r="G34" s="63"/>
      <c r="H34" s="63"/>
    </row>
    <row r="35" spans="1:16" x14ac:dyDescent="0.25">
      <c r="A35" s="63"/>
      <c r="B35" s="63"/>
      <c r="C35" s="63"/>
      <c r="D35" s="63"/>
      <c r="E35" s="63"/>
      <c r="F35" s="63"/>
      <c r="G35" s="63"/>
      <c r="H35" s="63"/>
    </row>
    <row r="36" spans="1:16" x14ac:dyDescent="0.25">
      <c r="A36" s="63"/>
      <c r="B36" s="63"/>
      <c r="C36" s="63"/>
      <c r="D36" s="63"/>
      <c r="E36" s="63"/>
      <c r="F36" s="63"/>
      <c r="G36" s="63"/>
      <c r="H36" s="63"/>
    </row>
    <row r="37" spans="1:16" x14ac:dyDescent="0.25">
      <c r="A37" s="63"/>
      <c r="B37" s="63"/>
      <c r="C37" s="63"/>
      <c r="D37" s="63"/>
      <c r="E37" s="63"/>
      <c r="F37" s="63"/>
      <c r="G37" s="63"/>
      <c r="H37" s="63"/>
    </row>
    <row r="38" spans="1:16" x14ac:dyDescent="0.25">
      <c r="A38" s="63"/>
      <c r="B38" s="63"/>
      <c r="C38" s="63"/>
      <c r="D38" s="63"/>
      <c r="E38" s="63"/>
      <c r="F38" s="63"/>
      <c r="G38" s="63"/>
      <c r="H38" s="63"/>
    </row>
    <row r="39" spans="1:16" x14ac:dyDescent="0.25">
      <c r="A39" s="63"/>
      <c r="B39" s="63"/>
      <c r="C39" s="63"/>
      <c r="D39" s="63"/>
      <c r="E39" s="63"/>
      <c r="F39" s="63"/>
      <c r="G39" s="63"/>
      <c r="H39" s="63"/>
    </row>
    <row r="40" spans="1:16" x14ac:dyDescent="0.25">
      <c r="A40" s="63"/>
      <c r="B40" s="63"/>
      <c r="C40" s="63"/>
      <c r="D40" s="63"/>
      <c r="E40" s="63"/>
      <c r="F40" s="63"/>
      <c r="G40" s="63"/>
      <c r="H40" s="63"/>
    </row>
    <row r="41" spans="1:16" x14ac:dyDescent="0.25">
      <c r="A41" s="63"/>
      <c r="B41" s="63"/>
      <c r="C41" s="63"/>
      <c r="D41" s="63"/>
      <c r="E41" s="63"/>
      <c r="F41" s="63"/>
      <c r="G41" s="63"/>
      <c r="H41" s="63"/>
    </row>
    <row r="42" spans="1:16" x14ac:dyDescent="0.25">
      <c r="A42" s="63"/>
      <c r="B42" s="199" t="s">
        <v>202</v>
      </c>
      <c r="C42" s="199"/>
      <c r="D42" s="199"/>
      <c r="E42" s="199"/>
      <c r="F42" s="199"/>
      <c r="G42" s="199"/>
      <c r="H42" s="199"/>
    </row>
    <row r="43" spans="1:16" x14ac:dyDescent="0.25">
      <c r="A43" s="63"/>
      <c r="B43" s="199"/>
      <c r="C43" s="199"/>
      <c r="D43" s="199"/>
      <c r="E43" s="199"/>
      <c r="F43" s="199"/>
      <c r="G43" s="199"/>
      <c r="H43" s="199"/>
    </row>
    <row r="44" spans="1:16" x14ac:dyDescent="0.25">
      <c r="A44" s="63"/>
      <c r="B44" s="63"/>
      <c r="C44" s="63"/>
      <c r="D44" s="63"/>
      <c r="E44" s="63"/>
      <c r="F44" s="63"/>
      <c r="G44" s="63"/>
      <c r="H44" s="63"/>
    </row>
    <row r="45" spans="1:16" x14ac:dyDescent="0.25">
      <c r="A45" s="63"/>
      <c r="B45" s="63"/>
      <c r="C45" s="63"/>
      <c r="D45" s="63"/>
      <c r="E45" s="63"/>
      <c r="F45" s="63"/>
      <c r="G45" s="63"/>
      <c r="H45" s="63"/>
    </row>
    <row r="46" spans="1:16" x14ac:dyDescent="0.25">
      <c r="A46" s="66"/>
      <c r="B46" s="200" t="s">
        <v>140</v>
      </c>
      <c r="C46" s="200"/>
      <c r="D46" s="200"/>
      <c r="E46" s="200" t="s">
        <v>136</v>
      </c>
      <c r="F46" s="200"/>
      <c r="G46" s="200"/>
      <c r="H46" s="200" t="s">
        <v>137</v>
      </c>
      <c r="I46" s="200"/>
      <c r="J46" s="200"/>
      <c r="K46" s="200" t="s">
        <v>141</v>
      </c>
      <c r="L46" s="200"/>
      <c r="M46" s="200"/>
      <c r="N46" s="200" t="s">
        <v>138</v>
      </c>
      <c r="O46" s="200"/>
      <c r="P46" s="200"/>
    </row>
    <row r="47" spans="1:16" ht="51" x14ac:dyDescent="0.25">
      <c r="A47" s="67"/>
      <c r="B47" s="68" t="s">
        <v>142</v>
      </c>
      <c r="C47" s="68" t="s">
        <v>139</v>
      </c>
      <c r="D47" s="68" t="s">
        <v>143</v>
      </c>
      <c r="E47" s="68" t="s">
        <v>142</v>
      </c>
      <c r="F47" s="68" t="s">
        <v>139</v>
      </c>
      <c r="G47" s="68" t="s">
        <v>143</v>
      </c>
      <c r="H47" s="68" t="s">
        <v>142</v>
      </c>
      <c r="I47" s="68" t="s">
        <v>139</v>
      </c>
      <c r="J47" s="68" t="s">
        <v>143</v>
      </c>
      <c r="K47" s="68" t="s">
        <v>142</v>
      </c>
      <c r="L47" s="68" t="s">
        <v>139</v>
      </c>
      <c r="M47" s="68" t="s">
        <v>143</v>
      </c>
      <c r="N47" s="68" t="s">
        <v>142</v>
      </c>
      <c r="O47" s="68" t="s">
        <v>139</v>
      </c>
      <c r="P47" s="68" t="s">
        <v>143</v>
      </c>
    </row>
    <row r="48" spans="1:16" x14ac:dyDescent="0.25">
      <c r="A48" s="67" t="s">
        <v>70</v>
      </c>
      <c r="B48" s="47">
        <f>J8</f>
        <v>56537</v>
      </c>
      <c r="C48" s="47">
        <v>102284</v>
      </c>
      <c r="D48" s="65">
        <f>B48/C48</f>
        <v>0.55274529740721912</v>
      </c>
      <c r="E48" s="47">
        <v>233081</v>
      </c>
      <c r="F48" s="47">
        <v>456720</v>
      </c>
      <c r="G48" s="65">
        <f>E48/F48</f>
        <v>0.51033674899281833</v>
      </c>
      <c r="H48" s="47">
        <v>136307</v>
      </c>
      <c r="I48" s="47">
        <v>264488</v>
      </c>
      <c r="J48" s="65">
        <f>H48/I48</f>
        <v>0.51536175554278452</v>
      </c>
      <c r="K48" s="47">
        <v>369388</v>
      </c>
      <c r="L48" s="47">
        <v>721208</v>
      </c>
      <c r="M48" s="65">
        <f>K48/L48</f>
        <v>0.51217956539583587</v>
      </c>
      <c r="N48" s="47">
        <v>17567834</v>
      </c>
      <c r="O48" s="47">
        <v>31283053</v>
      </c>
      <c r="P48" s="65">
        <f>N48/O48</f>
        <v>0.56157671055954805</v>
      </c>
    </row>
    <row r="49" spans="1:16" x14ac:dyDescent="0.25">
      <c r="A49" s="67" t="s">
        <v>71</v>
      </c>
      <c r="B49" s="47">
        <f t="shared" ref="B49:B59" si="5">J9</f>
        <v>57163</v>
      </c>
      <c r="C49" s="47">
        <v>102284</v>
      </c>
      <c r="D49" s="65">
        <f t="shared" ref="D49:D59" si="6">B49/C49</f>
        <v>0.55886551171248677</v>
      </c>
      <c r="E49" s="47">
        <v>234908</v>
      </c>
      <c r="F49" s="47">
        <v>456720</v>
      </c>
      <c r="G49" s="65">
        <f t="shared" ref="G49:G59" si="7">E49/F49</f>
        <v>0.51433701173585566</v>
      </c>
      <c r="H49" s="47">
        <v>136926</v>
      </c>
      <c r="I49" s="47">
        <v>264488</v>
      </c>
      <c r="J49" s="65">
        <f t="shared" ref="J49:J59" si="8">H49/I49</f>
        <v>0.51770212637246305</v>
      </c>
      <c r="K49" s="47">
        <v>371834</v>
      </c>
      <c r="L49" s="47">
        <v>721208</v>
      </c>
      <c r="M49" s="65">
        <f t="shared" ref="M49:M59" si="9">K49/L49</f>
        <v>0.51557109738106066</v>
      </c>
      <c r="N49" s="47">
        <v>17728907</v>
      </c>
      <c r="O49" s="47">
        <v>31283053</v>
      </c>
      <c r="P49" s="65">
        <f t="shared" ref="P49:P59" si="10">N49/O49</f>
        <v>0.56672560059914867</v>
      </c>
    </row>
    <row r="50" spans="1:16" x14ac:dyDescent="0.25">
      <c r="A50" s="67" t="s">
        <v>72</v>
      </c>
      <c r="B50" s="47">
        <f t="shared" si="5"/>
        <v>57092</v>
      </c>
      <c r="C50" s="47">
        <v>102284</v>
      </c>
      <c r="D50" s="65">
        <f t="shared" si="6"/>
        <v>0.55817136600054751</v>
      </c>
      <c r="E50" s="47">
        <v>235582</v>
      </c>
      <c r="F50" s="47">
        <v>456720</v>
      </c>
      <c r="G50" s="65">
        <f t="shared" si="7"/>
        <v>0.51581275179541075</v>
      </c>
      <c r="H50" s="47">
        <v>137873</v>
      </c>
      <c r="I50" s="47">
        <v>264488</v>
      </c>
      <c r="J50" s="65">
        <f t="shared" si="8"/>
        <v>0.52128262907958012</v>
      </c>
      <c r="K50" s="47">
        <v>373455</v>
      </c>
      <c r="L50" s="47">
        <v>721208</v>
      </c>
      <c r="M50" s="65">
        <f t="shared" si="9"/>
        <v>0.51781871526660828</v>
      </c>
      <c r="N50" s="47">
        <v>17852833</v>
      </c>
      <c r="O50" s="47">
        <v>31283053</v>
      </c>
      <c r="P50" s="65">
        <f t="shared" si="10"/>
        <v>0.57068704259779246</v>
      </c>
    </row>
    <row r="51" spans="1:16" x14ac:dyDescent="0.25">
      <c r="A51" s="67" t="s">
        <v>73</v>
      </c>
      <c r="B51" s="47">
        <f t="shared" si="5"/>
        <v>57851</v>
      </c>
      <c r="C51" s="47">
        <v>102284</v>
      </c>
      <c r="D51" s="65">
        <f t="shared" si="6"/>
        <v>0.5655918814281804</v>
      </c>
      <c r="E51" s="47">
        <v>240554</v>
      </c>
      <c r="F51" s="47">
        <v>456720</v>
      </c>
      <c r="G51" s="65">
        <f t="shared" si="7"/>
        <v>0.52669907164126817</v>
      </c>
      <c r="H51" s="47">
        <v>140260</v>
      </c>
      <c r="I51" s="47">
        <v>264488</v>
      </c>
      <c r="J51" s="65">
        <f t="shared" si="8"/>
        <v>0.53030761319984276</v>
      </c>
      <c r="K51" s="47">
        <v>380814</v>
      </c>
      <c r="L51" s="47">
        <v>721208</v>
      </c>
      <c r="M51" s="65">
        <f t="shared" si="9"/>
        <v>0.52802242903572894</v>
      </c>
      <c r="N51" s="47">
        <v>18184000</v>
      </c>
      <c r="O51" s="47">
        <v>31283053</v>
      </c>
      <c r="P51" s="65">
        <f t="shared" si="10"/>
        <v>0.58127318967237629</v>
      </c>
    </row>
    <row r="52" spans="1:16" x14ac:dyDescent="0.25">
      <c r="A52" s="67" t="s">
        <v>74</v>
      </c>
      <c r="B52" s="47">
        <f t="shared" si="5"/>
        <v>58090</v>
      </c>
      <c r="C52" s="47">
        <v>102284</v>
      </c>
      <c r="D52" s="65">
        <f t="shared" si="6"/>
        <v>0.56792851276837042</v>
      </c>
      <c r="E52" s="47">
        <v>243404</v>
      </c>
      <c r="F52" s="47">
        <v>456720</v>
      </c>
      <c r="G52" s="65">
        <f t="shared" si="7"/>
        <v>0.53293921877736905</v>
      </c>
      <c r="H52" s="47">
        <v>143670</v>
      </c>
      <c r="I52" s="47">
        <v>264488</v>
      </c>
      <c r="J52" s="65">
        <f t="shared" si="8"/>
        <v>0.54320044765736064</v>
      </c>
      <c r="K52" s="47">
        <v>387074</v>
      </c>
      <c r="L52" s="47">
        <v>721208</v>
      </c>
      <c r="M52" s="65">
        <f t="shared" si="9"/>
        <v>0.53670231056782514</v>
      </c>
      <c r="N52" s="47">
        <v>18261899</v>
      </c>
      <c r="O52" s="47">
        <v>31283053</v>
      </c>
      <c r="P52" s="65">
        <f t="shared" si="10"/>
        <v>0.58376332386739871</v>
      </c>
    </row>
    <row r="53" spans="1:16" x14ac:dyDescent="0.25">
      <c r="A53" s="67" t="s">
        <v>75</v>
      </c>
      <c r="B53" s="47">
        <f t="shared" si="5"/>
        <v>58183</v>
      </c>
      <c r="C53" s="47">
        <v>102284</v>
      </c>
      <c r="D53" s="65">
        <f t="shared" si="6"/>
        <v>0.56883774588400926</v>
      </c>
      <c r="E53" s="47">
        <v>241189</v>
      </c>
      <c r="F53" s="47">
        <v>456720</v>
      </c>
      <c r="G53" s="65">
        <f t="shared" si="7"/>
        <v>0.52808942021369765</v>
      </c>
      <c r="H53" s="47">
        <v>146028</v>
      </c>
      <c r="I53" s="47">
        <v>264488</v>
      </c>
      <c r="J53" s="65">
        <f t="shared" si="8"/>
        <v>0.55211578597138622</v>
      </c>
      <c r="K53" s="47">
        <v>387217</v>
      </c>
      <c r="L53" s="47">
        <v>721208</v>
      </c>
      <c r="M53" s="65">
        <f t="shared" si="9"/>
        <v>0.53690058901176918</v>
      </c>
      <c r="N53" s="47">
        <v>18196843</v>
      </c>
      <c r="O53" s="47">
        <v>31283053</v>
      </c>
      <c r="P53" s="65">
        <f t="shared" si="10"/>
        <v>0.58168373144398666</v>
      </c>
    </row>
    <row r="54" spans="1:16" x14ac:dyDescent="0.25">
      <c r="A54" s="67" t="s">
        <v>76</v>
      </c>
      <c r="B54" s="47">
        <f t="shared" si="5"/>
        <v>59433</v>
      </c>
      <c r="C54" s="47">
        <v>102284</v>
      </c>
      <c r="D54" s="65">
        <f t="shared" si="6"/>
        <v>0.58105862109420825</v>
      </c>
      <c r="E54" s="47">
        <v>244404</v>
      </c>
      <c r="F54" s="47">
        <v>456720</v>
      </c>
      <c r="G54" s="65">
        <f t="shared" si="7"/>
        <v>0.5351287440882817</v>
      </c>
      <c r="H54" s="47">
        <v>142735</v>
      </c>
      <c r="I54" s="47">
        <v>264488</v>
      </c>
      <c r="J54" s="65">
        <f t="shared" si="8"/>
        <v>0.53966531562868636</v>
      </c>
      <c r="K54" s="47">
        <v>387139</v>
      </c>
      <c r="L54" s="47">
        <v>721208</v>
      </c>
      <c r="M54" s="65">
        <f t="shared" si="9"/>
        <v>0.5367924371332542</v>
      </c>
      <c r="N54" s="47">
        <v>18276939</v>
      </c>
      <c r="O54" s="47">
        <v>31283053</v>
      </c>
      <c r="P54" s="65">
        <f t="shared" si="10"/>
        <v>0.58424409535731692</v>
      </c>
    </row>
    <row r="55" spans="1:16" x14ac:dyDescent="0.25">
      <c r="A55" s="67" t="s">
        <v>77</v>
      </c>
      <c r="B55" s="47">
        <f t="shared" si="5"/>
        <v>59048</v>
      </c>
      <c r="C55" s="47">
        <v>102284</v>
      </c>
      <c r="D55" s="65">
        <f t="shared" si="6"/>
        <v>0.57729459152946694</v>
      </c>
      <c r="E55" s="47">
        <v>243802</v>
      </c>
      <c r="F55" s="47">
        <v>456720</v>
      </c>
      <c r="G55" s="65">
        <f t="shared" si="7"/>
        <v>0.53381064985111226</v>
      </c>
      <c r="H55" s="47">
        <v>140965</v>
      </c>
      <c r="I55" s="47">
        <v>264488</v>
      </c>
      <c r="J55" s="65">
        <f t="shared" si="8"/>
        <v>0.53297314055836187</v>
      </c>
      <c r="K55" s="47">
        <v>384767</v>
      </c>
      <c r="L55" s="47">
        <v>721208</v>
      </c>
      <c r="M55" s="65">
        <f t="shared" si="9"/>
        <v>0.53350351077636415</v>
      </c>
      <c r="N55" s="47">
        <v>18040192</v>
      </c>
      <c r="O55" s="47">
        <v>31283053</v>
      </c>
      <c r="P55" s="65">
        <f t="shared" si="10"/>
        <v>0.57667619589430741</v>
      </c>
    </row>
    <row r="56" spans="1:16" x14ac:dyDescent="0.25">
      <c r="A56" s="67" t="s">
        <v>78</v>
      </c>
      <c r="B56" s="47">
        <f t="shared" si="5"/>
        <v>59256</v>
      </c>
      <c r="C56" s="47">
        <v>102284</v>
      </c>
      <c r="D56" s="65">
        <f t="shared" si="6"/>
        <v>0.57932814516444409</v>
      </c>
      <c r="E56" s="47">
        <v>245258</v>
      </c>
      <c r="F56" s="47">
        <v>456720</v>
      </c>
      <c r="G56" s="65">
        <f t="shared" si="7"/>
        <v>0.53699859870380107</v>
      </c>
      <c r="H56" s="47">
        <v>141705</v>
      </c>
      <c r="I56" s="47">
        <v>264488</v>
      </c>
      <c r="J56" s="65">
        <f t="shared" si="8"/>
        <v>0.53577099906233927</v>
      </c>
      <c r="K56" s="47">
        <v>386963</v>
      </c>
      <c r="L56" s="47">
        <v>721208</v>
      </c>
      <c r="M56" s="65">
        <f t="shared" si="9"/>
        <v>0.53654840212532307</v>
      </c>
      <c r="N56" s="47">
        <v>18400140</v>
      </c>
      <c r="O56" s="47">
        <v>31283053</v>
      </c>
      <c r="P56" s="65">
        <f t="shared" si="10"/>
        <v>0.58818236186858108</v>
      </c>
    </row>
    <row r="57" spans="1:16" x14ac:dyDescent="0.25">
      <c r="A57" s="67" t="s">
        <v>79</v>
      </c>
      <c r="B57" s="47">
        <f t="shared" si="5"/>
        <v>58079</v>
      </c>
      <c r="C57" s="47">
        <v>102284</v>
      </c>
      <c r="D57" s="65">
        <f t="shared" si="6"/>
        <v>0.56782096906652069</v>
      </c>
      <c r="E57" s="47">
        <v>241976</v>
      </c>
      <c r="F57" s="47">
        <v>456720</v>
      </c>
      <c r="G57" s="65">
        <f t="shared" si="7"/>
        <v>0.52981257663338588</v>
      </c>
      <c r="H57" s="77">
        <v>141003</v>
      </c>
      <c r="I57" s="47">
        <v>264488</v>
      </c>
      <c r="J57" s="65">
        <f t="shared" si="8"/>
        <v>0.53311681437343095</v>
      </c>
      <c r="K57" s="47">
        <v>382979</v>
      </c>
      <c r="L57" s="47">
        <v>721208</v>
      </c>
      <c r="M57" s="65">
        <f t="shared" si="9"/>
        <v>0.53102433694579099</v>
      </c>
      <c r="N57" s="47">
        <v>18181362</v>
      </c>
      <c r="O57" s="47">
        <v>31283053</v>
      </c>
      <c r="P57" s="65">
        <f t="shared" si="10"/>
        <v>0.58118886286450366</v>
      </c>
    </row>
    <row r="58" spans="1:16" x14ac:dyDescent="0.25">
      <c r="A58" s="67" t="s">
        <v>80</v>
      </c>
      <c r="B58" s="47">
        <f t="shared" si="5"/>
        <v>58533</v>
      </c>
      <c r="C58" s="47">
        <v>102284</v>
      </c>
      <c r="D58" s="65">
        <f t="shared" si="6"/>
        <v>0.57225959094286494</v>
      </c>
      <c r="E58" s="47">
        <v>242878</v>
      </c>
      <c r="F58" s="47">
        <v>456720</v>
      </c>
      <c r="G58" s="65">
        <f t="shared" si="7"/>
        <v>0.53178752846382904</v>
      </c>
      <c r="H58" s="47">
        <v>140954</v>
      </c>
      <c r="I58" s="47">
        <v>264488</v>
      </c>
      <c r="J58" s="65">
        <f t="shared" si="8"/>
        <v>0.53293155076978915</v>
      </c>
      <c r="K58" s="47">
        <v>383832</v>
      </c>
      <c r="L58" s="47">
        <v>721208</v>
      </c>
      <c r="M58" s="65">
        <f t="shared" si="9"/>
        <v>0.53220707479672991</v>
      </c>
      <c r="N58" s="47">
        <v>18364914</v>
      </c>
      <c r="O58" s="47">
        <v>31283053</v>
      </c>
      <c r="P58" s="65">
        <f t="shared" si="10"/>
        <v>0.58705632087763304</v>
      </c>
    </row>
    <row r="59" spans="1:16" x14ac:dyDescent="0.25">
      <c r="A59" s="67" t="s">
        <v>81</v>
      </c>
      <c r="B59" s="47">
        <f t="shared" si="5"/>
        <v>59304</v>
      </c>
      <c r="C59" s="47">
        <v>102284</v>
      </c>
      <c r="D59" s="65">
        <f t="shared" si="6"/>
        <v>0.57979742677251578</v>
      </c>
      <c r="E59" s="47">
        <v>242271</v>
      </c>
      <c r="F59" s="47">
        <v>456720</v>
      </c>
      <c r="G59" s="65">
        <f t="shared" si="7"/>
        <v>0.53045848660010508</v>
      </c>
      <c r="H59" s="47">
        <v>139953</v>
      </c>
      <c r="I59" s="47">
        <v>264488</v>
      </c>
      <c r="J59" s="65">
        <f t="shared" si="8"/>
        <v>0.52914688000967913</v>
      </c>
      <c r="K59" s="47">
        <v>382224</v>
      </c>
      <c r="L59" s="47">
        <v>721208</v>
      </c>
      <c r="M59" s="65">
        <f t="shared" si="9"/>
        <v>0.52997748222426821</v>
      </c>
      <c r="N59" s="47">
        <v>18331107</v>
      </c>
      <c r="O59" s="47">
        <v>31283053</v>
      </c>
      <c r="P59" s="65">
        <f t="shared" si="10"/>
        <v>0.58597563990957025</v>
      </c>
    </row>
    <row r="60" spans="1:16" s="64" customFormat="1" x14ac:dyDescent="0.25">
      <c r="A60" s="69" t="s">
        <v>144</v>
      </c>
      <c r="B60" s="70">
        <f>AVERAGE(B48:B59)</f>
        <v>58214.083333333336</v>
      </c>
      <c r="C60" s="60">
        <v>102285</v>
      </c>
      <c r="D60" s="71">
        <f>B60/C60</f>
        <v>0.56913607404148536</v>
      </c>
      <c r="E60" s="70">
        <f>AVERAGE(E48:E59)</f>
        <v>240775.58333333334</v>
      </c>
      <c r="F60" s="60">
        <v>456721</v>
      </c>
      <c r="G60" s="71">
        <f>E60/F60</f>
        <v>0.52718307967738143</v>
      </c>
      <c r="H60" s="70">
        <f>AVERAGE(H48:H59)</f>
        <v>140698.25</v>
      </c>
      <c r="I60" s="60">
        <v>264489</v>
      </c>
      <c r="J60" s="71">
        <f>H60/I60</f>
        <v>0.53196257689355697</v>
      </c>
      <c r="K60" s="70">
        <f>AVERAGE(K48:K59)</f>
        <v>381473.83333333331</v>
      </c>
      <c r="L60" s="60">
        <v>721209</v>
      </c>
      <c r="M60" s="71">
        <f>K60/L60</f>
        <v>0.52893659581804064</v>
      </c>
      <c r="N60" s="70">
        <f>AVERAGE(N48:N59)</f>
        <v>18115580.833333332</v>
      </c>
      <c r="O60" s="60">
        <v>31283054</v>
      </c>
      <c r="P60" s="71">
        <f>N60/O60</f>
        <v>0.57908607111483845</v>
      </c>
    </row>
    <row r="61" spans="1:16" x14ac:dyDescent="0.25">
      <c r="A61" s="63"/>
      <c r="B61" s="63"/>
      <c r="C61" s="63"/>
    </row>
    <row r="62" spans="1:16" x14ac:dyDescent="0.25">
      <c r="A62" s="63"/>
      <c r="B62" s="63"/>
      <c r="C62" s="63"/>
    </row>
    <row r="63" spans="1:16" x14ac:dyDescent="0.25">
      <c r="A63" s="63"/>
      <c r="B63" s="63"/>
      <c r="C63" s="63"/>
    </row>
    <row r="64" spans="1:16" x14ac:dyDescent="0.25">
      <c r="A64" s="63"/>
      <c r="B64" s="63"/>
      <c r="C64" s="63"/>
      <c r="D64" s="63"/>
    </row>
    <row r="65" spans="1:7" x14ac:dyDescent="0.25">
      <c r="A65" s="63"/>
      <c r="B65" s="63"/>
      <c r="C65" s="63"/>
      <c r="D65" s="63"/>
      <c r="E65" s="63"/>
    </row>
    <row r="66" spans="1:7" x14ac:dyDescent="0.25">
      <c r="A66" s="63"/>
      <c r="B66" s="63"/>
      <c r="C66" s="63"/>
      <c r="D66" s="63"/>
      <c r="E66" s="63"/>
    </row>
    <row r="67" spans="1:7" x14ac:dyDescent="0.25">
      <c r="A67" s="63"/>
      <c r="B67" s="63"/>
      <c r="D67" s="63"/>
      <c r="E67" s="63"/>
      <c r="F67" s="63"/>
      <c r="G67" s="63"/>
    </row>
    <row r="68" spans="1:7" x14ac:dyDescent="0.25">
      <c r="A68" s="63"/>
      <c r="B68" s="63"/>
      <c r="D68" s="63"/>
      <c r="E68" s="63"/>
      <c r="F68" s="63"/>
      <c r="G68" s="63"/>
    </row>
    <row r="69" spans="1:7" x14ac:dyDescent="0.25">
      <c r="A69" s="63"/>
      <c r="B69" s="63"/>
      <c r="D69" s="63"/>
      <c r="E69" s="63"/>
      <c r="F69" s="63"/>
      <c r="G69" s="63"/>
    </row>
    <row r="70" spans="1:7" x14ac:dyDescent="0.25">
      <c r="A70" s="63"/>
      <c r="B70" s="63"/>
      <c r="D70" s="63"/>
      <c r="E70" s="63"/>
      <c r="F70" s="63"/>
      <c r="G70" s="63"/>
    </row>
    <row r="71" spans="1:7" x14ac:dyDescent="0.25">
      <c r="A71" s="63"/>
      <c r="B71" s="63"/>
      <c r="D71" s="63"/>
      <c r="E71" s="63"/>
      <c r="F71" s="63"/>
      <c r="G71" s="63"/>
    </row>
    <row r="72" spans="1:7" x14ac:dyDescent="0.25">
      <c r="A72" s="63"/>
      <c r="B72" s="63"/>
      <c r="D72" s="63"/>
      <c r="E72" s="63"/>
      <c r="F72" s="63"/>
      <c r="G72" s="63"/>
    </row>
    <row r="73" spans="1:7" x14ac:dyDescent="0.25">
      <c r="A73" s="63"/>
      <c r="B73" s="63"/>
      <c r="D73" s="63"/>
      <c r="E73" s="63"/>
      <c r="F73" s="63"/>
      <c r="G73" s="63"/>
    </row>
    <row r="74" spans="1:7" x14ac:dyDescent="0.25">
      <c r="A74" s="63"/>
      <c r="B74" s="63"/>
      <c r="D74" s="63"/>
      <c r="E74" s="63"/>
      <c r="F74" s="63"/>
      <c r="G74" s="63"/>
    </row>
    <row r="75" spans="1:7" x14ac:dyDescent="0.25">
      <c r="A75" s="63"/>
      <c r="B75" s="63"/>
      <c r="D75" s="63"/>
      <c r="E75" s="63"/>
      <c r="F75" s="63"/>
      <c r="G75" s="63"/>
    </row>
  </sheetData>
  <mergeCells count="11">
    <mergeCell ref="B6:C6"/>
    <mergeCell ref="D6:E6"/>
    <mergeCell ref="F6:G6"/>
    <mergeCell ref="H6:I6"/>
    <mergeCell ref="J6:J7"/>
    <mergeCell ref="B42:H43"/>
    <mergeCell ref="B46:D46"/>
    <mergeCell ref="N46:P46"/>
    <mergeCell ref="K46:M46"/>
    <mergeCell ref="H46:J46"/>
    <mergeCell ref="E46:G4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Info</vt:lpstr>
      <vt:lpstr>Personas Contratadas-Sexo-Edad</vt:lpstr>
      <vt:lpstr>Pers.Contratadas Estudio-Sexo</vt:lpstr>
      <vt:lpstr>Contratos Estudios-Edad</vt:lpstr>
      <vt:lpstr>Contratos por Sectores</vt:lpstr>
      <vt:lpstr>Duración Contratos-Estudios</vt:lpstr>
      <vt:lpstr>BORME</vt:lpstr>
      <vt:lpstr>Ocupaciones más contratadas</vt:lpstr>
      <vt:lpstr>Evolución Ocupacns + contratdas</vt:lpstr>
      <vt:lpstr>Seguridad Social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2012-01-20T11:14:49Z</dcterms:created>
  <dcterms:modified xsi:type="dcterms:W3CDTF">2018-04-23T10:54:53Z</dcterms:modified>
</cp:coreProperties>
</file>