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5\Evolucion 2015\"/>
    </mc:Choice>
  </mc:AlternateContent>
  <bookViews>
    <workbookView xWindow="0" yWindow="0" windowWidth="14430" windowHeight="15780"/>
  </bookViews>
  <sheets>
    <sheet name="Info" sheetId="7" r:id="rId1"/>
    <sheet name="Población Badajoz" sheetId="1" r:id="rId2"/>
    <sheet name="PEEA-Desempleo" sheetId="2" r:id="rId3"/>
    <sheet name="Desempleo Sexo-Edad" sheetId="3" r:id="rId4"/>
    <sheet name="Desempleo Sexo-Estudios" sheetId="4" r:id="rId5"/>
    <sheet name="Desempleo Sectores-Sexo" sheetId="5" r:id="rId6"/>
    <sheet name="Ocupaciones más demandadas" sheetId="6" r:id="rId7"/>
    <sheet name="Evolucion ocupacns + demandadas" sheetId="8" r:id="rId8"/>
  </sheets>
  <definedNames>
    <definedName name="Evolucion_ocupacns___demandadas__A9">'Ocupaciones más demandadas'!$B$10</definedName>
  </definedNames>
  <calcPr calcId="152511"/>
</workbook>
</file>

<file path=xl/calcChain.xml><?xml version="1.0" encoding="utf-8"?>
<calcChain xmlns="http://schemas.openxmlformats.org/spreadsheetml/2006/main">
  <c r="AW11" i="4" l="1"/>
  <c r="AW12" i="4"/>
  <c r="AW13" i="4"/>
  <c r="AW14" i="4"/>
  <c r="AW15" i="4"/>
  <c r="AW16" i="4"/>
  <c r="AW17" i="4"/>
  <c r="AW18" i="4"/>
  <c r="AW10" i="4"/>
  <c r="AU11" i="4"/>
  <c r="AU12" i="4"/>
  <c r="AU13" i="4"/>
  <c r="AU14" i="4"/>
  <c r="AU15" i="4"/>
  <c r="AU16" i="4"/>
  <c r="AU17" i="4"/>
  <c r="AU18" i="4"/>
  <c r="AU10" i="4"/>
  <c r="AQ11" i="4"/>
  <c r="AQ12" i="4"/>
  <c r="AQ13" i="4"/>
  <c r="AQ14" i="4"/>
  <c r="AQ15" i="4"/>
  <c r="AQ16" i="4"/>
  <c r="AQ17" i="4"/>
  <c r="AQ18" i="4"/>
  <c r="AQ10" i="4"/>
  <c r="AE11" i="4"/>
  <c r="AE12" i="4"/>
  <c r="AE13" i="4"/>
  <c r="AE14" i="4"/>
  <c r="AE15" i="4"/>
  <c r="AE16" i="4"/>
  <c r="AE17" i="4"/>
  <c r="AE18" i="4"/>
  <c r="AE10" i="4"/>
  <c r="Y11" i="4"/>
  <c r="Y12" i="4"/>
  <c r="Y13" i="4"/>
  <c r="Y14" i="4"/>
  <c r="Y15" i="4"/>
  <c r="Y16" i="4"/>
  <c r="Y17" i="4"/>
  <c r="Y18" i="4"/>
  <c r="Y10" i="4"/>
  <c r="S11" i="4"/>
  <c r="S12" i="4"/>
  <c r="S13" i="4"/>
  <c r="S14" i="4"/>
  <c r="S15" i="4"/>
  <c r="S16" i="4"/>
  <c r="S17" i="4"/>
  <c r="S18" i="4"/>
  <c r="S10" i="4"/>
  <c r="Q10" i="4"/>
  <c r="D25" i="4"/>
  <c r="D28" i="2" l="1"/>
  <c r="D29" i="2"/>
  <c r="D30" i="2"/>
  <c r="D31" i="2"/>
  <c r="D32" i="2"/>
  <c r="D33" i="2"/>
  <c r="D34" i="2"/>
  <c r="D35" i="2"/>
  <c r="D36" i="2"/>
  <c r="D37" i="2"/>
  <c r="D38" i="2"/>
  <c r="D27" i="2"/>
  <c r="Y10" i="2" l="1"/>
  <c r="AK18" i="8" l="1"/>
  <c r="AK17" i="8"/>
  <c r="AK16" i="8"/>
  <c r="AK15" i="8"/>
  <c r="AK14" i="8"/>
  <c r="AK13" i="8"/>
  <c r="AK12" i="8"/>
  <c r="AK11" i="8"/>
  <c r="AK10" i="8"/>
  <c r="AK9" i="8"/>
  <c r="AH18" i="8"/>
  <c r="AH17" i="8"/>
  <c r="AH16" i="8"/>
  <c r="AH15" i="8"/>
  <c r="AH14" i="8"/>
  <c r="AH13" i="8"/>
  <c r="AH12" i="8"/>
  <c r="AH11" i="8"/>
  <c r="AH10" i="8"/>
  <c r="AH9" i="8"/>
  <c r="AE18" i="8"/>
  <c r="AE17" i="8"/>
  <c r="AE16" i="8"/>
  <c r="AE15" i="8"/>
  <c r="AE14" i="8"/>
  <c r="AE13" i="8"/>
  <c r="AE12" i="8"/>
  <c r="AE11" i="8"/>
  <c r="AE10" i="8"/>
  <c r="AE9" i="8"/>
  <c r="AB18" i="8"/>
  <c r="AB17" i="8"/>
  <c r="AB16" i="8"/>
  <c r="AB15" i="8"/>
  <c r="AB14" i="8"/>
  <c r="AB13" i="8"/>
  <c r="AB12" i="8"/>
  <c r="AB11" i="8"/>
  <c r="AB10" i="8"/>
  <c r="AB9" i="8"/>
  <c r="Y18" i="8"/>
  <c r="Y17" i="8"/>
  <c r="Y16" i="8"/>
  <c r="Y15" i="8"/>
  <c r="Y14" i="8"/>
  <c r="Y13" i="8"/>
  <c r="Y12" i="8"/>
  <c r="Y11" i="8"/>
  <c r="Y10" i="8"/>
  <c r="Y9" i="8"/>
  <c r="V18" i="8"/>
  <c r="V17" i="8"/>
  <c r="V16" i="8"/>
  <c r="V15" i="8"/>
  <c r="V14" i="8"/>
  <c r="V13" i="8"/>
  <c r="V12" i="8"/>
  <c r="V11" i="8"/>
  <c r="V10" i="8"/>
  <c r="V9" i="8"/>
  <c r="S18" i="8"/>
  <c r="S17" i="8"/>
  <c r="S16" i="8"/>
  <c r="S15" i="8"/>
  <c r="S14" i="8"/>
  <c r="S13" i="8"/>
  <c r="S12" i="8"/>
  <c r="S11" i="8"/>
  <c r="S10" i="8"/>
  <c r="S9" i="8"/>
  <c r="P18" i="8"/>
  <c r="P17" i="8"/>
  <c r="P16" i="8"/>
  <c r="P15" i="8"/>
  <c r="P14" i="8"/>
  <c r="P13" i="8"/>
  <c r="P12" i="8"/>
  <c r="P11" i="8"/>
  <c r="P10" i="8"/>
  <c r="P9" i="8"/>
  <c r="M18" i="8"/>
  <c r="M17" i="8"/>
  <c r="M16" i="8"/>
  <c r="M15" i="8"/>
  <c r="M14" i="8"/>
  <c r="M13" i="8"/>
  <c r="M12" i="8"/>
  <c r="M11" i="8"/>
  <c r="M10" i="8"/>
  <c r="M9" i="8"/>
  <c r="J18" i="8"/>
  <c r="J17" i="8"/>
  <c r="J16" i="8"/>
  <c r="J15" i="8"/>
  <c r="J14" i="8"/>
  <c r="J13" i="8"/>
  <c r="J12" i="8"/>
  <c r="J11" i="8"/>
  <c r="J10" i="8"/>
  <c r="J9" i="8"/>
  <c r="G18" i="8"/>
  <c r="G17" i="8"/>
  <c r="G16" i="8"/>
  <c r="G15" i="8"/>
  <c r="G14" i="8"/>
  <c r="G13" i="8"/>
  <c r="G12" i="8"/>
  <c r="G11" i="8"/>
  <c r="G10" i="8"/>
  <c r="G9" i="8"/>
  <c r="D10" i="8"/>
  <c r="D11" i="8"/>
  <c r="D12" i="8"/>
  <c r="D13" i="8"/>
  <c r="D14" i="8"/>
  <c r="D15" i="8"/>
  <c r="D16" i="8"/>
  <c r="D17" i="8"/>
  <c r="D18" i="8"/>
  <c r="D9" i="8"/>
  <c r="H11" i="6"/>
  <c r="H12" i="6"/>
  <c r="H13" i="6"/>
  <c r="H14" i="6"/>
  <c r="H15" i="6"/>
  <c r="H16" i="6"/>
  <c r="H17" i="6"/>
  <c r="H18" i="6"/>
  <c r="H19" i="6"/>
  <c r="H20" i="6"/>
  <c r="H10" i="6"/>
  <c r="F11" i="6"/>
  <c r="F12" i="6"/>
  <c r="F13" i="6"/>
  <c r="F14" i="6"/>
  <c r="F15" i="6"/>
  <c r="F16" i="6"/>
  <c r="F17" i="6"/>
  <c r="F18" i="6"/>
  <c r="F19" i="6"/>
  <c r="F20" i="6"/>
  <c r="F10" i="6"/>
  <c r="D11" i="6"/>
  <c r="D12" i="6"/>
  <c r="D13" i="6"/>
  <c r="D14" i="6"/>
  <c r="D15" i="6"/>
  <c r="D16" i="6"/>
  <c r="D17" i="6"/>
  <c r="D18" i="6"/>
  <c r="D19" i="6"/>
  <c r="D20" i="6"/>
  <c r="D10" i="6"/>
  <c r="BT15" i="5"/>
  <c r="BU15" i="5" s="1"/>
  <c r="BS15" i="5"/>
  <c r="BQ15" i="5"/>
  <c r="BT14" i="5"/>
  <c r="BU14" i="5" s="1"/>
  <c r="BS14" i="5"/>
  <c r="BQ14" i="5"/>
  <c r="BT13" i="5"/>
  <c r="BU13" i="5" s="1"/>
  <c r="BS13" i="5"/>
  <c r="BQ13" i="5"/>
  <c r="BT12" i="5"/>
  <c r="BU12" i="5" s="1"/>
  <c r="BS12" i="5"/>
  <c r="BQ12" i="5"/>
  <c r="BT11" i="5"/>
  <c r="BU11" i="5" s="1"/>
  <c r="BS11" i="5"/>
  <c r="BQ11" i="5"/>
  <c r="BT10" i="5"/>
  <c r="BU10" i="5" s="1"/>
  <c r="BS10" i="5"/>
  <c r="BQ10" i="5"/>
  <c r="BU18" i="4"/>
  <c r="BU17" i="4"/>
  <c r="BU16" i="4"/>
  <c r="BU15" i="4"/>
  <c r="BU14" i="4"/>
  <c r="BU13" i="4"/>
  <c r="BU12" i="4"/>
  <c r="BU11" i="4"/>
  <c r="BU10" i="4"/>
  <c r="BS18" i="4"/>
  <c r="BS17" i="4"/>
  <c r="BS16" i="4"/>
  <c r="BS15" i="4"/>
  <c r="BS14" i="4"/>
  <c r="BS13" i="4"/>
  <c r="BS12" i="4"/>
  <c r="BS11" i="4"/>
  <c r="BS10" i="4"/>
  <c r="BQ11" i="4"/>
  <c r="BQ12" i="4"/>
  <c r="BQ13" i="4"/>
  <c r="BQ14" i="4"/>
  <c r="BQ15" i="4"/>
  <c r="BQ16" i="4"/>
  <c r="BQ17" i="4"/>
  <c r="BQ18" i="4"/>
  <c r="BQ10" i="4"/>
  <c r="BT18" i="4"/>
  <c r="BT17" i="4"/>
  <c r="BT16" i="4"/>
  <c r="BT15" i="4"/>
  <c r="BT14" i="4"/>
  <c r="BT13" i="4"/>
  <c r="BT12" i="4"/>
  <c r="BT11" i="4"/>
  <c r="BT10" i="4"/>
  <c r="BT11" i="2"/>
  <c r="BT12" i="2"/>
  <c r="BT13" i="2"/>
  <c r="BT14" i="2"/>
  <c r="BU14" i="2" s="1"/>
  <c r="BT15" i="2"/>
  <c r="BT16" i="2"/>
  <c r="BT17" i="2"/>
  <c r="BT18" i="2"/>
  <c r="BU18" i="2" s="1"/>
  <c r="BT19" i="2"/>
  <c r="BT10" i="2"/>
  <c r="BU16" i="2"/>
  <c r="BU12" i="2"/>
  <c r="BQ11" i="2"/>
  <c r="BQ12" i="2"/>
  <c r="BQ13" i="2"/>
  <c r="BQ14" i="2"/>
  <c r="BR14" i="2" s="1"/>
  <c r="BQ15" i="2"/>
  <c r="BQ16" i="2"/>
  <c r="BQ17" i="2"/>
  <c r="BQ18" i="2"/>
  <c r="BQ19" i="2"/>
  <c r="BQ10" i="2"/>
  <c r="BR10" i="2" s="1"/>
  <c r="BR16" i="2"/>
  <c r="BR12" i="2"/>
  <c r="BU19" i="2"/>
  <c r="BR19" i="2"/>
  <c r="BR18" i="2"/>
  <c r="BU17" i="2"/>
  <c r="BR17" i="2"/>
  <c r="BU15" i="2"/>
  <c r="BR15" i="2"/>
  <c r="BU13" i="2"/>
  <c r="BR13" i="2"/>
  <c r="BU11" i="2"/>
  <c r="BR11" i="2"/>
  <c r="BU10" i="2"/>
  <c r="BN15" i="5" l="1"/>
  <c r="BO15" i="5" s="1"/>
  <c r="BK15" i="5"/>
  <c r="BN14" i="5"/>
  <c r="BO14" i="5" s="1"/>
  <c r="BK14" i="5"/>
  <c r="BN13" i="5"/>
  <c r="BO13" i="5" s="1"/>
  <c r="BK13" i="5"/>
  <c r="BN12" i="5"/>
  <c r="BO12" i="5" s="1"/>
  <c r="BK12" i="5"/>
  <c r="BN11" i="5"/>
  <c r="BO11" i="5" s="1"/>
  <c r="BK11" i="5"/>
  <c r="BN10" i="5"/>
  <c r="BO10" i="5" s="1"/>
  <c r="BK10" i="5"/>
  <c r="BO18" i="4"/>
  <c r="BO17" i="4"/>
  <c r="BO16" i="4"/>
  <c r="BO15" i="4"/>
  <c r="BO14" i="4"/>
  <c r="BO13" i="4"/>
  <c r="BO12" i="4"/>
  <c r="BO11" i="4"/>
  <c r="BO10" i="4"/>
  <c r="BM18" i="4"/>
  <c r="BM17" i="4"/>
  <c r="BM16" i="4"/>
  <c r="BM15" i="4"/>
  <c r="BM14" i="4"/>
  <c r="BM13" i="4"/>
  <c r="BM12" i="4"/>
  <c r="BM11" i="4"/>
  <c r="BM10" i="4"/>
  <c r="BK11" i="4"/>
  <c r="BK12" i="4"/>
  <c r="BK13" i="4"/>
  <c r="BK14" i="4"/>
  <c r="BK15" i="4"/>
  <c r="BK16" i="4"/>
  <c r="BK17" i="4"/>
  <c r="BK18" i="4"/>
  <c r="BK10" i="4"/>
  <c r="BN18" i="4"/>
  <c r="BN17" i="4"/>
  <c r="BN16" i="4"/>
  <c r="BN15" i="4"/>
  <c r="BN14" i="4"/>
  <c r="BN13" i="4"/>
  <c r="BN12" i="4"/>
  <c r="BN11" i="4"/>
  <c r="BN10" i="4"/>
  <c r="BN11" i="2"/>
  <c r="BN12" i="2"/>
  <c r="BN13" i="2"/>
  <c r="BN14" i="2"/>
  <c r="BO14" i="2" s="1"/>
  <c r="BN15" i="2"/>
  <c r="BN16" i="2"/>
  <c r="BN17" i="2"/>
  <c r="BN18" i="2"/>
  <c r="BO18" i="2" s="1"/>
  <c r="BN19" i="2"/>
  <c r="BN10" i="2"/>
  <c r="BO19" i="2"/>
  <c r="BO17" i="2"/>
  <c r="BO11" i="2"/>
  <c r="BK11" i="2"/>
  <c r="BK20" i="2" s="1"/>
  <c r="BK12" i="2"/>
  <c r="BK13" i="2"/>
  <c r="BK14" i="2"/>
  <c r="BK15" i="2"/>
  <c r="BL15" i="2" s="1"/>
  <c r="BK16" i="2"/>
  <c r="BK17" i="2"/>
  <c r="BK18" i="2"/>
  <c r="BL18" i="2" s="1"/>
  <c r="BK19" i="2"/>
  <c r="BL19" i="2" s="1"/>
  <c r="BL14" i="2"/>
  <c r="BK10" i="2"/>
  <c r="BL10" i="2" s="1"/>
  <c r="BL16" i="2"/>
  <c r="BL12" i="2"/>
  <c r="BL17" i="2"/>
  <c r="BO16" i="2"/>
  <c r="BO15" i="2"/>
  <c r="BO13" i="2"/>
  <c r="BL13" i="2"/>
  <c r="BO12" i="2"/>
  <c r="BO10" i="2"/>
  <c r="BH15" i="5"/>
  <c r="BI15" i="5" s="1"/>
  <c r="BE15" i="5"/>
  <c r="BH14" i="5"/>
  <c r="BI14" i="5" s="1"/>
  <c r="BE14" i="5"/>
  <c r="BH13" i="5"/>
  <c r="BI13" i="5" s="1"/>
  <c r="BE13" i="5"/>
  <c r="BH12" i="5"/>
  <c r="BI12" i="5" s="1"/>
  <c r="BE12" i="5"/>
  <c r="BH11" i="5"/>
  <c r="BI11" i="5" s="1"/>
  <c r="BE11" i="5"/>
  <c r="BH10" i="5"/>
  <c r="BI10" i="5" s="1"/>
  <c r="BE10" i="5"/>
  <c r="BI18" i="4"/>
  <c r="BI17" i="4"/>
  <c r="BI16" i="4"/>
  <c r="BI15" i="4"/>
  <c r="BI14" i="4"/>
  <c r="BI13" i="4"/>
  <c r="BI12" i="4"/>
  <c r="BI11" i="4"/>
  <c r="BI10" i="4"/>
  <c r="BG18" i="4"/>
  <c r="BG17" i="4"/>
  <c r="BG16" i="4"/>
  <c r="BG15" i="4"/>
  <c r="BG14" i="4"/>
  <c r="BG13" i="4"/>
  <c r="BG12" i="4"/>
  <c r="BG11" i="4"/>
  <c r="BG10" i="4"/>
  <c r="BE11" i="4"/>
  <c r="BE12" i="4"/>
  <c r="BE13" i="4"/>
  <c r="BE14" i="4"/>
  <c r="BE15" i="4"/>
  <c r="BE16" i="4"/>
  <c r="BE17" i="4"/>
  <c r="BE18" i="4"/>
  <c r="BE10" i="4"/>
  <c r="BH18" i="4"/>
  <c r="BH17" i="4"/>
  <c r="BH16" i="4"/>
  <c r="BH15" i="4"/>
  <c r="BH14" i="4"/>
  <c r="BH13" i="4"/>
  <c r="BH12" i="4"/>
  <c r="BH11" i="4"/>
  <c r="BH10" i="4"/>
  <c r="BH11" i="2"/>
  <c r="BH12" i="2"/>
  <c r="BH13" i="2"/>
  <c r="BH14" i="2"/>
  <c r="BH15" i="2"/>
  <c r="BH16" i="2"/>
  <c r="BH17" i="2"/>
  <c r="BH18" i="2"/>
  <c r="BI18" i="2" s="1"/>
  <c r="BH19" i="2"/>
  <c r="BH10" i="2"/>
  <c r="BI12" i="2"/>
  <c r="BE11" i="2"/>
  <c r="BE12" i="2"/>
  <c r="BE13" i="2"/>
  <c r="BE14" i="2"/>
  <c r="BF14" i="2" s="1"/>
  <c r="BE15" i="2"/>
  <c r="BE16" i="2"/>
  <c r="BE17" i="2"/>
  <c r="BE18" i="2"/>
  <c r="BF18" i="2" s="1"/>
  <c r="BE19" i="2"/>
  <c r="BE10" i="2"/>
  <c r="BF10" i="2" s="1"/>
  <c r="BF16" i="2"/>
  <c r="BF12" i="2"/>
  <c r="BI19" i="2"/>
  <c r="BF19" i="2"/>
  <c r="BI17" i="2"/>
  <c r="BF17" i="2"/>
  <c r="BI16" i="2"/>
  <c r="BI15" i="2"/>
  <c r="BF15" i="2"/>
  <c r="BI14" i="2"/>
  <c r="BI13" i="2"/>
  <c r="BF13" i="2"/>
  <c r="BI11" i="2"/>
  <c r="BF11" i="2"/>
  <c r="BI10" i="2"/>
  <c r="AY10" i="5"/>
  <c r="BB15" i="5"/>
  <c r="BC15" i="5" s="1"/>
  <c r="AY15" i="5"/>
  <c r="BB14" i="5"/>
  <c r="BC14" i="5" s="1"/>
  <c r="AY14" i="5"/>
  <c r="BB13" i="5"/>
  <c r="BC13" i="5" s="1"/>
  <c r="AY13" i="5"/>
  <c r="BB12" i="5"/>
  <c r="BC12" i="5" s="1"/>
  <c r="AY12" i="5"/>
  <c r="BB11" i="5"/>
  <c r="BC11" i="5" s="1"/>
  <c r="AY11" i="5"/>
  <c r="BB10" i="5"/>
  <c r="BC10" i="5" s="1"/>
  <c r="BC18" i="4"/>
  <c r="BC17" i="4"/>
  <c r="BC16" i="4"/>
  <c r="BC15" i="4"/>
  <c r="BC14" i="4"/>
  <c r="BC13" i="4"/>
  <c r="BC12" i="4"/>
  <c r="BC11" i="4"/>
  <c r="BC10" i="4"/>
  <c r="BA18" i="4"/>
  <c r="BA17" i="4"/>
  <c r="BA16" i="4"/>
  <c r="BA15" i="4"/>
  <c r="BA14" i="4"/>
  <c r="BA13" i="4"/>
  <c r="BA12" i="4"/>
  <c r="BA11" i="4"/>
  <c r="BA10" i="4"/>
  <c r="AY11" i="4"/>
  <c r="AY12" i="4"/>
  <c r="AY13" i="4"/>
  <c r="AY14" i="4"/>
  <c r="AY15" i="4"/>
  <c r="AY16" i="4"/>
  <c r="AY17" i="4"/>
  <c r="AY18" i="4"/>
  <c r="AY10" i="4"/>
  <c r="BB18" i="4"/>
  <c r="BB17" i="4"/>
  <c r="BB16" i="4"/>
  <c r="BB15" i="4"/>
  <c r="BB14" i="4"/>
  <c r="BB13" i="4"/>
  <c r="BB12" i="4"/>
  <c r="BB11" i="4"/>
  <c r="BB10" i="4"/>
  <c r="BB11" i="2"/>
  <c r="BB12" i="2"/>
  <c r="BB13" i="2"/>
  <c r="BB14" i="2"/>
  <c r="BC14" i="2" s="1"/>
  <c r="BB15" i="2"/>
  <c r="BB16" i="2"/>
  <c r="BB17" i="2"/>
  <c r="BB18" i="2"/>
  <c r="BC18" i="2" s="1"/>
  <c r="BB19" i="2"/>
  <c r="BB10" i="2"/>
  <c r="BC16" i="2"/>
  <c r="BC12" i="2"/>
  <c r="AY11" i="2"/>
  <c r="AY12" i="2"/>
  <c r="AY13" i="2"/>
  <c r="AY14" i="2"/>
  <c r="AZ14" i="2" s="1"/>
  <c r="AY15" i="2"/>
  <c r="AY16" i="2"/>
  <c r="AY17" i="2"/>
  <c r="AY18" i="2"/>
  <c r="AZ18" i="2" s="1"/>
  <c r="AY19" i="2"/>
  <c r="AY10" i="2"/>
  <c r="AZ17" i="2"/>
  <c r="AZ13" i="2"/>
  <c r="BA20" i="2"/>
  <c r="AX20" i="2"/>
  <c r="BC19" i="2"/>
  <c r="AZ19" i="2"/>
  <c r="BC17" i="2"/>
  <c r="AZ16" i="2"/>
  <c r="BC15" i="2"/>
  <c r="AZ15" i="2"/>
  <c r="BC13" i="2"/>
  <c r="AZ12" i="2"/>
  <c r="BC11" i="2"/>
  <c r="AZ11" i="2"/>
  <c r="BC10" i="2"/>
  <c r="AW15" i="5"/>
  <c r="AV15" i="5"/>
  <c r="AS15" i="5" s="1"/>
  <c r="AU15" i="5"/>
  <c r="AW14" i="5"/>
  <c r="AV14" i="5"/>
  <c r="AS14" i="5" s="1"/>
  <c r="AU14" i="5"/>
  <c r="AW13" i="5"/>
  <c r="AV13" i="5"/>
  <c r="AS13" i="5" s="1"/>
  <c r="AU13" i="5"/>
  <c r="AW12" i="5"/>
  <c r="AV12" i="5"/>
  <c r="AS12" i="5" s="1"/>
  <c r="AU12" i="5"/>
  <c r="AW11" i="5"/>
  <c r="AV11" i="5"/>
  <c r="AS11" i="5" s="1"/>
  <c r="AU11" i="5"/>
  <c r="AW10" i="5"/>
  <c r="AV10" i="5"/>
  <c r="AS10" i="5" s="1"/>
  <c r="AU10" i="5"/>
  <c r="AS11" i="4"/>
  <c r="AS12" i="4"/>
  <c r="AS13" i="4"/>
  <c r="AS14" i="4"/>
  <c r="AS15" i="4"/>
  <c r="AS16" i="4"/>
  <c r="AS17" i="4"/>
  <c r="AS18" i="4"/>
  <c r="AS10" i="4"/>
  <c r="AV18" i="4"/>
  <c r="AV17" i="4"/>
  <c r="AV16" i="4"/>
  <c r="AV15" i="4"/>
  <c r="AV14" i="4"/>
  <c r="AV13" i="4"/>
  <c r="AV12" i="4"/>
  <c r="AV11" i="4"/>
  <c r="AV10" i="4"/>
  <c r="AV11" i="2"/>
  <c r="AV12" i="2"/>
  <c r="AV13" i="2"/>
  <c r="AV14" i="2"/>
  <c r="AW14" i="2" s="1"/>
  <c r="AV15" i="2"/>
  <c r="AV16" i="2"/>
  <c r="AV17" i="2"/>
  <c r="AV18" i="2"/>
  <c r="AW18" i="2" s="1"/>
  <c r="AV19" i="2"/>
  <c r="AV10" i="2"/>
  <c r="AW16" i="2"/>
  <c r="AW12" i="2"/>
  <c r="AS11" i="2"/>
  <c r="AS12" i="2"/>
  <c r="AS13" i="2"/>
  <c r="AS14" i="2"/>
  <c r="AT14" i="2" s="1"/>
  <c r="AS15" i="2"/>
  <c r="AS16" i="2"/>
  <c r="AS17" i="2"/>
  <c r="AS18" i="2"/>
  <c r="AT18" i="2" s="1"/>
  <c r="AS19" i="2"/>
  <c r="AT19" i="2" s="1"/>
  <c r="AS10" i="2"/>
  <c r="AT15" i="2"/>
  <c r="AT11" i="2"/>
  <c r="AW19" i="2"/>
  <c r="AW17" i="2"/>
  <c r="AT17" i="2"/>
  <c r="AT16" i="2"/>
  <c r="AW15" i="2"/>
  <c r="AW13" i="2"/>
  <c r="AT13" i="2"/>
  <c r="AT12" i="2"/>
  <c r="AW11" i="2"/>
  <c r="AW10" i="2"/>
  <c r="AT10" i="2"/>
  <c r="AM10" i="5"/>
  <c r="AQ15" i="5"/>
  <c r="AP15" i="5"/>
  <c r="AM15" i="5" s="1"/>
  <c r="AO15" i="5"/>
  <c r="AQ14" i="5"/>
  <c r="AP14" i="5"/>
  <c r="AM14" i="5" s="1"/>
  <c r="AO14" i="5"/>
  <c r="AQ13" i="5"/>
  <c r="AP13" i="5"/>
  <c r="AM13" i="5" s="1"/>
  <c r="AO13" i="5"/>
  <c r="AQ12" i="5"/>
  <c r="AP12" i="5"/>
  <c r="AM12" i="5" s="1"/>
  <c r="AO12" i="5"/>
  <c r="AQ11" i="5"/>
  <c r="AP11" i="5"/>
  <c r="AM11" i="5" s="1"/>
  <c r="AO11" i="5"/>
  <c r="AQ10" i="5"/>
  <c r="AP10" i="5"/>
  <c r="AO10" i="5"/>
  <c r="AO11" i="4"/>
  <c r="AO12" i="4"/>
  <c r="AO13" i="4"/>
  <c r="AO14" i="4"/>
  <c r="AO15" i="4"/>
  <c r="AO16" i="4"/>
  <c r="AO17" i="4"/>
  <c r="AO18" i="4"/>
  <c r="AO10" i="4"/>
  <c r="AM11" i="4"/>
  <c r="AM12" i="4"/>
  <c r="AM13" i="4"/>
  <c r="AM14" i="4"/>
  <c r="AM15" i="4"/>
  <c r="AM16" i="4"/>
  <c r="AM17" i="4"/>
  <c r="AM18" i="4"/>
  <c r="AM10" i="4"/>
  <c r="AP18" i="4"/>
  <c r="AP17" i="4"/>
  <c r="AP16" i="4"/>
  <c r="AP15" i="4"/>
  <c r="AP14" i="4"/>
  <c r="AP13" i="4"/>
  <c r="AP12" i="4"/>
  <c r="AP11" i="4"/>
  <c r="AP10" i="4"/>
  <c r="AP11" i="2"/>
  <c r="AP12" i="2"/>
  <c r="AP13" i="2"/>
  <c r="AP14" i="2"/>
  <c r="AQ14" i="2" s="1"/>
  <c r="AP15" i="2"/>
  <c r="AP16" i="2"/>
  <c r="AP17" i="2"/>
  <c r="AP18" i="2"/>
  <c r="AQ18" i="2" s="1"/>
  <c r="AP19" i="2"/>
  <c r="AP10" i="2"/>
  <c r="AQ10" i="2" s="1"/>
  <c r="AQ16" i="2"/>
  <c r="AQ12" i="2"/>
  <c r="AM11" i="2"/>
  <c r="AM12" i="2"/>
  <c r="AM13" i="2"/>
  <c r="AM14" i="2"/>
  <c r="AN14" i="2" s="1"/>
  <c r="AM15" i="2"/>
  <c r="AM16" i="2"/>
  <c r="AM17" i="2"/>
  <c r="AM18" i="2"/>
  <c r="AN18" i="2" s="1"/>
  <c r="AM19" i="2"/>
  <c r="AM10" i="2"/>
  <c r="AQ19" i="2"/>
  <c r="AN19" i="2"/>
  <c r="AQ17" i="2"/>
  <c r="AN17" i="2"/>
  <c r="AN16" i="2"/>
  <c r="AQ15" i="2"/>
  <c r="AN15" i="2"/>
  <c r="AQ13" i="2"/>
  <c r="AN13" i="2"/>
  <c r="AN12" i="2"/>
  <c r="AQ11" i="2"/>
  <c r="AN11" i="2"/>
  <c r="AN10" i="2"/>
  <c r="AG10" i="5"/>
  <c r="AJ15" i="5"/>
  <c r="AK15" i="5" s="1"/>
  <c r="AG15" i="5"/>
  <c r="AJ14" i="5"/>
  <c r="AK14" i="5" s="1"/>
  <c r="AG14" i="5"/>
  <c r="AJ13" i="5"/>
  <c r="AK13" i="5" s="1"/>
  <c r="AG13" i="5"/>
  <c r="AJ12" i="5"/>
  <c r="AK12" i="5" s="1"/>
  <c r="AG12" i="5"/>
  <c r="AJ11" i="5"/>
  <c r="AK11" i="5" s="1"/>
  <c r="AG11" i="5"/>
  <c r="AJ10" i="5"/>
  <c r="AK10" i="5" s="1"/>
  <c r="AK11" i="4"/>
  <c r="AK12" i="4"/>
  <c r="AK13" i="4"/>
  <c r="AK14" i="4"/>
  <c r="AK15" i="4"/>
  <c r="AK16" i="4"/>
  <c r="AK17" i="4"/>
  <c r="AK18" i="4"/>
  <c r="AK10" i="4"/>
  <c r="AI11" i="4"/>
  <c r="AI12" i="4"/>
  <c r="AI13" i="4"/>
  <c r="AI14" i="4"/>
  <c r="AI15" i="4"/>
  <c r="AI16" i="4"/>
  <c r="AI17" i="4"/>
  <c r="AI18" i="4"/>
  <c r="AI10" i="4"/>
  <c r="AG11" i="4"/>
  <c r="AG12" i="4"/>
  <c r="AG13" i="4"/>
  <c r="AG14" i="4"/>
  <c r="AG15" i="4"/>
  <c r="AG16" i="4"/>
  <c r="AG17" i="4"/>
  <c r="AG18" i="4"/>
  <c r="AG10" i="4"/>
  <c r="AJ18" i="4"/>
  <c r="AJ17" i="4"/>
  <c r="AJ16" i="4"/>
  <c r="AJ15" i="4"/>
  <c r="AJ14" i="4"/>
  <c r="AJ13" i="4"/>
  <c r="AJ12" i="4"/>
  <c r="AJ11" i="4"/>
  <c r="AJ10" i="4"/>
  <c r="AJ11" i="2"/>
  <c r="AJ12" i="2"/>
  <c r="AJ13" i="2"/>
  <c r="AJ14" i="2"/>
  <c r="AK14" i="2" s="1"/>
  <c r="AJ15" i="2"/>
  <c r="AJ16" i="2"/>
  <c r="AJ17" i="2"/>
  <c r="AK17" i="2" s="1"/>
  <c r="AJ18" i="2"/>
  <c r="AJ19" i="2"/>
  <c r="AJ10" i="2"/>
  <c r="AK10" i="2" s="1"/>
  <c r="AK16" i="2"/>
  <c r="AK13" i="2"/>
  <c r="AK12" i="2"/>
  <c r="AG11" i="2"/>
  <c r="AG12" i="2"/>
  <c r="AG13" i="2"/>
  <c r="AG14" i="2"/>
  <c r="AH14" i="2" s="1"/>
  <c r="AG15" i="2"/>
  <c r="AG16" i="2"/>
  <c r="AG17" i="2"/>
  <c r="AG18" i="2"/>
  <c r="AG19" i="2"/>
  <c r="AG10" i="2"/>
  <c r="AH16" i="2"/>
  <c r="AH12" i="2"/>
  <c r="AK19" i="2"/>
  <c r="AH19" i="2"/>
  <c r="AK18" i="2"/>
  <c r="AH18" i="2"/>
  <c r="AH17" i="2"/>
  <c r="AK15" i="2"/>
  <c r="AH15" i="2"/>
  <c r="AH13" i="2"/>
  <c r="AK11" i="2"/>
  <c r="AH11" i="2"/>
  <c r="AH10" i="2"/>
  <c r="AD15" i="5"/>
  <c r="AE15" i="5" s="1"/>
  <c r="AA15" i="5"/>
  <c r="AD14" i="5"/>
  <c r="AE14" i="5" s="1"/>
  <c r="AA14" i="5"/>
  <c r="AD13" i="5"/>
  <c r="AE13" i="5" s="1"/>
  <c r="AA13" i="5"/>
  <c r="AD12" i="5"/>
  <c r="AE12" i="5" s="1"/>
  <c r="AA12" i="5"/>
  <c r="AD11" i="5"/>
  <c r="AE11" i="5" s="1"/>
  <c r="AA11" i="5"/>
  <c r="AD10" i="5"/>
  <c r="AE10" i="5" s="1"/>
  <c r="AA10" i="5"/>
  <c r="AC11" i="4"/>
  <c r="AC12" i="4"/>
  <c r="AC13" i="4"/>
  <c r="AC14" i="4"/>
  <c r="AC15" i="4"/>
  <c r="AC16" i="4"/>
  <c r="AC17" i="4"/>
  <c r="AC18" i="4"/>
  <c r="AC10" i="4"/>
  <c r="AA11" i="4"/>
  <c r="AA12" i="4"/>
  <c r="AA13" i="4"/>
  <c r="AA14" i="4"/>
  <c r="AA15" i="4"/>
  <c r="AA16" i="4"/>
  <c r="AA17" i="4"/>
  <c r="AA18" i="4"/>
  <c r="AA10" i="4"/>
  <c r="AD18" i="4"/>
  <c r="AD17" i="4"/>
  <c r="AD16" i="4"/>
  <c r="AD15" i="4"/>
  <c r="AD14" i="4"/>
  <c r="AD13" i="4"/>
  <c r="AD12" i="4"/>
  <c r="AD11" i="4"/>
  <c r="AD10" i="4"/>
  <c r="AD11" i="2"/>
  <c r="AD12" i="2"/>
  <c r="AD13" i="2"/>
  <c r="AE13" i="2" s="1"/>
  <c r="AD14" i="2"/>
  <c r="AD15" i="2"/>
  <c r="AD16" i="2"/>
  <c r="AD17" i="2"/>
  <c r="AD18" i="2"/>
  <c r="AE18" i="2" s="1"/>
  <c r="AD19" i="2"/>
  <c r="AD10" i="2"/>
  <c r="AE12" i="2"/>
  <c r="AA11" i="2"/>
  <c r="AA12" i="2"/>
  <c r="AA13" i="2"/>
  <c r="AB13" i="2" s="1"/>
  <c r="AA14" i="2"/>
  <c r="AB14" i="2" s="1"/>
  <c r="AA15" i="2"/>
  <c r="AA16" i="2"/>
  <c r="AA17" i="2"/>
  <c r="AB17" i="2" s="1"/>
  <c r="AA18" i="2"/>
  <c r="AA19" i="2"/>
  <c r="AA10" i="2"/>
  <c r="AB16" i="2"/>
  <c r="AB12" i="2"/>
  <c r="AE19" i="2"/>
  <c r="AB19" i="2"/>
  <c r="AB18" i="2"/>
  <c r="AE17" i="2"/>
  <c r="AE16" i="2"/>
  <c r="AE15" i="2"/>
  <c r="AB15" i="2"/>
  <c r="AE14" i="2"/>
  <c r="AE11" i="2"/>
  <c r="AB11" i="2"/>
  <c r="AE10" i="2"/>
  <c r="AB10" i="2"/>
  <c r="U10" i="5"/>
  <c r="X15" i="5"/>
  <c r="Y15" i="5" s="1"/>
  <c r="W15" i="5"/>
  <c r="U15" i="5"/>
  <c r="X14" i="5"/>
  <c r="Y14" i="5" s="1"/>
  <c r="W14" i="5"/>
  <c r="U14" i="5"/>
  <c r="X13" i="5"/>
  <c r="Y13" i="5" s="1"/>
  <c r="W13" i="5"/>
  <c r="U13" i="5"/>
  <c r="X12" i="5"/>
  <c r="Y12" i="5" s="1"/>
  <c r="W12" i="5"/>
  <c r="U12" i="5"/>
  <c r="X11" i="5"/>
  <c r="Y11" i="5" s="1"/>
  <c r="W11" i="5"/>
  <c r="U11" i="5"/>
  <c r="X10" i="5"/>
  <c r="Y10" i="5" s="1"/>
  <c r="W10" i="5"/>
  <c r="W11" i="4"/>
  <c r="W12" i="4"/>
  <c r="W13" i="4"/>
  <c r="W14" i="4"/>
  <c r="W15" i="4"/>
  <c r="W16" i="4"/>
  <c r="W17" i="4"/>
  <c r="W18" i="4"/>
  <c r="W10" i="4"/>
  <c r="U11" i="4"/>
  <c r="U12" i="4"/>
  <c r="U13" i="4"/>
  <c r="U14" i="4"/>
  <c r="U15" i="4"/>
  <c r="U16" i="4"/>
  <c r="U17" i="4"/>
  <c r="U18" i="4"/>
  <c r="U10" i="4"/>
  <c r="X18" i="4"/>
  <c r="X17" i="4"/>
  <c r="X16" i="4"/>
  <c r="X15" i="4"/>
  <c r="X14" i="4"/>
  <c r="X13" i="4"/>
  <c r="X12" i="4"/>
  <c r="X11" i="4"/>
  <c r="X10" i="4"/>
  <c r="X11" i="2"/>
  <c r="X12" i="2"/>
  <c r="X13" i="2"/>
  <c r="X14" i="2"/>
  <c r="X15" i="2"/>
  <c r="X16" i="2"/>
  <c r="X17" i="2"/>
  <c r="X18" i="2"/>
  <c r="X19" i="2"/>
  <c r="X10" i="2"/>
  <c r="U11" i="2"/>
  <c r="U12" i="2"/>
  <c r="U13" i="2"/>
  <c r="U14" i="2"/>
  <c r="V14" i="2" s="1"/>
  <c r="U15" i="2"/>
  <c r="U16" i="2"/>
  <c r="U17" i="2"/>
  <c r="U18" i="2"/>
  <c r="U19" i="2"/>
  <c r="U10" i="2"/>
  <c r="V10" i="2" s="1"/>
  <c r="V16" i="2"/>
  <c r="V12" i="2"/>
  <c r="Y19" i="2"/>
  <c r="V19" i="2"/>
  <c r="V18" i="2"/>
  <c r="Y17" i="2"/>
  <c r="V17" i="2"/>
  <c r="Y15" i="2"/>
  <c r="V15" i="2"/>
  <c r="Y14" i="2"/>
  <c r="V13" i="2"/>
  <c r="Y11" i="2"/>
  <c r="V11" i="2"/>
  <c r="R15" i="5"/>
  <c r="S15" i="5" s="1"/>
  <c r="O15" i="5"/>
  <c r="R14" i="5"/>
  <c r="S14" i="5" s="1"/>
  <c r="O14" i="5"/>
  <c r="R13" i="5"/>
  <c r="S13" i="5" s="1"/>
  <c r="O13" i="5"/>
  <c r="R12" i="5"/>
  <c r="S12" i="5" s="1"/>
  <c r="O12" i="5"/>
  <c r="R11" i="5"/>
  <c r="S11" i="5" s="1"/>
  <c r="O11" i="5"/>
  <c r="R10" i="5"/>
  <c r="S10" i="5" s="1"/>
  <c r="O10" i="5"/>
  <c r="Q11" i="4"/>
  <c r="Q12" i="4"/>
  <c r="Q13" i="4"/>
  <c r="Q14" i="4"/>
  <c r="Q15" i="4"/>
  <c r="Q16" i="4"/>
  <c r="Q17" i="4"/>
  <c r="Q18" i="4"/>
  <c r="O11" i="4"/>
  <c r="O12" i="4"/>
  <c r="O13" i="4"/>
  <c r="O14" i="4"/>
  <c r="O15" i="4"/>
  <c r="O16" i="4"/>
  <c r="O17" i="4"/>
  <c r="O18" i="4"/>
  <c r="O10" i="4"/>
  <c r="R18" i="4"/>
  <c r="R17" i="4"/>
  <c r="R16" i="4"/>
  <c r="R15" i="4"/>
  <c r="R14" i="4"/>
  <c r="R13" i="4"/>
  <c r="R12" i="4"/>
  <c r="R11" i="4"/>
  <c r="R10" i="4"/>
  <c r="R11" i="2"/>
  <c r="R12" i="2"/>
  <c r="R13" i="2"/>
  <c r="R14" i="2"/>
  <c r="S14" i="2" s="1"/>
  <c r="R15" i="2"/>
  <c r="R16" i="2"/>
  <c r="R17" i="2"/>
  <c r="R18" i="2"/>
  <c r="S18" i="2" s="1"/>
  <c r="R19" i="2"/>
  <c r="R10" i="2"/>
  <c r="S16" i="2"/>
  <c r="S13" i="2"/>
  <c r="O11" i="2"/>
  <c r="O12" i="2"/>
  <c r="O13" i="2"/>
  <c r="O14" i="2"/>
  <c r="O20" i="2" s="1"/>
  <c r="O15" i="2"/>
  <c r="O16" i="2"/>
  <c r="O17" i="2"/>
  <c r="O18" i="2"/>
  <c r="O19" i="2"/>
  <c r="O10" i="2"/>
  <c r="S19" i="2"/>
  <c r="S17" i="2"/>
  <c r="P17" i="2"/>
  <c r="P16" i="2"/>
  <c r="S15" i="2"/>
  <c r="P13" i="2"/>
  <c r="S12" i="2"/>
  <c r="P12" i="2"/>
  <c r="S11" i="2"/>
  <c r="I10" i="5"/>
  <c r="J16" i="5"/>
  <c r="H16" i="5"/>
  <c r="L15" i="5"/>
  <c r="K15" i="5" s="1"/>
  <c r="L14" i="5"/>
  <c r="K14" i="5" s="1"/>
  <c r="L13" i="5"/>
  <c r="K13" i="5" s="1"/>
  <c r="L12" i="5"/>
  <c r="K12" i="5" s="1"/>
  <c r="L11" i="5"/>
  <c r="K11" i="5" s="1"/>
  <c r="L10" i="5"/>
  <c r="K10" i="5" s="1"/>
  <c r="G10" i="5"/>
  <c r="M11" i="4"/>
  <c r="M12" i="4"/>
  <c r="M13" i="4"/>
  <c r="M14" i="4"/>
  <c r="M15" i="4"/>
  <c r="M16" i="4"/>
  <c r="M17" i="4"/>
  <c r="M18" i="4"/>
  <c r="M19" i="4"/>
  <c r="M10" i="4"/>
  <c r="K11" i="4"/>
  <c r="K12" i="4"/>
  <c r="K13" i="4"/>
  <c r="K14" i="4"/>
  <c r="K15" i="4"/>
  <c r="K16" i="4"/>
  <c r="K17" i="4"/>
  <c r="K18" i="4"/>
  <c r="K19" i="4"/>
  <c r="K10" i="4"/>
  <c r="I11" i="4"/>
  <c r="I12" i="4"/>
  <c r="I13" i="4"/>
  <c r="I14" i="4"/>
  <c r="I15" i="4"/>
  <c r="I16" i="4"/>
  <c r="I17" i="4"/>
  <c r="I18" i="4"/>
  <c r="I19" i="4"/>
  <c r="I10" i="4"/>
  <c r="J19" i="4"/>
  <c r="H19" i="4"/>
  <c r="L18" i="4"/>
  <c r="L17" i="4"/>
  <c r="L16" i="4"/>
  <c r="L15" i="4"/>
  <c r="L14" i="4"/>
  <c r="L13" i="4"/>
  <c r="L12" i="4"/>
  <c r="L11" i="4"/>
  <c r="L10" i="4"/>
  <c r="L11" i="2"/>
  <c r="L12" i="2"/>
  <c r="L13" i="2"/>
  <c r="L14" i="2"/>
  <c r="M14" i="2" s="1"/>
  <c r="L15" i="2"/>
  <c r="L16" i="2"/>
  <c r="L17" i="2"/>
  <c r="L18" i="2"/>
  <c r="M18" i="2" s="1"/>
  <c r="L19" i="2"/>
  <c r="L10" i="2"/>
  <c r="M17" i="2"/>
  <c r="M13" i="2"/>
  <c r="I20" i="2"/>
  <c r="I11" i="2"/>
  <c r="I12" i="2"/>
  <c r="I13" i="2"/>
  <c r="I14" i="2"/>
  <c r="J14" i="2" s="1"/>
  <c r="I15" i="2"/>
  <c r="I16" i="2"/>
  <c r="I17" i="2"/>
  <c r="I18" i="2"/>
  <c r="J18" i="2" s="1"/>
  <c r="I19" i="2"/>
  <c r="I10" i="2"/>
  <c r="J17" i="2"/>
  <c r="J13" i="2"/>
  <c r="K20" i="2"/>
  <c r="H20" i="2"/>
  <c r="M19" i="2"/>
  <c r="J19" i="2"/>
  <c r="M16" i="2"/>
  <c r="J16" i="2"/>
  <c r="M15" i="2"/>
  <c r="J15" i="2"/>
  <c r="M12" i="2"/>
  <c r="J12" i="2"/>
  <c r="M11" i="2"/>
  <c r="J11" i="2"/>
  <c r="BM10" i="5" l="1"/>
  <c r="BM11" i="5"/>
  <c r="BM12" i="5"/>
  <c r="BM13" i="5"/>
  <c r="BM14" i="5"/>
  <c r="BM15" i="5"/>
  <c r="BL11" i="2"/>
  <c r="BG10" i="5"/>
  <c r="BG11" i="5"/>
  <c r="BG12" i="5"/>
  <c r="BG13" i="5"/>
  <c r="BG14" i="5"/>
  <c r="BG15" i="5"/>
  <c r="BA10" i="5"/>
  <c r="BA11" i="5"/>
  <c r="BA12" i="5"/>
  <c r="BA13" i="5"/>
  <c r="BA14" i="5"/>
  <c r="BA15" i="5"/>
  <c r="AY20" i="2"/>
  <c r="AZ20" i="2" s="1"/>
  <c r="BB20" i="2"/>
  <c r="BC20" i="2" s="1"/>
  <c r="AZ10" i="2"/>
  <c r="AM20" i="2"/>
  <c r="AI10" i="5"/>
  <c r="AI11" i="5"/>
  <c r="AI12" i="5"/>
  <c r="AI13" i="5"/>
  <c r="AI14" i="5"/>
  <c r="AI15" i="5"/>
  <c r="AC10" i="5"/>
  <c r="AC11" i="5"/>
  <c r="AC12" i="5"/>
  <c r="AC13" i="5"/>
  <c r="AC14" i="5"/>
  <c r="AC15" i="5"/>
  <c r="Y18" i="2"/>
  <c r="Y12" i="2"/>
  <c r="Y13" i="2"/>
  <c r="Y16" i="2"/>
  <c r="Q10" i="5"/>
  <c r="Q11" i="5"/>
  <c r="Q12" i="5"/>
  <c r="Q13" i="5"/>
  <c r="Q14" i="5"/>
  <c r="Q15" i="5"/>
  <c r="S10" i="2"/>
  <c r="P11" i="2"/>
  <c r="P15" i="2"/>
  <c r="P19" i="2"/>
  <c r="P10" i="2"/>
  <c r="P14" i="2"/>
  <c r="P18" i="2"/>
  <c r="M10" i="5"/>
  <c r="M11" i="5"/>
  <c r="M12" i="5"/>
  <c r="M13" i="5"/>
  <c r="M14" i="5"/>
  <c r="M15" i="5"/>
  <c r="I11" i="5"/>
  <c r="I12" i="5"/>
  <c r="I13" i="5"/>
  <c r="I14" i="5"/>
  <c r="I15" i="5"/>
  <c r="L16" i="5"/>
  <c r="M16" i="5" s="1"/>
  <c r="L19" i="4"/>
  <c r="L20" i="2"/>
  <c r="M20" i="2" s="1"/>
  <c r="J20" i="2"/>
  <c r="M10" i="2"/>
  <c r="J10" i="2"/>
  <c r="E10" i="5"/>
  <c r="C10" i="5"/>
  <c r="D16" i="5"/>
  <c r="B16" i="5"/>
  <c r="F15" i="5"/>
  <c r="C15" i="5" s="1"/>
  <c r="E15" i="5"/>
  <c r="F14" i="5"/>
  <c r="C14" i="5" s="1"/>
  <c r="E14" i="5"/>
  <c r="F13" i="5"/>
  <c r="C13" i="5" s="1"/>
  <c r="E13" i="5"/>
  <c r="F12" i="5"/>
  <c r="C12" i="5" s="1"/>
  <c r="E12" i="5"/>
  <c r="F11" i="5"/>
  <c r="C11" i="5" s="1"/>
  <c r="E11" i="5"/>
  <c r="F10" i="5"/>
  <c r="F16" i="5" s="1"/>
  <c r="G11" i="4"/>
  <c r="G12" i="4"/>
  <c r="G13" i="4"/>
  <c r="G14" i="4"/>
  <c r="G15" i="4"/>
  <c r="G16" i="4"/>
  <c r="G17" i="4"/>
  <c r="G18" i="4"/>
  <c r="G19" i="4"/>
  <c r="G10" i="4"/>
  <c r="E11" i="4"/>
  <c r="E12" i="4"/>
  <c r="E13" i="4"/>
  <c r="E14" i="4"/>
  <c r="E15" i="4"/>
  <c r="E16" i="4"/>
  <c r="E17" i="4"/>
  <c r="E18" i="4"/>
  <c r="E19" i="4"/>
  <c r="E10" i="4"/>
  <c r="C11" i="4"/>
  <c r="C12" i="4"/>
  <c r="C13" i="4"/>
  <c r="C14" i="4"/>
  <c r="C15" i="4"/>
  <c r="C16" i="4"/>
  <c r="C17" i="4"/>
  <c r="C18" i="4"/>
  <c r="C19" i="4"/>
  <c r="C10" i="4"/>
  <c r="D19" i="4"/>
  <c r="B19" i="4"/>
  <c r="F18" i="4"/>
  <c r="F17" i="4"/>
  <c r="F16" i="4"/>
  <c r="F15" i="4"/>
  <c r="F14" i="4"/>
  <c r="F13" i="4"/>
  <c r="F12" i="4"/>
  <c r="F11" i="4"/>
  <c r="F10" i="4"/>
  <c r="F11" i="2"/>
  <c r="F12" i="2"/>
  <c r="F13" i="2"/>
  <c r="F14" i="2"/>
  <c r="G14" i="2" s="1"/>
  <c r="F15" i="2"/>
  <c r="F16" i="2"/>
  <c r="F17" i="2"/>
  <c r="F18" i="2"/>
  <c r="G18" i="2" s="1"/>
  <c r="F19" i="2"/>
  <c r="F10" i="2"/>
  <c r="C11" i="2"/>
  <c r="C12" i="2"/>
  <c r="C13" i="2"/>
  <c r="C14" i="2"/>
  <c r="C20" i="2" s="1"/>
  <c r="C15" i="2"/>
  <c r="C16" i="2"/>
  <c r="C17" i="2"/>
  <c r="C18" i="2"/>
  <c r="D18" i="2" s="1"/>
  <c r="C19" i="2"/>
  <c r="D13" i="2"/>
  <c r="D17" i="2"/>
  <c r="D19" i="2"/>
  <c r="D12" i="2"/>
  <c r="D16" i="2"/>
  <c r="C10" i="2"/>
  <c r="E20" i="2"/>
  <c r="B20" i="2"/>
  <c r="G19" i="2"/>
  <c r="G17" i="2"/>
  <c r="G16" i="2"/>
  <c r="G15" i="2"/>
  <c r="D15" i="2"/>
  <c r="G13" i="2"/>
  <c r="G12" i="2"/>
  <c r="G11" i="2"/>
  <c r="D11" i="2"/>
  <c r="K16" i="5" l="1"/>
  <c r="I16" i="5"/>
  <c r="G16" i="5"/>
  <c r="C16" i="5"/>
  <c r="E16" i="5"/>
  <c r="G15" i="5"/>
  <c r="G14" i="5"/>
  <c r="G13" i="5"/>
  <c r="G12" i="5"/>
  <c r="G11" i="5"/>
  <c r="F19" i="4"/>
  <c r="F20" i="2"/>
  <c r="G20" i="2" s="1"/>
  <c r="D14" i="2"/>
  <c r="D20" i="2"/>
  <c r="G10" i="2"/>
  <c r="D10" i="2"/>
  <c r="D27" i="1"/>
  <c r="C27" i="1"/>
  <c r="B27" i="1"/>
  <c r="D26" i="1"/>
  <c r="D25" i="1"/>
  <c r="D24" i="1"/>
  <c r="D23" i="1"/>
  <c r="D22" i="1"/>
  <c r="G21" i="1"/>
  <c r="F21" i="1"/>
  <c r="E21" i="1"/>
  <c r="D21" i="1"/>
  <c r="G20" i="1"/>
  <c r="F20" i="1"/>
  <c r="E20" i="1"/>
  <c r="D20" i="1"/>
  <c r="G19" i="1"/>
  <c r="F19" i="1"/>
  <c r="E19" i="1"/>
  <c r="D19" i="1"/>
  <c r="G18" i="1"/>
  <c r="F18" i="1"/>
  <c r="E18" i="1"/>
  <c r="D18" i="1"/>
  <c r="G17" i="1"/>
  <c r="F17" i="1"/>
  <c r="E17" i="1"/>
  <c r="D17" i="1"/>
  <c r="G16" i="1"/>
  <c r="F16" i="1"/>
  <c r="E16" i="1"/>
  <c r="D16" i="1"/>
  <c r="G15" i="1"/>
  <c r="F15" i="1"/>
  <c r="E15" i="1"/>
  <c r="D15" i="1"/>
  <c r="G14" i="1"/>
  <c r="F14" i="1"/>
  <c r="E14" i="1"/>
  <c r="D14" i="1"/>
  <c r="G13" i="1"/>
  <c r="F13" i="1"/>
  <c r="E13" i="1"/>
  <c r="D13" i="1"/>
  <c r="G12" i="1"/>
  <c r="G27" i="1" s="1"/>
  <c r="F12" i="1"/>
  <c r="F27" i="1" s="1"/>
  <c r="E12" i="1"/>
  <c r="E27" i="1" s="1"/>
  <c r="D12" i="1"/>
  <c r="D11" i="1"/>
  <c r="D10" i="1"/>
  <c r="D9" i="1"/>
  <c r="A23" i="8" l="1"/>
  <c r="B23" i="8"/>
  <c r="C23" i="8"/>
  <c r="D23" i="8"/>
  <c r="E23" i="8"/>
  <c r="F23" i="8"/>
  <c r="G23" i="8"/>
  <c r="H23" i="8"/>
  <c r="I23" i="8"/>
  <c r="J23" i="8"/>
  <c r="K23" i="8"/>
  <c r="L23" i="8"/>
  <c r="M23" i="8"/>
  <c r="A24" i="8"/>
  <c r="B24" i="8"/>
  <c r="C24" i="8"/>
  <c r="D24" i="8"/>
  <c r="E24" i="8"/>
  <c r="F24" i="8"/>
  <c r="G24" i="8"/>
  <c r="H24" i="8"/>
  <c r="I24" i="8"/>
  <c r="J24" i="8"/>
  <c r="K24" i="8"/>
  <c r="L24" i="8"/>
  <c r="M24" i="8"/>
  <c r="A25" i="8"/>
  <c r="B25" i="8"/>
  <c r="C25" i="8"/>
  <c r="D25" i="8"/>
  <c r="E25" i="8"/>
  <c r="F25" i="8"/>
  <c r="G25" i="8"/>
  <c r="H25" i="8"/>
  <c r="I25" i="8"/>
  <c r="J25" i="8"/>
  <c r="K25" i="8"/>
  <c r="L25" i="8"/>
  <c r="M25" i="8"/>
  <c r="A26" i="8"/>
  <c r="B26" i="8"/>
  <c r="C26" i="8"/>
  <c r="D26" i="8"/>
  <c r="E26" i="8"/>
  <c r="F26" i="8"/>
  <c r="G26" i="8"/>
  <c r="H26" i="8"/>
  <c r="I26" i="8"/>
  <c r="J26" i="8"/>
  <c r="K26" i="8"/>
  <c r="L26" i="8"/>
  <c r="M26" i="8"/>
  <c r="A27" i="8"/>
  <c r="B27" i="8"/>
  <c r="C27" i="8"/>
  <c r="D27" i="8"/>
  <c r="E27" i="8"/>
  <c r="F27" i="8"/>
  <c r="G27" i="8"/>
  <c r="H27" i="8"/>
  <c r="I27" i="8"/>
  <c r="J27" i="8"/>
  <c r="K27" i="8"/>
  <c r="L27" i="8"/>
  <c r="M27" i="8"/>
  <c r="A28" i="8"/>
  <c r="B28" i="8"/>
  <c r="C28" i="8"/>
  <c r="D28" i="8"/>
  <c r="E28" i="8"/>
  <c r="F28" i="8"/>
  <c r="G28" i="8"/>
  <c r="H28" i="8"/>
  <c r="I28" i="8"/>
  <c r="J28" i="8"/>
  <c r="K28" i="8"/>
  <c r="L28" i="8"/>
  <c r="M28" i="8"/>
  <c r="A29" i="8"/>
  <c r="B29" i="8"/>
  <c r="C29" i="8"/>
  <c r="D29" i="8"/>
  <c r="E29" i="8"/>
  <c r="F29" i="8"/>
  <c r="G29" i="8"/>
  <c r="H29" i="8"/>
  <c r="I29" i="8"/>
  <c r="J29" i="8"/>
  <c r="K29" i="8"/>
  <c r="L29" i="8"/>
  <c r="M29" i="8"/>
  <c r="A30" i="8"/>
  <c r="B30" i="8"/>
  <c r="C30" i="8"/>
  <c r="D30" i="8"/>
  <c r="E30" i="8"/>
  <c r="F30" i="8"/>
  <c r="G30" i="8"/>
  <c r="H30" i="8"/>
  <c r="I30" i="8"/>
  <c r="J30" i="8"/>
  <c r="K30" i="8"/>
  <c r="L30" i="8"/>
  <c r="M30" i="8"/>
  <c r="A31" i="8"/>
  <c r="B31" i="8"/>
  <c r="C31" i="8"/>
  <c r="D31" i="8"/>
  <c r="E31" i="8"/>
  <c r="F31" i="8"/>
  <c r="G31" i="8"/>
  <c r="H31" i="8"/>
  <c r="I31" i="8"/>
  <c r="J31" i="8"/>
  <c r="K31" i="8"/>
  <c r="L31" i="8"/>
  <c r="M31" i="8"/>
  <c r="A32" i="8"/>
  <c r="B32" i="8"/>
  <c r="C32" i="8"/>
  <c r="D32" i="8"/>
  <c r="E32" i="8"/>
  <c r="F32" i="8"/>
  <c r="G32" i="8"/>
  <c r="H32" i="8"/>
  <c r="I32" i="8"/>
  <c r="J32" i="8"/>
  <c r="K32" i="8"/>
  <c r="L32" i="8"/>
  <c r="M32" i="8"/>
  <c r="C20" i="6"/>
  <c r="E20" i="6"/>
  <c r="G20" i="6"/>
  <c r="N16" i="5"/>
  <c r="P16" i="5"/>
  <c r="T16" i="5"/>
  <c r="V16" i="5"/>
  <c r="Z16" i="5"/>
  <c r="AB16" i="5"/>
  <c r="AF16" i="5"/>
  <c r="AH16" i="5"/>
  <c r="AL16" i="5"/>
  <c r="AN16" i="5"/>
  <c r="AR16" i="5"/>
  <c r="AT16" i="5"/>
  <c r="AX16" i="5"/>
  <c r="AZ16" i="5"/>
  <c r="BD16" i="5"/>
  <c r="BF16" i="5"/>
  <c r="BJ16" i="5"/>
  <c r="BL16" i="5"/>
  <c r="BP16" i="5"/>
  <c r="BR16" i="5"/>
  <c r="B24" i="5"/>
  <c r="C24" i="5"/>
  <c r="D24" i="5"/>
  <c r="E24" i="5"/>
  <c r="F24" i="5"/>
  <c r="G24" i="5"/>
  <c r="H24" i="5"/>
  <c r="I24" i="5"/>
  <c r="J24" i="5"/>
  <c r="K24" i="5"/>
  <c r="L24" i="5"/>
  <c r="M24" i="5"/>
  <c r="N24" i="5"/>
  <c r="O24" i="5"/>
  <c r="P24" i="5"/>
  <c r="Q24" i="5"/>
  <c r="R24" i="5"/>
  <c r="S24" i="5"/>
  <c r="T24" i="5"/>
  <c r="U24" i="5"/>
  <c r="V24" i="5"/>
  <c r="W24" i="5"/>
  <c r="X24" i="5"/>
  <c r="Y24" i="5"/>
  <c r="B25" i="5"/>
  <c r="C25" i="5"/>
  <c r="D25" i="5"/>
  <c r="E25" i="5"/>
  <c r="F25" i="5"/>
  <c r="G25" i="5"/>
  <c r="H25" i="5"/>
  <c r="I25" i="5"/>
  <c r="J25" i="5"/>
  <c r="K25" i="5"/>
  <c r="L25" i="5"/>
  <c r="M25" i="5"/>
  <c r="N25" i="5"/>
  <c r="O25" i="5"/>
  <c r="P25" i="5"/>
  <c r="Q25" i="5"/>
  <c r="R25" i="5"/>
  <c r="S25" i="5"/>
  <c r="T25" i="5"/>
  <c r="U25" i="5"/>
  <c r="V25" i="5"/>
  <c r="W25" i="5"/>
  <c r="X25" i="5"/>
  <c r="Y25" i="5"/>
  <c r="B26" i="5"/>
  <c r="C26" i="5"/>
  <c r="D26" i="5"/>
  <c r="E26" i="5"/>
  <c r="F26" i="5"/>
  <c r="G26" i="5"/>
  <c r="H26" i="5"/>
  <c r="I26" i="5"/>
  <c r="J26" i="5"/>
  <c r="K26" i="5"/>
  <c r="L26" i="5"/>
  <c r="M26" i="5"/>
  <c r="N26" i="5"/>
  <c r="O26" i="5"/>
  <c r="P26" i="5"/>
  <c r="Q26" i="5"/>
  <c r="R26" i="5"/>
  <c r="S26" i="5"/>
  <c r="T26" i="5"/>
  <c r="U26" i="5"/>
  <c r="V26" i="5"/>
  <c r="W26" i="5"/>
  <c r="X26" i="5"/>
  <c r="Y26" i="5"/>
  <c r="B27" i="5"/>
  <c r="C27" i="5"/>
  <c r="D27" i="5"/>
  <c r="E27" i="5"/>
  <c r="F27" i="5"/>
  <c r="G27" i="5"/>
  <c r="H27" i="5"/>
  <c r="I27" i="5"/>
  <c r="J27" i="5"/>
  <c r="K27" i="5"/>
  <c r="L27" i="5"/>
  <c r="M27" i="5"/>
  <c r="N27" i="5"/>
  <c r="O27" i="5"/>
  <c r="P27" i="5"/>
  <c r="Q27" i="5"/>
  <c r="R27" i="5"/>
  <c r="S27" i="5"/>
  <c r="T27" i="5"/>
  <c r="U27" i="5"/>
  <c r="V27" i="5"/>
  <c r="W27" i="5"/>
  <c r="X27" i="5"/>
  <c r="Y27" i="5"/>
  <c r="B28" i="5"/>
  <c r="C28" i="5"/>
  <c r="D28" i="5"/>
  <c r="E28" i="5"/>
  <c r="F28" i="5"/>
  <c r="G28" i="5"/>
  <c r="H28" i="5"/>
  <c r="I28" i="5"/>
  <c r="J28" i="5"/>
  <c r="K28" i="5"/>
  <c r="L28" i="5"/>
  <c r="M28" i="5"/>
  <c r="N28" i="5"/>
  <c r="O28" i="5"/>
  <c r="P28" i="5"/>
  <c r="Q28" i="5"/>
  <c r="R28" i="5"/>
  <c r="S28" i="5"/>
  <c r="T28" i="5"/>
  <c r="U28" i="5"/>
  <c r="V28" i="5"/>
  <c r="W28" i="5"/>
  <c r="X28" i="5"/>
  <c r="Y28" i="5"/>
  <c r="B29" i="5"/>
  <c r="C29" i="5"/>
  <c r="D29" i="5"/>
  <c r="E29" i="5"/>
  <c r="F29" i="5"/>
  <c r="G29" i="5"/>
  <c r="H29" i="5"/>
  <c r="I29" i="5"/>
  <c r="J29" i="5"/>
  <c r="K29" i="5"/>
  <c r="L29" i="5"/>
  <c r="M29" i="5"/>
  <c r="N29" i="5"/>
  <c r="O29" i="5"/>
  <c r="P29" i="5"/>
  <c r="Q29" i="5"/>
  <c r="R29" i="5"/>
  <c r="S29" i="5"/>
  <c r="T29" i="5"/>
  <c r="U29" i="5"/>
  <c r="V29" i="5"/>
  <c r="W29" i="5"/>
  <c r="X29" i="5"/>
  <c r="Y29" i="5"/>
  <c r="B35" i="5"/>
  <c r="C35" i="5"/>
  <c r="D35" i="5"/>
  <c r="E35" i="5"/>
  <c r="F35" i="5"/>
  <c r="G35" i="5"/>
  <c r="H35" i="5"/>
  <c r="I35" i="5"/>
  <c r="J35" i="5"/>
  <c r="K35" i="5"/>
  <c r="L35" i="5"/>
  <c r="M35" i="5"/>
  <c r="B36" i="5"/>
  <c r="C36" i="5"/>
  <c r="D36" i="5"/>
  <c r="E36" i="5"/>
  <c r="F36" i="5"/>
  <c r="G36" i="5"/>
  <c r="H36" i="5"/>
  <c r="I36" i="5"/>
  <c r="J36" i="5"/>
  <c r="K36" i="5"/>
  <c r="L36" i="5"/>
  <c r="M36" i="5"/>
  <c r="B37" i="5"/>
  <c r="C37" i="5"/>
  <c r="D37" i="5"/>
  <c r="E37" i="5"/>
  <c r="F37" i="5"/>
  <c r="G37" i="5"/>
  <c r="H37" i="5"/>
  <c r="I37" i="5"/>
  <c r="J37" i="5"/>
  <c r="K37" i="5"/>
  <c r="L37" i="5"/>
  <c r="M37" i="5"/>
  <c r="B38" i="5"/>
  <c r="C38" i="5"/>
  <c r="D38" i="5"/>
  <c r="E38" i="5"/>
  <c r="F38" i="5"/>
  <c r="G38" i="5"/>
  <c r="H38" i="5"/>
  <c r="I38" i="5"/>
  <c r="J38" i="5"/>
  <c r="K38" i="5"/>
  <c r="L38" i="5"/>
  <c r="M38" i="5"/>
  <c r="B39" i="5"/>
  <c r="C39" i="5"/>
  <c r="D39" i="5"/>
  <c r="E39" i="5"/>
  <c r="F39" i="5"/>
  <c r="G39" i="5"/>
  <c r="H39" i="5"/>
  <c r="I39" i="5"/>
  <c r="J39" i="5"/>
  <c r="K39" i="5"/>
  <c r="L39" i="5"/>
  <c r="M39" i="5"/>
  <c r="B40" i="5"/>
  <c r="C40" i="5"/>
  <c r="D40" i="5"/>
  <c r="E40" i="5"/>
  <c r="F40" i="5"/>
  <c r="G40" i="5"/>
  <c r="H40" i="5"/>
  <c r="I40" i="5"/>
  <c r="J40" i="5"/>
  <c r="K40" i="5"/>
  <c r="L40" i="5"/>
  <c r="M40" i="5"/>
  <c r="N19" i="4"/>
  <c r="O19" i="4" s="1"/>
  <c r="P19" i="4"/>
  <c r="Q19" i="4" s="1"/>
  <c r="R19" i="4"/>
  <c r="S19" i="4"/>
  <c r="T19" i="4"/>
  <c r="V19" i="4"/>
  <c r="X19" i="4"/>
  <c r="Y19" i="4" s="1"/>
  <c r="Z19" i="4"/>
  <c r="AB19" i="4"/>
  <c r="AD19" i="4"/>
  <c r="AE19" i="4" s="1"/>
  <c r="AF19" i="4"/>
  <c r="AG19" i="4" s="1"/>
  <c r="AH19" i="4"/>
  <c r="AJ19" i="4"/>
  <c r="AK19" i="4" s="1"/>
  <c r="AL19" i="4"/>
  <c r="AM19" i="4"/>
  <c r="AN19" i="4"/>
  <c r="AP19" i="4"/>
  <c r="AQ19" i="4"/>
  <c r="AR19" i="4"/>
  <c r="AS19" i="4" s="1"/>
  <c r="AT19" i="4"/>
  <c r="AV19" i="4"/>
  <c r="AW19" i="4" s="1"/>
  <c r="AX19" i="4"/>
  <c r="AY19" i="4"/>
  <c r="AZ19" i="4"/>
  <c r="BA19" i="4" s="1"/>
  <c r="BB19" i="4"/>
  <c r="BC19" i="4"/>
  <c r="BD19" i="4"/>
  <c r="BE19" i="4" s="1"/>
  <c r="BF19" i="4"/>
  <c r="BH19" i="4"/>
  <c r="BI19" i="4" s="1"/>
  <c r="BJ19" i="4"/>
  <c r="BK19" i="4"/>
  <c r="BL19" i="4"/>
  <c r="BM19" i="4" s="1"/>
  <c r="BN19" i="4"/>
  <c r="BO19" i="4"/>
  <c r="BP19" i="4"/>
  <c r="BQ19" i="4" s="1"/>
  <c r="BR19" i="4"/>
  <c r="BT19" i="4"/>
  <c r="BU19" i="4" s="1"/>
  <c r="B25" i="4"/>
  <c r="C25" i="4"/>
  <c r="E25" i="4"/>
  <c r="F25" i="4"/>
  <c r="G25" i="4"/>
  <c r="H25" i="4"/>
  <c r="I25" i="4"/>
  <c r="J25" i="4"/>
  <c r="K25" i="4"/>
  <c r="K34" i="4" s="1"/>
  <c r="L25" i="4"/>
  <c r="M25" i="4"/>
  <c r="B26" i="4"/>
  <c r="C26" i="4"/>
  <c r="D26" i="4"/>
  <c r="E26" i="4"/>
  <c r="F26" i="4"/>
  <c r="G26" i="4"/>
  <c r="H26" i="4"/>
  <c r="I26" i="4"/>
  <c r="J26" i="4"/>
  <c r="K26" i="4"/>
  <c r="L26" i="4"/>
  <c r="M26" i="4"/>
  <c r="B27" i="4"/>
  <c r="C27" i="4"/>
  <c r="D27" i="4"/>
  <c r="E27" i="4"/>
  <c r="F27" i="4"/>
  <c r="G27" i="4"/>
  <c r="H27" i="4"/>
  <c r="I27" i="4"/>
  <c r="J27" i="4"/>
  <c r="K27" i="4"/>
  <c r="L27" i="4"/>
  <c r="M27" i="4"/>
  <c r="B28" i="4"/>
  <c r="C28" i="4"/>
  <c r="D28" i="4"/>
  <c r="E28" i="4"/>
  <c r="F28" i="4"/>
  <c r="G28" i="4"/>
  <c r="H28" i="4"/>
  <c r="I28" i="4"/>
  <c r="J28" i="4"/>
  <c r="K28" i="4"/>
  <c r="L28" i="4"/>
  <c r="M28" i="4"/>
  <c r="B29" i="4"/>
  <c r="C29" i="4"/>
  <c r="D29" i="4"/>
  <c r="E29" i="4"/>
  <c r="F29" i="4"/>
  <c r="G29" i="4"/>
  <c r="H29" i="4"/>
  <c r="I29" i="4"/>
  <c r="J29" i="4"/>
  <c r="K29" i="4"/>
  <c r="L29" i="4"/>
  <c r="M29" i="4"/>
  <c r="B30" i="4"/>
  <c r="C30" i="4"/>
  <c r="D30" i="4"/>
  <c r="E30" i="4"/>
  <c r="F30" i="4"/>
  <c r="G30" i="4"/>
  <c r="H30" i="4"/>
  <c r="I30" i="4"/>
  <c r="J30" i="4"/>
  <c r="K30" i="4"/>
  <c r="L30" i="4"/>
  <c r="M30" i="4"/>
  <c r="B31" i="4"/>
  <c r="C31" i="4"/>
  <c r="D31" i="4"/>
  <c r="E31" i="4"/>
  <c r="F31" i="4"/>
  <c r="G31" i="4"/>
  <c r="H31" i="4"/>
  <c r="I31" i="4"/>
  <c r="J31" i="4"/>
  <c r="K31" i="4"/>
  <c r="L31" i="4"/>
  <c r="M31" i="4"/>
  <c r="B32" i="4"/>
  <c r="C32" i="4"/>
  <c r="D32" i="4"/>
  <c r="E32" i="4"/>
  <c r="F32" i="4"/>
  <c r="G32" i="4"/>
  <c r="H32" i="4"/>
  <c r="I32" i="4"/>
  <c r="J32" i="4"/>
  <c r="K32" i="4"/>
  <c r="L32" i="4"/>
  <c r="M32" i="4"/>
  <c r="B33" i="4"/>
  <c r="C33" i="4"/>
  <c r="D33" i="4"/>
  <c r="E33" i="4"/>
  <c r="F33" i="4"/>
  <c r="G33" i="4"/>
  <c r="H33" i="4"/>
  <c r="I33" i="4"/>
  <c r="J33" i="4"/>
  <c r="K33" i="4"/>
  <c r="L33" i="4"/>
  <c r="M33" i="4"/>
  <c r="B34" i="4"/>
  <c r="C34" i="4"/>
  <c r="D34" i="4"/>
  <c r="E34" i="4"/>
  <c r="F34" i="4"/>
  <c r="L34" i="4"/>
  <c r="M34" i="4"/>
  <c r="B10" i="3"/>
  <c r="D10" i="3"/>
  <c r="H10" i="3"/>
  <c r="J10" i="3"/>
  <c r="N10" i="3"/>
  <c r="P10" i="3"/>
  <c r="T10" i="3"/>
  <c r="V10" i="3"/>
  <c r="Z10" i="3"/>
  <c r="AB10" i="3"/>
  <c r="AD10" i="3" s="1"/>
  <c r="AF10" i="3"/>
  <c r="AG10" i="3"/>
  <c r="AH10" i="3"/>
  <c r="AJ10" i="3"/>
  <c r="AI10" i="3" s="1"/>
  <c r="AL10" i="3"/>
  <c r="AN10" i="3"/>
  <c r="AR10" i="3"/>
  <c r="AT10" i="3"/>
  <c r="AX10" i="3"/>
  <c r="AZ10" i="3"/>
  <c r="BB10" i="3" s="1"/>
  <c r="BD10" i="3"/>
  <c r="BF10" i="3"/>
  <c r="BJ10" i="3"/>
  <c r="BL10" i="3"/>
  <c r="BN10" i="3" s="1"/>
  <c r="BP10" i="3"/>
  <c r="BQ10" i="3"/>
  <c r="BR10" i="3"/>
  <c r="BS10" i="3" s="1"/>
  <c r="BT10" i="3"/>
  <c r="B11" i="3"/>
  <c r="D11" i="3"/>
  <c r="H11" i="3"/>
  <c r="J11" i="3"/>
  <c r="N11" i="3"/>
  <c r="P11" i="3"/>
  <c r="R11" i="3" s="1"/>
  <c r="T11" i="3"/>
  <c r="V11" i="3"/>
  <c r="Z11" i="3"/>
  <c r="AB11" i="3"/>
  <c r="AD11" i="3" s="1"/>
  <c r="AF11" i="3"/>
  <c r="AH11" i="3"/>
  <c r="AL11" i="3"/>
  <c r="AN11" i="3"/>
  <c r="AR11" i="3"/>
  <c r="AT11" i="3"/>
  <c r="AX11" i="3"/>
  <c r="AZ11" i="3"/>
  <c r="BB11" i="3" s="1"/>
  <c r="BD11" i="3"/>
  <c r="BF11" i="3"/>
  <c r="BJ11" i="3"/>
  <c r="BJ20" i="3" s="1"/>
  <c r="BL11" i="3"/>
  <c r="BP11" i="3"/>
  <c r="BR11" i="3"/>
  <c r="B12" i="3"/>
  <c r="D12" i="3"/>
  <c r="H12" i="3"/>
  <c r="J12" i="3"/>
  <c r="N12" i="3"/>
  <c r="P12" i="3"/>
  <c r="R12" i="3" s="1"/>
  <c r="T12" i="3"/>
  <c r="V12" i="3"/>
  <c r="Z12" i="3"/>
  <c r="AB12" i="3"/>
  <c r="AD12" i="3" s="1"/>
  <c r="AF12" i="3"/>
  <c r="AG12" i="3"/>
  <c r="AH12" i="3"/>
  <c r="AJ12" i="3"/>
  <c r="AI12" i="3" s="1"/>
  <c r="AL12" i="3"/>
  <c r="AN12" i="3"/>
  <c r="AP12" i="3" s="1"/>
  <c r="AR12" i="3"/>
  <c r="AS12" i="3" s="1"/>
  <c r="AT12" i="3"/>
  <c r="AV12" i="3"/>
  <c r="AU12" i="3" s="1"/>
  <c r="AX12" i="3"/>
  <c r="AZ12" i="3"/>
  <c r="BB12" i="3" s="1"/>
  <c r="BD12" i="3"/>
  <c r="BF12" i="3"/>
  <c r="BH12" i="3" s="1"/>
  <c r="BJ12" i="3"/>
  <c r="BL12" i="3"/>
  <c r="BP12" i="3"/>
  <c r="BR12" i="3"/>
  <c r="B13" i="3"/>
  <c r="D13" i="3"/>
  <c r="H13" i="3"/>
  <c r="L13" i="3" s="1"/>
  <c r="J13" i="3"/>
  <c r="N13" i="3"/>
  <c r="P13" i="3"/>
  <c r="T13" i="3"/>
  <c r="V13" i="3"/>
  <c r="Z13" i="3"/>
  <c r="AB13" i="3"/>
  <c r="AD13" i="3"/>
  <c r="AF13" i="3"/>
  <c r="AH13" i="3"/>
  <c r="AL13" i="3"/>
  <c r="AN13" i="3"/>
  <c r="AR13" i="3"/>
  <c r="AT13" i="3"/>
  <c r="AV13" i="3" s="1"/>
  <c r="AX13" i="3"/>
  <c r="AZ13" i="3"/>
  <c r="BB13" i="3"/>
  <c r="BD13" i="3"/>
  <c r="BF13" i="3"/>
  <c r="BH13" i="3" s="1"/>
  <c r="BJ13" i="3"/>
  <c r="BN13" i="3" s="1"/>
  <c r="BL13" i="3"/>
  <c r="BP13" i="3"/>
  <c r="BR13" i="3"/>
  <c r="BT13" i="3" s="1"/>
  <c r="B14" i="3"/>
  <c r="D14" i="3"/>
  <c r="H14" i="3"/>
  <c r="J14" i="3"/>
  <c r="N14" i="3"/>
  <c r="P14" i="3"/>
  <c r="R14" i="3" s="1"/>
  <c r="T14" i="3"/>
  <c r="V14" i="3"/>
  <c r="Z14" i="3"/>
  <c r="AB14" i="3"/>
  <c r="AD14" i="3" s="1"/>
  <c r="AF14" i="3"/>
  <c r="AG14" i="3"/>
  <c r="AH14" i="3"/>
  <c r="AJ14" i="3"/>
  <c r="AI14" i="3" s="1"/>
  <c r="AL14" i="3"/>
  <c r="AN14" i="3"/>
  <c r="AP14" i="3" s="1"/>
  <c r="AR14" i="3"/>
  <c r="AT14" i="3"/>
  <c r="AX14" i="3"/>
  <c r="AY14" i="3" s="1"/>
  <c r="AZ14" i="3"/>
  <c r="BB14" i="3" s="1"/>
  <c r="BA14" i="3" s="1"/>
  <c r="BD14" i="3"/>
  <c r="BF14" i="3"/>
  <c r="BJ14" i="3"/>
  <c r="BL14" i="3"/>
  <c r="BP14" i="3"/>
  <c r="BR14" i="3"/>
  <c r="BT14" i="3" s="1"/>
  <c r="B15" i="3"/>
  <c r="D15" i="3"/>
  <c r="H15" i="3"/>
  <c r="J15" i="3"/>
  <c r="N15" i="3"/>
  <c r="R15" i="3" s="1"/>
  <c r="P15" i="3"/>
  <c r="T15" i="3"/>
  <c r="V15" i="3"/>
  <c r="Z15" i="3"/>
  <c r="AB15" i="3"/>
  <c r="AD15" i="3" s="1"/>
  <c r="AF15" i="3"/>
  <c r="AG15" i="3"/>
  <c r="AH15" i="3"/>
  <c r="AJ15" i="3"/>
  <c r="AI15" i="3" s="1"/>
  <c r="AL15" i="3"/>
  <c r="AN15" i="3"/>
  <c r="AR15" i="3"/>
  <c r="AS15" i="3" s="1"/>
  <c r="AT15" i="3"/>
  <c r="AV15" i="3" s="1"/>
  <c r="AU15" i="3" s="1"/>
  <c r="AX15" i="3"/>
  <c r="AY15" i="3" s="1"/>
  <c r="AZ15" i="3"/>
  <c r="BB15" i="3" s="1"/>
  <c r="BA15" i="3" s="1"/>
  <c r="BD15" i="3"/>
  <c r="BF15" i="3"/>
  <c r="BH15" i="3" s="1"/>
  <c r="BJ15" i="3"/>
  <c r="BL15" i="3"/>
  <c r="BN15" i="3" s="1"/>
  <c r="BK15" i="3" s="1"/>
  <c r="BP15" i="3"/>
  <c r="BQ15" i="3"/>
  <c r="BR15" i="3"/>
  <c r="BS15" i="3" s="1"/>
  <c r="BT15" i="3"/>
  <c r="B16" i="3"/>
  <c r="D16" i="3"/>
  <c r="H16" i="3"/>
  <c r="J16" i="3"/>
  <c r="N16" i="3"/>
  <c r="P16" i="3"/>
  <c r="T16" i="3"/>
  <c r="X16" i="3" s="1"/>
  <c r="V16" i="3"/>
  <c r="Z16" i="3"/>
  <c r="AB16" i="3"/>
  <c r="AF16" i="3"/>
  <c r="AH16" i="3"/>
  <c r="AL16" i="3"/>
  <c r="AN16" i="3"/>
  <c r="AP16" i="3" s="1"/>
  <c r="AR16" i="3"/>
  <c r="AV16" i="3" s="1"/>
  <c r="AT16" i="3"/>
  <c r="AX16" i="3"/>
  <c r="BB16" i="3" s="1"/>
  <c r="AZ16" i="3"/>
  <c r="BD16" i="3"/>
  <c r="BF16" i="3"/>
  <c r="BJ16" i="3"/>
  <c r="BL16" i="3"/>
  <c r="BP16" i="3"/>
  <c r="BR16" i="3"/>
  <c r="BT16" i="3"/>
  <c r="B17" i="3"/>
  <c r="D17" i="3"/>
  <c r="H17" i="3"/>
  <c r="J17" i="3"/>
  <c r="N17" i="3"/>
  <c r="R17" i="3" s="1"/>
  <c r="Q17" i="3" s="1"/>
  <c r="P17" i="3"/>
  <c r="T17" i="3"/>
  <c r="V17" i="3"/>
  <c r="X17" i="3" s="1"/>
  <c r="U17" i="3" s="1"/>
  <c r="Z17" i="3"/>
  <c r="AB17" i="3"/>
  <c r="AF17" i="3"/>
  <c r="AH17" i="3"/>
  <c r="AJ17" i="3" s="1"/>
  <c r="AG17" i="3" s="1"/>
  <c r="AL17" i="3"/>
  <c r="AM17" i="3" s="1"/>
  <c r="AN17" i="3"/>
  <c r="AP17" i="3"/>
  <c r="AO17" i="3" s="1"/>
  <c r="AR17" i="3"/>
  <c r="AT17" i="3"/>
  <c r="AV17" i="3" s="1"/>
  <c r="AX17" i="3"/>
  <c r="AZ17" i="3"/>
  <c r="BD17" i="3"/>
  <c r="BF17" i="3"/>
  <c r="BH17" i="3" s="1"/>
  <c r="BE17" i="3" s="1"/>
  <c r="BG17" i="3"/>
  <c r="BJ17" i="3"/>
  <c r="BK17" i="3"/>
  <c r="BL17" i="3"/>
  <c r="BM17" i="3" s="1"/>
  <c r="BN17" i="3"/>
  <c r="BP17" i="3"/>
  <c r="BR17" i="3"/>
  <c r="BT17" i="3" s="1"/>
  <c r="B18" i="3"/>
  <c r="D18" i="3"/>
  <c r="H18" i="3"/>
  <c r="J18" i="3"/>
  <c r="N18" i="3"/>
  <c r="R18" i="3" s="1"/>
  <c r="P18" i="3"/>
  <c r="T18" i="3"/>
  <c r="V18" i="3"/>
  <c r="X18" i="3" s="1"/>
  <c r="Z18" i="3"/>
  <c r="AA18" i="3" s="1"/>
  <c r="AB18" i="3"/>
  <c r="AD18" i="3"/>
  <c r="AC18" i="3" s="1"/>
  <c r="AF18" i="3"/>
  <c r="AH18" i="3"/>
  <c r="AL18" i="3"/>
  <c r="AN18" i="3"/>
  <c r="AR18" i="3"/>
  <c r="AT18" i="3"/>
  <c r="AV18" i="3" s="1"/>
  <c r="AX18" i="3"/>
  <c r="BB18" i="3" s="1"/>
  <c r="AY18" i="3" s="1"/>
  <c r="AZ18" i="3"/>
  <c r="BD18" i="3"/>
  <c r="BF18" i="3"/>
  <c r="BJ18" i="3"/>
  <c r="BL18" i="3"/>
  <c r="BP18" i="3"/>
  <c r="BR18" i="3"/>
  <c r="B19" i="3"/>
  <c r="D19" i="3"/>
  <c r="H19" i="3"/>
  <c r="J19" i="3"/>
  <c r="N19" i="3"/>
  <c r="P19" i="3"/>
  <c r="T19" i="3"/>
  <c r="V19" i="3"/>
  <c r="Z19" i="3"/>
  <c r="AD19" i="3" s="1"/>
  <c r="AB19" i="3"/>
  <c r="AF19" i="3"/>
  <c r="AH19" i="3"/>
  <c r="AL19" i="3"/>
  <c r="AN19" i="3"/>
  <c r="AR19" i="3"/>
  <c r="AT19" i="3"/>
  <c r="AX19" i="3"/>
  <c r="BB19" i="3" s="1"/>
  <c r="AZ19" i="3"/>
  <c r="BD19" i="3"/>
  <c r="BH19" i="3" s="1"/>
  <c r="BF19" i="3"/>
  <c r="BJ19" i="3"/>
  <c r="BL19" i="3"/>
  <c r="BN19" i="3" s="1"/>
  <c r="BP19" i="3"/>
  <c r="BR19" i="3"/>
  <c r="P20" i="3"/>
  <c r="N20" i="2"/>
  <c r="L27" i="2" s="1"/>
  <c r="P20" i="2"/>
  <c r="B29" i="2" s="1"/>
  <c r="Q20" i="2"/>
  <c r="R20" i="2"/>
  <c r="T20" i="2"/>
  <c r="U20" i="2"/>
  <c r="W20" i="2"/>
  <c r="X20" i="2"/>
  <c r="Z20" i="2"/>
  <c r="AA20" i="2"/>
  <c r="AB20" i="2" s="1"/>
  <c r="B31" i="2" s="1"/>
  <c r="AC20" i="2"/>
  <c r="AD20" i="2"/>
  <c r="AF20" i="2"/>
  <c r="AG20" i="2"/>
  <c r="AI20" i="2"/>
  <c r="AK20" i="2" s="1"/>
  <c r="C32" i="2" s="1"/>
  <c r="AJ20" i="2"/>
  <c r="AL20" i="2"/>
  <c r="AN20" i="2"/>
  <c r="B33" i="2" s="1"/>
  <c r="AO20" i="2"/>
  <c r="AP20" i="2"/>
  <c r="AR20" i="2"/>
  <c r="AS20" i="2"/>
  <c r="AU20" i="2"/>
  <c r="AV20" i="2"/>
  <c r="B35" i="2"/>
  <c r="C35" i="2"/>
  <c r="BD20" i="2"/>
  <c r="BE20" i="2"/>
  <c r="BG20" i="2"/>
  <c r="BH20" i="2"/>
  <c r="BJ20" i="2"/>
  <c r="BM20" i="2"/>
  <c r="BN20" i="2"/>
  <c r="BP20" i="2"/>
  <c r="BQ20" i="2"/>
  <c r="BS20" i="2"/>
  <c r="BU20" i="2" s="1"/>
  <c r="C38" i="2" s="1"/>
  <c r="BT20" i="2"/>
  <c r="M25" i="2"/>
  <c r="L29" i="2"/>
  <c r="L31" i="2"/>
  <c r="L33" i="2"/>
  <c r="L35" i="2"/>
  <c r="L36" i="2"/>
  <c r="B54" i="2"/>
  <c r="C54" i="2"/>
  <c r="E54" i="2"/>
  <c r="G54" i="2" s="1"/>
  <c r="F54" i="2"/>
  <c r="B55" i="2"/>
  <c r="C55" i="2"/>
  <c r="E55" i="2"/>
  <c r="F55" i="2"/>
  <c r="B56" i="2"/>
  <c r="C56" i="2"/>
  <c r="E56" i="2"/>
  <c r="G56" i="2" s="1"/>
  <c r="F56" i="2"/>
  <c r="I56" i="2"/>
  <c r="B57" i="2"/>
  <c r="D57" i="2" s="1"/>
  <c r="C57" i="2"/>
  <c r="I57" i="2" s="1"/>
  <c r="E57" i="2"/>
  <c r="F57" i="2"/>
  <c r="B58" i="2"/>
  <c r="C58" i="2"/>
  <c r="E58" i="2"/>
  <c r="G58" i="2" s="1"/>
  <c r="F58" i="2"/>
  <c r="B59" i="2"/>
  <c r="D59" i="2" s="1"/>
  <c r="C59" i="2"/>
  <c r="E59" i="2"/>
  <c r="F59" i="2"/>
  <c r="B60" i="2"/>
  <c r="C60" i="2"/>
  <c r="E60" i="2"/>
  <c r="F60" i="2"/>
  <c r="I60" i="2"/>
  <c r="B61" i="2"/>
  <c r="D61" i="2" s="1"/>
  <c r="C61" i="2"/>
  <c r="I61" i="2" s="1"/>
  <c r="E61" i="2"/>
  <c r="F61" i="2"/>
  <c r="B62" i="2"/>
  <c r="C62" i="2"/>
  <c r="E62" i="2"/>
  <c r="G62" i="2" s="1"/>
  <c r="F62" i="2"/>
  <c r="B63" i="2"/>
  <c r="D63" i="2" s="1"/>
  <c r="C63" i="2"/>
  <c r="E63" i="2"/>
  <c r="F63" i="2"/>
  <c r="D84" i="2"/>
  <c r="G84" i="2"/>
  <c r="J84" i="2"/>
  <c r="D85" i="2"/>
  <c r="G85" i="2"/>
  <c r="J85" i="2"/>
  <c r="E87" i="2"/>
  <c r="H87" i="2"/>
  <c r="N87" i="2"/>
  <c r="H34" i="4" l="1"/>
  <c r="BT11" i="3"/>
  <c r="BQ11" i="3" s="1"/>
  <c r="BQ13" i="3"/>
  <c r="BT12" i="3"/>
  <c r="BQ12" i="3" s="1"/>
  <c r="BT19" i="3"/>
  <c r="BQ19" i="3" s="1"/>
  <c r="BR20" i="3"/>
  <c r="BT18" i="3"/>
  <c r="BN18" i="3"/>
  <c r="BK18" i="3" s="1"/>
  <c r="BN14" i="3"/>
  <c r="BM14" i="3" s="1"/>
  <c r="M36" i="2"/>
  <c r="BL20" i="2"/>
  <c r="B37" i="2" s="1"/>
  <c r="BM13" i="3"/>
  <c r="BN16" i="3"/>
  <c r="BK13" i="3"/>
  <c r="BN12" i="3"/>
  <c r="BO12" i="3" s="1"/>
  <c r="L28" i="3" s="1"/>
  <c r="BN11" i="3"/>
  <c r="BN20" i="3" s="1"/>
  <c r="BE15" i="3"/>
  <c r="BG15" i="3"/>
  <c r="BE12" i="3"/>
  <c r="BG12" i="3"/>
  <c r="BE11" i="3"/>
  <c r="BI20" i="2"/>
  <c r="C36" i="2" s="1"/>
  <c r="BD20" i="3"/>
  <c r="BH11" i="3"/>
  <c r="BH10" i="3"/>
  <c r="BE10" i="3" s="1"/>
  <c r="L34" i="2"/>
  <c r="BH18" i="3"/>
  <c r="BH14" i="3"/>
  <c r="BG14" i="3" s="1"/>
  <c r="BG11" i="3"/>
  <c r="J34" i="4"/>
  <c r="BA18" i="3"/>
  <c r="BB17" i="3"/>
  <c r="AY17" i="3" s="1"/>
  <c r="BA13" i="3"/>
  <c r="AY13" i="3"/>
  <c r="AY11" i="3"/>
  <c r="I34" i="4"/>
  <c r="AW20" i="2"/>
  <c r="C34" i="2" s="1"/>
  <c r="AV14" i="3"/>
  <c r="AS14" i="3" s="1"/>
  <c r="AS13" i="3"/>
  <c r="AV10" i="3"/>
  <c r="AS10" i="3" s="1"/>
  <c r="AV11" i="3"/>
  <c r="AV20" i="3" s="1"/>
  <c r="AW16" i="3" s="1"/>
  <c r="I32" i="3" s="1"/>
  <c r="AO19" i="4"/>
  <c r="AP19" i="3"/>
  <c r="AP18" i="3"/>
  <c r="AO18" i="3" s="1"/>
  <c r="AM13" i="3"/>
  <c r="D76" i="3"/>
  <c r="AP13" i="3"/>
  <c r="AO13" i="3" s="1"/>
  <c r="AP11" i="3"/>
  <c r="AP15" i="3"/>
  <c r="AO15" i="3" s="1"/>
  <c r="AP10" i="3"/>
  <c r="G34" i="4"/>
  <c r="M31" i="2"/>
  <c r="AF20" i="3"/>
  <c r="AI11" i="3"/>
  <c r="AG11" i="3"/>
  <c r="AJ18" i="3"/>
  <c r="AI18" i="3" s="1"/>
  <c r="L30" i="2"/>
  <c r="AJ19" i="3"/>
  <c r="AI19" i="3" s="1"/>
  <c r="AI17" i="3"/>
  <c r="AJ13" i="3"/>
  <c r="AG13" i="3" s="1"/>
  <c r="AJ11" i="3"/>
  <c r="AC19" i="4"/>
  <c r="AA19" i="4"/>
  <c r="AD17" i="3"/>
  <c r="AC17" i="3" s="1"/>
  <c r="M30" i="2"/>
  <c r="AD16" i="3"/>
  <c r="AC16" i="3" s="1"/>
  <c r="AC13" i="3"/>
  <c r="AE20" i="2"/>
  <c r="C31" i="2" s="1"/>
  <c r="AA13" i="3"/>
  <c r="AA11" i="3"/>
  <c r="U19" i="4"/>
  <c r="Y20" i="2"/>
  <c r="C30" i="2" s="1"/>
  <c r="D79" i="3"/>
  <c r="E97" i="3" s="1"/>
  <c r="G97" i="3" s="1"/>
  <c r="L28" i="2"/>
  <c r="M29" i="2" s="1"/>
  <c r="X14" i="3"/>
  <c r="U14" i="3" s="1"/>
  <c r="X12" i="3"/>
  <c r="W12" i="3" s="1"/>
  <c r="X15" i="3"/>
  <c r="W15" i="3" s="1"/>
  <c r="M28" i="2"/>
  <c r="X13" i="3"/>
  <c r="U13" i="3" s="1"/>
  <c r="X10" i="3"/>
  <c r="W10" i="3" s="1"/>
  <c r="W14" i="3"/>
  <c r="D75" i="3"/>
  <c r="E93" i="3" s="1"/>
  <c r="G93" i="3" s="1"/>
  <c r="D74" i="3"/>
  <c r="E92" i="3" s="1"/>
  <c r="G92" i="3" s="1"/>
  <c r="D72" i="3"/>
  <c r="E90" i="3" s="1"/>
  <c r="G90" i="3" s="1"/>
  <c r="Q15" i="3"/>
  <c r="R13" i="3"/>
  <c r="Q13" i="3" s="1"/>
  <c r="X11" i="3"/>
  <c r="U11" i="3" s="1"/>
  <c r="B75" i="3"/>
  <c r="B93" i="3" s="1"/>
  <c r="G57" i="2"/>
  <c r="L10" i="3"/>
  <c r="I10" i="3" s="1"/>
  <c r="H59" i="2"/>
  <c r="F19" i="3"/>
  <c r="E19" i="3" s="1"/>
  <c r="F15" i="3"/>
  <c r="E15" i="3" s="1"/>
  <c r="F14" i="3"/>
  <c r="E14" i="3" s="1"/>
  <c r="B73" i="3"/>
  <c r="B91" i="3" s="1"/>
  <c r="F10" i="3"/>
  <c r="E10" i="3" s="1"/>
  <c r="L14" i="3"/>
  <c r="I14" i="3" s="1"/>
  <c r="F12" i="3"/>
  <c r="E12" i="3" s="1"/>
  <c r="B76" i="3"/>
  <c r="F76" i="3" s="1"/>
  <c r="E76" i="3" s="1"/>
  <c r="B74" i="3"/>
  <c r="B80" i="3"/>
  <c r="B98" i="3" s="1"/>
  <c r="F16" i="3"/>
  <c r="E16" i="3" s="1"/>
  <c r="B77" i="3"/>
  <c r="H20" i="3"/>
  <c r="D78" i="3"/>
  <c r="E96" i="3" s="1"/>
  <c r="G96" i="3" s="1"/>
  <c r="F13" i="3"/>
  <c r="E13" i="3" s="1"/>
  <c r="D20" i="3"/>
  <c r="L19" i="3"/>
  <c r="K19" i="3" s="1"/>
  <c r="L12" i="3"/>
  <c r="K12" i="3" s="1"/>
  <c r="F11" i="3"/>
  <c r="E11" i="3" s="1"/>
  <c r="AY16" i="5"/>
  <c r="BS16" i="5"/>
  <c r="BT16" i="5"/>
  <c r="BU16" i="5" s="1"/>
  <c r="BH16" i="5"/>
  <c r="BI16" i="5" s="1"/>
  <c r="BN16" i="5"/>
  <c r="BO16" i="5" s="1"/>
  <c r="BB16" i="5"/>
  <c r="BC16" i="5" s="1"/>
  <c r="AP16" i="5"/>
  <c r="AQ16" i="5" s="1"/>
  <c r="AD16" i="5"/>
  <c r="AE16" i="5" s="1"/>
  <c r="R16" i="5"/>
  <c r="S16" i="5" s="1"/>
  <c r="AV16" i="5"/>
  <c r="AW16" i="5" s="1"/>
  <c r="AJ16" i="5"/>
  <c r="AK16" i="5" s="1"/>
  <c r="X16" i="5"/>
  <c r="Y16" i="5" s="1"/>
  <c r="BG19" i="4"/>
  <c r="AU19" i="4"/>
  <c r="W19" i="4"/>
  <c r="BS19" i="4"/>
  <c r="AI19" i="4"/>
  <c r="M35" i="2"/>
  <c r="M34" i="2"/>
  <c r="H60" i="2"/>
  <c r="J60" i="2" s="1"/>
  <c r="AU17" i="3"/>
  <c r="AS17" i="3"/>
  <c r="AP20" i="3"/>
  <c r="AQ14" i="3" s="1"/>
  <c r="H30" i="3" s="1"/>
  <c r="H62" i="2"/>
  <c r="AQ20" i="2"/>
  <c r="C33" i="2" s="1"/>
  <c r="BG19" i="3"/>
  <c r="BF20" i="3"/>
  <c r="AY19" i="3"/>
  <c r="AX20" i="3"/>
  <c r="BQ18" i="3"/>
  <c r="BS18" i="3"/>
  <c r="U18" i="3"/>
  <c r="W18" i="3"/>
  <c r="AM19" i="3"/>
  <c r="AL20" i="3"/>
  <c r="AM20" i="3" s="1"/>
  <c r="BM19" i="3"/>
  <c r="AU19" i="3"/>
  <c r="AV19" i="3"/>
  <c r="AT20" i="3"/>
  <c r="BQ17" i="3"/>
  <c r="BS17" i="3"/>
  <c r="G59" i="2"/>
  <c r="BO20" i="2"/>
  <c r="C37" i="2" s="1"/>
  <c r="L32" i="2"/>
  <c r="M32" i="2" s="1"/>
  <c r="S20" i="2"/>
  <c r="C29" i="2" s="1"/>
  <c r="AH20" i="3"/>
  <c r="AA19" i="3"/>
  <c r="Z20" i="3"/>
  <c r="AU18" i="3"/>
  <c r="AS18" i="3"/>
  <c r="Q18" i="3"/>
  <c r="X19" i="3"/>
  <c r="U19" i="3" s="1"/>
  <c r="V20" i="3"/>
  <c r="BB20" i="3"/>
  <c r="BC12" i="3" s="1"/>
  <c r="J28" i="3" s="1"/>
  <c r="BF20" i="2"/>
  <c r="B36" i="2" s="1"/>
  <c r="AH20" i="2"/>
  <c r="B32" i="2" s="1"/>
  <c r="BA19" i="3"/>
  <c r="AS19" i="3"/>
  <c r="AC19" i="3"/>
  <c r="W17" i="3"/>
  <c r="BS16" i="3"/>
  <c r="BK16" i="3"/>
  <c r="AU16" i="3"/>
  <c r="AM16" i="3"/>
  <c r="W16" i="3"/>
  <c r="R16" i="3"/>
  <c r="Q16" i="3" s="1"/>
  <c r="BM15" i="3"/>
  <c r="AM14" i="3"/>
  <c r="AO14" i="3"/>
  <c r="BE13" i="3"/>
  <c r="AA12" i="3"/>
  <c r="AC12" i="3"/>
  <c r="AM11" i="3"/>
  <c r="BK10" i="3"/>
  <c r="BM10" i="3"/>
  <c r="BQ16" i="3"/>
  <c r="BH16" i="3"/>
  <c r="BA16" i="3"/>
  <c r="AS16" i="3"/>
  <c r="AJ16" i="3"/>
  <c r="AI16" i="3" s="1"/>
  <c r="U16" i="3"/>
  <c r="BS14" i="3"/>
  <c r="BQ14" i="3"/>
  <c r="AM12" i="3"/>
  <c r="AO12" i="3"/>
  <c r="AA10" i="3"/>
  <c r="AC10" i="3"/>
  <c r="BR20" i="2"/>
  <c r="B38" i="2" s="1"/>
  <c r="AT20" i="2"/>
  <c r="B34" i="2" s="1"/>
  <c r="V20" i="2"/>
  <c r="B30" i="2" s="1"/>
  <c r="E64" i="2"/>
  <c r="C27" i="2"/>
  <c r="BT20" i="3"/>
  <c r="BU19" i="3" s="1"/>
  <c r="M35" i="3" s="1"/>
  <c r="BP20" i="3"/>
  <c r="BL20" i="3"/>
  <c r="AZ20" i="3"/>
  <c r="AR20" i="3"/>
  <c r="AN20" i="3"/>
  <c r="AO20" i="3" s="1"/>
  <c r="AB20" i="3"/>
  <c r="T20" i="3"/>
  <c r="BK19" i="3"/>
  <c r="BE19" i="3"/>
  <c r="AO19" i="3"/>
  <c r="AG19" i="3"/>
  <c r="O18" i="3"/>
  <c r="F18" i="3"/>
  <c r="E18" i="3" s="1"/>
  <c r="O17" i="3"/>
  <c r="BG16" i="3"/>
  <c r="AY16" i="3"/>
  <c r="AQ15" i="3"/>
  <c r="H31" i="3" s="1"/>
  <c r="AY12" i="3"/>
  <c r="BA12" i="3"/>
  <c r="AM10" i="3"/>
  <c r="AO10" i="3"/>
  <c r="BM16" i="3"/>
  <c r="BE16" i="3"/>
  <c r="AO16" i="3"/>
  <c r="AC15" i="3"/>
  <c r="AA15" i="3"/>
  <c r="AA14" i="3"/>
  <c r="AC14" i="3"/>
  <c r="BK12" i="3"/>
  <c r="AY10" i="3"/>
  <c r="BA10" i="3"/>
  <c r="O15" i="3"/>
  <c r="Q14" i="3"/>
  <c r="K14" i="3"/>
  <c r="BS13" i="3"/>
  <c r="BG13" i="3"/>
  <c r="AU13" i="3"/>
  <c r="Q12" i="3"/>
  <c r="BM11" i="3"/>
  <c r="BA11" i="3"/>
  <c r="AO11" i="3"/>
  <c r="AC11" i="3"/>
  <c r="O11" i="3"/>
  <c r="K13" i="3"/>
  <c r="F17" i="3"/>
  <c r="E17" i="3" s="1"/>
  <c r="O14" i="3"/>
  <c r="I13" i="3"/>
  <c r="O12" i="3"/>
  <c r="K10" i="3"/>
  <c r="O13" i="3"/>
  <c r="R19" i="3"/>
  <c r="H57" i="2"/>
  <c r="J57" i="2" s="1"/>
  <c r="B81" i="3"/>
  <c r="B99" i="3" s="1"/>
  <c r="Q11" i="3"/>
  <c r="R10" i="3"/>
  <c r="O10" i="3" s="1"/>
  <c r="B72" i="3"/>
  <c r="N20" i="3"/>
  <c r="J20" i="3"/>
  <c r="L26" i="2"/>
  <c r="M27" i="2" s="1"/>
  <c r="C28" i="2"/>
  <c r="D80" i="3"/>
  <c r="E98" i="3" s="1"/>
  <c r="G98" i="3" s="1"/>
  <c r="L18" i="3"/>
  <c r="I18" i="3" s="1"/>
  <c r="L15" i="3"/>
  <c r="I15" i="3" s="1"/>
  <c r="I12" i="3"/>
  <c r="L11" i="3"/>
  <c r="K11" i="3" s="1"/>
  <c r="G60" i="2"/>
  <c r="H56" i="2"/>
  <c r="J56" i="2" s="1"/>
  <c r="H55" i="2"/>
  <c r="I19" i="3"/>
  <c r="D60" i="2"/>
  <c r="B78" i="3"/>
  <c r="B96" i="3" s="1"/>
  <c r="L17" i="3"/>
  <c r="L16" i="3"/>
  <c r="I16" i="3" s="1"/>
  <c r="H58" i="2"/>
  <c r="B28" i="2"/>
  <c r="B79" i="3"/>
  <c r="B97" i="3" s="1"/>
  <c r="D58" i="2"/>
  <c r="G61" i="2"/>
  <c r="H61" i="2"/>
  <c r="J61" i="2" s="1"/>
  <c r="G55" i="2"/>
  <c r="H54" i="2"/>
  <c r="D77" i="3"/>
  <c r="E95" i="3" s="1"/>
  <c r="G95" i="3" s="1"/>
  <c r="C19" i="3"/>
  <c r="C15" i="3"/>
  <c r="E94" i="3"/>
  <c r="G94" i="3" s="1"/>
  <c r="C10" i="3"/>
  <c r="G63" i="2"/>
  <c r="H63" i="2"/>
  <c r="L25" i="2"/>
  <c r="M26" i="2" s="1"/>
  <c r="D81" i="3"/>
  <c r="E99" i="3" s="1"/>
  <c r="G99" i="3" s="1"/>
  <c r="D73" i="3"/>
  <c r="E91" i="3" s="1"/>
  <c r="D54" i="2"/>
  <c r="B20" i="3"/>
  <c r="B64" i="2"/>
  <c r="D56" i="2"/>
  <c r="B27" i="2"/>
  <c r="D55" i="2"/>
  <c r="D62" i="2"/>
  <c r="I63" i="2"/>
  <c r="I59" i="2"/>
  <c r="I55" i="2"/>
  <c r="C64" i="2"/>
  <c r="I62" i="2"/>
  <c r="I58" i="2"/>
  <c r="I54" i="2"/>
  <c r="F64" i="2"/>
  <c r="U10" i="3" l="1"/>
  <c r="BU11" i="3"/>
  <c r="M27" i="3" s="1"/>
  <c r="BS11" i="3"/>
  <c r="BS12" i="3"/>
  <c r="BS19" i="3"/>
  <c r="BO10" i="3"/>
  <c r="L26" i="3" s="1"/>
  <c r="BO13" i="3"/>
  <c r="L29" i="3" s="1"/>
  <c r="BM18" i="3"/>
  <c r="BM12" i="3"/>
  <c r="BK11" i="3"/>
  <c r="BK14" i="3"/>
  <c r="BM20" i="3"/>
  <c r="BO11" i="3"/>
  <c r="L27" i="3" s="1"/>
  <c r="BG16" i="5"/>
  <c r="BH20" i="3"/>
  <c r="BI10" i="3" s="1"/>
  <c r="K26" i="3" s="1"/>
  <c r="BE14" i="3"/>
  <c r="BG18" i="3"/>
  <c r="BE18" i="3"/>
  <c r="BG10" i="3"/>
  <c r="BA16" i="5"/>
  <c r="BC10" i="3"/>
  <c r="J26" i="3" s="1"/>
  <c r="BC13" i="3"/>
  <c r="J29" i="3" s="1"/>
  <c r="BC19" i="3"/>
  <c r="J35" i="3" s="1"/>
  <c r="BC11" i="3"/>
  <c r="J27" i="3" s="1"/>
  <c r="BA20" i="3"/>
  <c r="BA17" i="3"/>
  <c r="AU11" i="3"/>
  <c r="AS11" i="3"/>
  <c r="AS20" i="3"/>
  <c r="AU14" i="3"/>
  <c r="AU10" i="3"/>
  <c r="AQ11" i="3"/>
  <c r="H27" i="3" s="1"/>
  <c r="AQ10" i="3"/>
  <c r="H26" i="3" s="1"/>
  <c r="AQ13" i="3"/>
  <c r="H29" i="3" s="1"/>
  <c r="AQ12" i="3"/>
  <c r="H28" i="3" s="1"/>
  <c r="AM15" i="3"/>
  <c r="AM18" i="3"/>
  <c r="AG16" i="3"/>
  <c r="AG18" i="3"/>
  <c r="AJ20" i="3"/>
  <c r="AK17" i="3" s="1"/>
  <c r="G33" i="3" s="1"/>
  <c r="AI13" i="3"/>
  <c r="AD20" i="3"/>
  <c r="AA16" i="3"/>
  <c r="AC20" i="3"/>
  <c r="AA20" i="3"/>
  <c r="AA17" i="3"/>
  <c r="W19" i="3"/>
  <c r="W13" i="3"/>
  <c r="U12" i="3"/>
  <c r="J59" i="2"/>
  <c r="F75" i="3"/>
  <c r="E75" i="3" s="1"/>
  <c r="U15" i="3"/>
  <c r="W11" i="3"/>
  <c r="J63" i="2"/>
  <c r="F79" i="3"/>
  <c r="C79" i="3" s="1"/>
  <c r="F72" i="3"/>
  <c r="E72" i="3" s="1"/>
  <c r="B94" i="3"/>
  <c r="D94" i="3" s="1"/>
  <c r="J62" i="2"/>
  <c r="G64" i="2"/>
  <c r="C12" i="3"/>
  <c r="C11" i="3"/>
  <c r="C13" i="3"/>
  <c r="C14" i="3"/>
  <c r="H64" i="2"/>
  <c r="C17" i="3"/>
  <c r="C16" i="3"/>
  <c r="F77" i="3"/>
  <c r="C77" i="3" s="1"/>
  <c r="F20" i="3"/>
  <c r="G13" i="3" s="1"/>
  <c r="B29" i="3" s="1"/>
  <c r="C18" i="3"/>
  <c r="F74" i="3"/>
  <c r="E74" i="3" s="1"/>
  <c r="J54" i="2"/>
  <c r="B95" i="3"/>
  <c r="H95" i="3" s="1"/>
  <c r="J95" i="3" s="1"/>
  <c r="B92" i="3"/>
  <c r="H92" i="3" s="1"/>
  <c r="J92" i="3" s="1"/>
  <c r="B90" i="3"/>
  <c r="D90" i="3" s="1"/>
  <c r="K18" i="3"/>
  <c r="BM16" i="5"/>
  <c r="AI16" i="5"/>
  <c r="U16" i="5"/>
  <c r="AA16" i="5"/>
  <c r="AG16" i="5"/>
  <c r="AC16" i="5"/>
  <c r="W16" i="5"/>
  <c r="O16" i="5"/>
  <c r="BK16" i="5"/>
  <c r="Q16" i="5"/>
  <c r="AU16" i="5"/>
  <c r="BE16" i="5"/>
  <c r="AM16" i="5"/>
  <c r="BQ16" i="5"/>
  <c r="AO16" i="5"/>
  <c r="AS16" i="5"/>
  <c r="BI15" i="3"/>
  <c r="K31" i="3" s="1"/>
  <c r="BI17" i="3"/>
  <c r="K33" i="3" s="1"/>
  <c r="BI18" i="3"/>
  <c r="K34" i="3" s="1"/>
  <c r="BI13" i="3"/>
  <c r="K29" i="3" s="1"/>
  <c r="BI11" i="3"/>
  <c r="K27" i="3" s="1"/>
  <c r="C76" i="3"/>
  <c r="BU16" i="3"/>
  <c r="M32" i="3" s="1"/>
  <c r="AK11" i="3"/>
  <c r="G27" i="3" s="1"/>
  <c r="AK16" i="3"/>
  <c r="G32" i="3" s="1"/>
  <c r="BC14" i="3"/>
  <c r="J30" i="3" s="1"/>
  <c r="BC15" i="3"/>
  <c r="J31" i="3" s="1"/>
  <c r="BC17" i="3"/>
  <c r="J33" i="3" s="1"/>
  <c r="BC18" i="3"/>
  <c r="J34" i="3" s="1"/>
  <c r="BC20" i="3"/>
  <c r="AK18" i="3"/>
  <c r="G34" i="3" s="1"/>
  <c r="AK15" i="3"/>
  <c r="G31" i="3" s="1"/>
  <c r="AK10" i="3"/>
  <c r="G26" i="3" s="1"/>
  <c r="AK12" i="3"/>
  <c r="G28" i="3" s="1"/>
  <c r="AK14" i="3"/>
  <c r="G30" i="3" s="1"/>
  <c r="AG20" i="3"/>
  <c r="AK20" i="3"/>
  <c r="AK13" i="3"/>
  <c r="G29" i="3" s="1"/>
  <c r="AW15" i="3"/>
  <c r="I31" i="3" s="1"/>
  <c r="AW10" i="3"/>
  <c r="I26" i="3" s="1"/>
  <c r="AW12" i="3"/>
  <c r="I28" i="3" s="1"/>
  <c r="AW14" i="3"/>
  <c r="I30" i="3" s="1"/>
  <c r="AW20" i="3"/>
  <c r="AW18" i="3"/>
  <c r="I34" i="3" s="1"/>
  <c r="AI20" i="3"/>
  <c r="BO14" i="3"/>
  <c r="L30" i="3" s="1"/>
  <c r="BO15" i="3"/>
  <c r="L31" i="3" s="1"/>
  <c r="BO17" i="3"/>
  <c r="L33" i="3" s="1"/>
  <c r="BO18" i="3"/>
  <c r="L34" i="3" s="1"/>
  <c r="BK20" i="3"/>
  <c r="BO20" i="3"/>
  <c r="AU20" i="3"/>
  <c r="AE20" i="3"/>
  <c r="AE17" i="3"/>
  <c r="F33" i="3" s="1"/>
  <c r="AE18" i="3"/>
  <c r="F34" i="3" s="1"/>
  <c r="BO16" i="3"/>
  <c r="L32" i="3" s="1"/>
  <c r="AQ17" i="3"/>
  <c r="H33" i="3" s="1"/>
  <c r="AQ18" i="3"/>
  <c r="H34" i="3" s="1"/>
  <c r="AQ20" i="3"/>
  <c r="F80" i="3"/>
  <c r="E80" i="3" s="1"/>
  <c r="BU13" i="3"/>
  <c r="M29" i="3" s="1"/>
  <c r="BQ20" i="3"/>
  <c r="AW11" i="3"/>
  <c r="I27" i="3" s="1"/>
  <c r="AW13" i="3"/>
  <c r="I29" i="3" s="1"/>
  <c r="O16" i="3"/>
  <c r="AW17" i="3"/>
  <c r="I33" i="3" s="1"/>
  <c r="AQ16" i="3"/>
  <c r="H32" i="3" s="1"/>
  <c r="AW19" i="3"/>
  <c r="I35" i="3" s="1"/>
  <c r="BC16" i="3"/>
  <c r="J32" i="3" s="1"/>
  <c r="AY20" i="3"/>
  <c r="BO19" i="3"/>
  <c r="L35" i="3" s="1"/>
  <c r="AE19" i="3"/>
  <c r="F35" i="3" s="1"/>
  <c r="BU10" i="3"/>
  <c r="M26" i="3" s="1"/>
  <c r="BU12" i="3"/>
  <c r="M28" i="3" s="1"/>
  <c r="BU15" i="3"/>
  <c r="M31" i="3" s="1"/>
  <c r="BS20" i="3"/>
  <c r="BU20" i="3"/>
  <c r="BU18" i="3"/>
  <c r="M34" i="3" s="1"/>
  <c r="BU14" i="3"/>
  <c r="M30" i="3" s="1"/>
  <c r="M33" i="2"/>
  <c r="X20" i="3"/>
  <c r="W20" i="3" s="1"/>
  <c r="AK19" i="3"/>
  <c r="G35" i="3" s="1"/>
  <c r="BU17" i="3"/>
  <c r="M33" i="3" s="1"/>
  <c r="AQ19" i="3"/>
  <c r="H35" i="3" s="1"/>
  <c r="R20" i="3"/>
  <c r="S10" i="3" s="1"/>
  <c r="D26" i="3" s="1"/>
  <c r="Q10" i="3"/>
  <c r="Q19" i="3"/>
  <c r="O19" i="3"/>
  <c r="F73" i="3"/>
  <c r="C73" i="3" s="1"/>
  <c r="J55" i="2"/>
  <c r="I11" i="3"/>
  <c r="K15" i="3"/>
  <c r="J58" i="2"/>
  <c r="K17" i="3"/>
  <c r="F78" i="3"/>
  <c r="E78" i="3" s="1"/>
  <c r="K16" i="3"/>
  <c r="L20" i="3"/>
  <c r="I17" i="3"/>
  <c r="G10" i="3"/>
  <c r="B26" i="3" s="1"/>
  <c r="G14" i="3"/>
  <c r="B30" i="3" s="1"/>
  <c r="G18" i="3"/>
  <c r="B34" i="3" s="1"/>
  <c r="G91" i="3"/>
  <c r="E100" i="3"/>
  <c r="G100" i="3" s="1"/>
  <c r="G11" i="3"/>
  <c r="B27" i="3" s="1"/>
  <c r="G15" i="3"/>
  <c r="B31" i="3" s="1"/>
  <c r="G19" i="3"/>
  <c r="B35" i="3" s="1"/>
  <c r="F81" i="3"/>
  <c r="C81" i="3" s="1"/>
  <c r="C20" i="3"/>
  <c r="G12" i="3"/>
  <c r="B28" i="3" s="1"/>
  <c r="G16" i="3"/>
  <c r="B32" i="3" s="1"/>
  <c r="G20" i="3"/>
  <c r="H97" i="3"/>
  <c r="J97" i="3" s="1"/>
  <c r="D97" i="3"/>
  <c r="H94" i="3"/>
  <c r="J94" i="3" s="1"/>
  <c r="D96" i="3"/>
  <c r="H96" i="3"/>
  <c r="J96" i="3" s="1"/>
  <c r="H91" i="3"/>
  <c r="D91" i="3"/>
  <c r="H99" i="3"/>
  <c r="J99" i="3" s="1"/>
  <c r="D99" i="3"/>
  <c r="H93" i="3"/>
  <c r="J93" i="3" s="1"/>
  <c r="D93" i="3"/>
  <c r="D98" i="3"/>
  <c r="H98" i="3"/>
  <c r="J98" i="3" s="1"/>
  <c r="I64" i="2"/>
  <c r="D64" i="2"/>
  <c r="BI16" i="3" l="1"/>
  <c r="K32" i="3" s="1"/>
  <c r="BI14" i="3"/>
  <c r="K30" i="3" s="1"/>
  <c r="BI19" i="3"/>
  <c r="K35" i="3" s="1"/>
  <c r="BI12" i="3"/>
  <c r="K28" i="3" s="1"/>
  <c r="BG20" i="3"/>
  <c r="BE20" i="3"/>
  <c r="BI20" i="3"/>
  <c r="AE16" i="3"/>
  <c r="F32" i="3" s="1"/>
  <c r="AE11" i="3"/>
  <c r="F27" i="3" s="1"/>
  <c r="AE12" i="3"/>
  <c r="F28" i="3" s="1"/>
  <c r="AE15" i="3"/>
  <c r="F31" i="3" s="1"/>
  <c r="AE13" i="3"/>
  <c r="F29" i="3" s="1"/>
  <c r="AE10" i="3"/>
  <c r="F26" i="3" s="1"/>
  <c r="AE14" i="3"/>
  <c r="F30" i="3" s="1"/>
  <c r="C75" i="3"/>
  <c r="E79" i="3"/>
  <c r="E77" i="3"/>
  <c r="C80" i="3"/>
  <c r="H90" i="3"/>
  <c r="J90" i="3" s="1"/>
  <c r="D95" i="3"/>
  <c r="J64" i="2"/>
  <c r="E81" i="3"/>
  <c r="C72" i="3"/>
  <c r="U20" i="3"/>
  <c r="Y19" i="3"/>
  <c r="E35" i="3" s="1"/>
  <c r="B100" i="3"/>
  <c r="D100" i="3" s="1"/>
  <c r="D92" i="3"/>
  <c r="E20" i="3"/>
  <c r="G17" i="3"/>
  <c r="B33" i="3" s="1"/>
  <c r="C74" i="3"/>
  <c r="F82" i="3"/>
  <c r="G77" i="3" s="1"/>
  <c r="E73" i="3"/>
  <c r="Y15" i="3"/>
  <c r="E31" i="3" s="1"/>
  <c r="Y10" i="3"/>
  <c r="E26" i="3" s="1"/>
  <c r="Y12" i="3"/>
  <c r="E28" i="3" s="1"/>
  <c r="Y14" i="3"/>
  <c r="E30" i="3" s="1"/>
  <c r="Y18" i="3"/>
  <c r="E34" i="3" s="1"/>
  <c r="Y20" i="3"/>
  <c r="Y17" i="3"/>
  <c r="E33" i="3" s="1"/>
  <c r="Y13" i="3"/>
  <c r="E29" i="3" s="1"/>
  <c r="Y16" i="3"/>
  <c r="E32" i="3" s="1"/>
  <c r="Y11" i="3"/>
  <c r="E27" i="3" s="1"/>
  <c r="Q20" i="3"/>
  <c r="S18" i="3"/>
  <c r="D34" i="3" s="1"/>
  <c r="S20" i="3"/>
  <c r="S16" i="3"/>
  <c r="D32" i="3" s="1"/>
  <c r="S12" i="3"/>
  <c r="D28" i="3" s="1"/>
  <c r="S15" i="3"/>
  <c r="D31" i="3" s="1"/>
  <c r="S11" i="3"/>
  <c r="D27" i="3" s="1"/>
  <c r="S17" i="3"/>
  <c r="D33" i="3" s="1"/>
  <c r="S13" i="3"/>
  <c r="D29" i="3" s="1"/>
  <c r="S14" i="3"/>
  <c r="D30" i="3" s="1"/>
  <c r="S19" i="3"/>
  <c r="D35" i="3" s="1"/>
  <c r="O20" i="3"/>
  <c r="M20" i="3"/>
  <c r="M15" i="3"/>
  <c r="C31" i="3" s="1"/>
  <c r="K20" i="3"/>
  <c r="M14" i="3"/>
  <c r="C30" i="3" s="1"/>
  <c r="M19" i="3"/>
  <c r="C35" i="3" s="1"/>
  <c r="M12" i="3"/>
  <c r="C28" i="3" s="1"/>
  <c r="M18" i="3"/>
  <c r="C34" i="3" s="1"/>
  <c r="M13" i="3"/>
  <c r="C29" i="3" s="1"/>
  <c r="M10" i="3"/>
  <c r="C26" i="3" s="1"/>
  <c r="I20" i="3"/>
  <c r="M11" i="3"/>
  <c r="C27" i="3" s="1"/>
  <c r="C78" i="3"/>
  <c r="M16" i="3"/>
  <c r="C32" i="3" s="1"/>
  <c r="M17" i="3"/>
  <c r="C33" i="3" s="1"/>
  <c r="J91" i="3"/>
  <c r="G74" i="3" l="1"/>
  <c r="G81" i="3"/>
  <c r="H100" i="3"/>
  <c r="J100" i="3" s="1"/>
  <c r="G76" i="3"/>
  <c r="G80" i="3"/>
  <c r="G75" i="3"/>
  <c r="G72" i="3"/>
  <c r="G73" i="3"/>
  <c r="G78" i="3"/>
  <c r="G79" i="3"/>
</calcChain>
</file>

<file path=xl/sharedStrings.xml><?xml version="1.0" encoding="utf-8"?>
<sst xmlns="http://schemas.openxmlformats.org/spreadsheetml/2006/main" count="898" uniqueCount="145">
  <si>
    <t>Tramo de Edad</t>
  </si>
  <si>
    <t>Varones</t>
  </si>
  <si>
    <t>Mujeres</t>
  </si>
  <si>
    <t>Total</t>
  </si>
  <si>
    <t>0-04</t>
  </si>
  <si>
    <t>05-09</t>
  </si>
  <si>
    <t>10-15</t>
  </si>
  <si>
    <t>16-19</t>
  </si>
  <si>
    <t>20-24</t>
  </si>
  <si>
    <t>25-29</t>
  </si>
  <si>
    <t>30-34</t>
  </si>
  <si>
    <t>35-39</t>
  </si>
  <si>
    <t>40-44</t>
  </si>
  <si>
    <t>45-49</t>
  </si>
  <si>
    <t>50-54</t>
  </si>
  <si>
    <t>55-59</t>
  </si>
  <si>
    <t>60-64</t>
  </si>
  <si>
    <t>65-69</t>
  </si>
  <si>
    <t>70-74</t>
  </si>
  <si>
    <t>75-79</t>
  </si>
  <si>
    <t>80-85</t>
  </si>
  <si>
    <t>Más de 85</t>
  </si>
  <si>
    <t>ENERO</t>
  </si>
  <si>
    <t xml:space="preserve">Desempleados </t>
  </si>
  <si>
    <t>PEEA</t>
  </si>
  <si>
    <t>% Hombres Desempleados</t>
  </si>
  <si>
    <t>HOMBRES</t>
  </si>
  <si>
    <t>MUJERES</t>
  </si>
  <si>
    <t>Desempleadas</t>
  </si>
  <si>
    <t>% Mujeres Desempleadas</t>
  </si>
  <si>
    <t>DICIEMBRE</t>
  </si>
  <si>
    <t>NOVIEMBRE</t>
  </si>
  <si>
    <t>OCTUBRE</t>
  </si>
  <si>
    <t>SEPTIEMBRE</t>
  </si>
  <si>
    <t>AGOSTO</t>
  </si>
  <si>
    <t>JULIO</t>
  </si>
  <si>
    <t>JUNIO</t>
  </si>
  <si>
    <t>MAYO</t>
  </si>
  <si>
    <t>ABRIL</t>
  </si>
  <si>
    <t>MARZO</t>
  </si>
  <si>
    <t>FEBRERO</t>
  </si>
  <si>
    <t>% en el tramo de edad</t>
  </si>
  <si>
    <t>Total Desempleo</t>
  </si>
  <si>
    <t>% del total de desempleo</t>
  </si>
  <si>
    <t>Hombres</t>
  </si>
  <si>
    <t>Nº de Hombres</t>
  </si>
  <si>
    <t>% Hombres</t>
  </si>
  <si>
    <t>Nº de Mujeres</t>
  </si>
  <si>
    <t>% Mujeres</t>
  </si>
  <si>
    <t>Nº Total</t>
  </si>
  <si>
    <t>% del total del desempleo</t>
  </si>
  <si>
    <t>Sin Estudios</t>
  </si>
  <si>
    <t>Estudios Primarios</t>
  </si>
  <si>
    <t>E.S.O.</t>
  </si>
  <si>
    <t>Prog. Inserc. Labor.</t>
  </si>
  <si>
    <t>Bachillerato</t>
  </si>
  <si>
    <t>F.P. Grado Medio</t>
  </si>
  <si>
    <t>F.P. Grado Superior</t>
  </si>
  <si>
    <t>Diplomatura</t>
  </si>
  <si>
    <t>Licenciatura y Doctorado</t>
  </si>
  <si>
    <t>TOTAL</t>
  </si>
  <si>
    <t xml:space="preserve">JULIO </t>
  </si>
  <si>
    <t>Nº de Varones</t>
  </si>
  <si>
    <t>% varones con respecto al sector</t>
  </si>
  <si>
    <t>% mujeres con respecto al sector</t>
  </si>
  <si>
    <t>% con respecto al desempleo</t>
  </si>
  <si>
    <t>Industria</t>
  </si>
  <si>
    <t>Servicios</t>
  </si>
  <si>
    <t>Construcción</t>
  </si>
  <si>
    <t>Admón.  Pública (Defensa y Admón. Local)</t>
  </si>
  <si>
    <t>Sin Empleo Anterior</t>
  </si>
  <si>
    <t xml:space="preserve">Hombres </t>
  </si>
  <si>
    <t>Enero</t>
  </si>
  <si>
    <t>Febrero</t>
  </si>
  <si>
    <t>Marzo</t>
  </si>
  <si>
    <t>Abril</t>
  </si>
  <si>
    <t>Mayo</t>
  </si>
  <si>
    <t>Junio</t>
  </si>
  <si>
    <t>Julio</t>
  </si>
  <si>
    <t>Agosto</t>
  </si>
  <si>
    <t>Septiembre</t>
  </si>
  <si>
    <t xml:space="preserve">Octubre </t>
  </si>
  <si>
    <t>Noviembre</t>
  </si>
  <si>
    <t>Diciembre</t>
  </si>
  <si>
    <t>Octubre</t>
  </si>
  <si>
    <t>Hombre</t>
  </si>
  <si>
    <t>Mujer</t>
  </si>
  <si>
    <t>ORDEN</t>
  </si>
  <si>
    <t>OCUPACIÓN</t>
  </si>
  <si>
    <t>% Hombres de Ocupación</t>
  </si>
  <si>
    <t>% Mujeres de ocupación</t>
  </si>
  <si>
    <t>ACUMULADO ANUAL</t>
  </si>
  <si>
    <t>1º</t>
  </si>
  <si>
    <t>2º</t>
  </si>
  <si>
    <t>3º</t>
  </si>
  <si>
    <t>4º</t>
  </si>
  <si>
    <t>5º</t>
  </si>
  <si>
    <t>6º</t>
  </si>
  <si>
    <t>7º</t>
  </si>
  <si>
    <t>8º</t>
  </si>
  <si>
    <t>9º</t>
  </si>
  <si>
    <t>10º</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</si>
  <si>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</si>
  <si>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POBLACIÓN DE LA CIUDAD DE BADAJOZ</t>
  </si>
  <si>
    <t>POBLACIÓN EN EDAD ECONÓMICAMENTE ACTIVA</t>
  </si>
  <si>
    <t>INTERVALO DE EDAD</t>
  </si>
  <si>
    <t>NIVEL DE ESTUDIOS</t>
  </si>
  <si>
    <t>SECTORES DE ACTIVIDAD</t>
  </si>
  <si>
    <t>Desempleados</t>
  </si>
  <si>
    <t>% del Tasa de Desempleo (PEEA su edad)</t>
  </si>
  <si>
    <t>FUENTES: PEEA: Instituto Nacional de Estadística. Desempleo: Observatorio del Empleo del SEXPE. Porcentajes elaborados por el Informe Permanente del Mercado Laboral de Badajoz</t>
  </si>
  <si>
    <t>FUENTE: Datos Absolutos: Observatorio del Empleo del SEXPE. Porcentaje: Elaborado por el Informe Permanente del Mercado Laboral de Badajoz</t>
  </si>
  <si>
    <t>Agricultura</t>
  </si>
  <si>
    <t>OCUPACIONES MÁS DEMANDADAS</t>
  </si>
  <si>
    <t>Evolución mensual</t>
  </si>
  <si>
    <t>Albañiles</t>
  </si>
  <si>
    <t>Pinches de cocina</t>
  </si>
  <si>
    <t>Cualquier comentario o cuestión relativa a esta información puede dirigirse a la Concejalía de Empleo y Desarrollo Económico del Ayuntamiento de Badajoz. Plaza de la Soledad, nº 7. 2ª planta. 06002. Badajoz</t>
  </si>
  <si>
    <t>TOTAL DE LAS 10 OCUPACIONES MÁS DEMANDADAS</t>
  </si>
  <si>
    <t>FUENTE: Instituto Nacional de Estadística, Padrón Municipal</t>
  </si>
  <si>
    <t>Población de la ciudad de  Badajoz  y Población en Edad Económicamente Activa a 1 de Enero de 2014 según datos del Padrón Municipal de INE</t>
  </si>
  <si>
    <t>1 - ENERO - 2014</t>
  </si>
  <si>
    <r>
      <t xml:space="preserve">Porcentaje de personas desempleadas en relación con la PEEA por grupos de edad y sexo en la ciudad durantel el 2015. </t>
    </r>
    <r>
      <rPr>
        <b/>
        <sz val="10"/>
        <color indexed="8"/>
        <rFont val="Arial"/>
        <family val="2"/>
      </rPr>
      <t>Fuente:</t>
    </r>
    <r>
      <rPr>
        <sz val="10"/>
        <color indexed="8"/>
        <rFont val="Arial"/>
        <family val="2"/>
      </rPr>
      <t xml:space="preserve"> Elaboración propia a partir de datos del Observatorio del Empleo del SEXPE y Padrón Municipal (INE)</t>
    </r>
  </si>
  <si>
    <t>Nº de Personas Desempleadas en 2015 disgregado por  Intervalo de Edad, Mes y Sexo y relacionado con la Población en Edad Económicamente Activa</t>
  </si>
  <si>
    <t>Nº de Personas Desempledas en 2015 disgregada por Intervalo de Edad, Mes y Sexo en relación con el desmpleo en su Intervalo de Edad</t>
  </si>
  <si>
    <r>
      <t xml:space="preserve">Porcentaje de hombres y mujeres desempleadas en relación con la PEEA de su grupo de edad en la ciudad de Badajoz durante el 2015. </t>
    </r>
    <r>
      <rPr>
        <b/>
        <sz val="10"/>
        <color indexed="8"/>
        <rFont val="Arial"/>
        <family val="2"/>
      </rPr>
      <t>Fuente</t>
    </r>
    <r>
      <rPr>
        <sz val="10"/>
        <color indexed="8"/>
        <rFont val="Arial"/>
        <family val="2"/>
      </rPr>
      <t>: Elaboración propia a partir de datos del Observatorio del Empleo del SEXPE y Padrón Municipal (INE)</t>
    </r>
  </si>
  <si>
    <t>ACUMULADO AÑO 2015</t>
  </si>
  <si>
    <t>MEDIA POR GRUPO DE EDAD Y SEXO 2015</t>
  </si>
  <si>
    <t>Nº de Personas Desempleadas en 2015 disgregado por Niveles de Estudios, Mes y Sexo y relacionandolo con el porcentaje del total del Desempleo registrado en el mes.</t>
  </si>
  <si>
    <r>
      <t xml:space="preserve">Porcentaje de mujeres y hombres desempleados según niveles formativos en la ciudad de Badajoz durante el 2015. </t>
    </r>
    <r>
      <rPr>
        <b/>
        <sz val="10"/>
        <color indexed="8"/>
        <rFont val="Arial"/>
        <family val="2"/>
      </rPr>
      <t>Fuente</t>
    </r>
    <r>
      <rPr>
        <sz val="10"/>
        <color indexed="8"/>
        <rFont val="Arial"/>
        <family val="2"/>
      </rPr>
      <t>: Elaboración propia a partir de datos del Observatorio del Empleo del SEXPE</t>
    </r>
  </si>
  <si>
    <t>Nº de Personas Desempledas en 2015 disgregadas por Sectores de Actividad, Mes y Sexo y relacionandolo con la representatividad de cada sexo en cada sector</t>
  </si>
  <si>
    <r>
      <t xml:space="preserve">Porcentaje de desempleo por sectores de actividad en la ciudad de Badajoz durante el 2015. </t>
    </r>
    <r>
      <rPr>
        <b/>
        <sz val="10"/>
        <color indexed="8"/>
        <rFont val="Arial"/>
        <family val="2"/>
      </rPr>
      <t>Fuente</t>
    </r>
    <r>
      <rPr>
        <sz val="10"/>
        <color indexed="8"/>
        <rFont val="Arial"/>
        <family val="2"/>
      </rPr>
      <t>: Elaboración propia a partir de datos del Observatorio del Empleo del SEXPE</t>
    </r>
  </si>
  <si>
    <t xml:space="preserve">Las 10 Ocupaciones más demandadas en 2015 disgregado por Sexo relacionandolo con la representatividad de cada sexo en cada ocupación </t>
  </si>
  <si>
    <r>
      <t xml:space="preserve">Porcentaje del acumulado anual disgregado por sexos en relación con cada ocupación más demandadas durante el 2015. </t>
    </r>
    <r>
      <rPr>
        <b/>
        <sz val="10"/>
        <color indexed="8"/>
        <rFont val="Arial"/>
        <family val="2"/>
      </rPr>
      <t>Fuente</t>
    </r>
    <r>
      <rPr>
        <sz val="10"/>
        <color indexed="8"/>
        <rFont val="Arial"/>
        <family val="2"/>
      </rPr>
      <t>: Elaboración propia a partir de datos del Observatorio del Empleo del SEXPE</t>
    </r>
  </si>
  <si>
    <t>Las 10 Ocupaciones más demandadas en 2015 disgregado por Sexo.</t>
  </si>
  <si>
    <r>
      <t xml:space="preserve">Ocupaciones más demandadas durante el 2015 por ocupación y mes. </t>
    </r>
    <r>
      <rPr>
        <b/>
        <sz val="10"/>
        <color indexed="8"/>
        <rFont val="Arial"/>
        <family val="2"/>
      </rPr>
      <t>Fuente:</t>
    </r>
    <r>
      <rPr>
        <sz val="10"/>
        <color indexed="8"/>
        <rFont val="Arial"/>
        <family val="2"/>
      </rPr>
      <t xml:space="preserve"> Elaboración propia a partir de datos del Observatorio del Empleo del SEXPE</t>
    </r>
  </si>
  <si>
    <t>MEDIA DURANTE EL 2015</t>
  </si>
  <si>
    <t>Personal de limpieza</t>
  </si>
  <si>
    <t>Mozos de carga y descarga</t>
  </si>
  <si>
    <t>Reponedores</t>
  </si>
  <si>
    <t>Camareros</t>
  </si>
  <si>
    <t>Peones Construcción</t>
  </si>
  <si>
    <t>Peones Industria</t>
  </si>
  <si>
    <t>Empleados administrativos</t>
  </si>
  <si>
    <t>Dependientes Comercio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</si>
</sst>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sz val="14"/>
      <color indexed="8"/>
      <name val="Arial"/>
      <family val="2"/>
    </font>
    <font>
      <sz val="11"/>
      <color theme="1"/>
      <name val="Calibri"/>
      <family val="2"/>
      <scheme val="minor"/>
    </font>
    <font>
      <b/>
      <sz val="11"/>
      <color theme="1"/>
      <name val="Calibri"/>
      <family val="2"/>
      <scheme val="minor"/>
    </font>
    <font>
      <sz val="10"/>
      <color theme="1"/>
      <name val="Arial"/>
      <family val="2"/>
    </font>
    <font>
      <b/>
      <sz val="12"/>
      <color theme="1"/>
      <name val="Arial"/>
      <family val="2"/>
    </font>
    <font>
      <b/>
      <sz val="12"/>
      <color rgb="FF000000"/>
      <name val="Arial"/>
      <family val="2"/>
    </font>
    <font>
      <sz val="10"/>
      <color rgb="FF000000"/>
      <name val="Arial"/>
      <family val="2"/>
    </font>
    <font>
      <b/>
      <sz val="10"/>
      <color rgb="FF000000"/>
      <name val="Arial"/>
      <family val="2"/>
    </font>
    <font>
      <b/>
      <sz val="11"/>
      <color theme="1"/>
      <name val="Arial"/>
      <family val="2"/>
    </font>
    <font>
      <b/>
      <sz val="10"/>
      <color theme="1"/>
      <name val="Arial"/>
      <family val="2"/>
    </font>
    <font>
      <sz val="14"/>
      <color theme="1"/>
      <name val="Calibri"/>
      <family val="2"/>
      <scheme val="minor"/>
    </font>
    <font>
      <sz val="14"/>
      <color theme="1"/>
      <name val="Arial"/>
      <family val="2"/>
    </font>
    <font>
      <b/>
      <sz val="11"/>
      <color theme="3"/>
      <name val="Arial"/>
      <family val="2"/>
    </font>
    <font>
      <sz val="12"/>
      <color theme="1"/>
      <name val="Arial"/>
      <family val="2"/>
    </font>
  </fonts>
  <fills count="4">
    <fill>
      <patternFill patternType="none"/>
    </fill>
    <fill>
      <patternFill patternType="gray125"/>
    </fill>
    <fill>
      <patternFill patternType="solid">
        <fgColor indexed="9"/>
      </patternFill>
    </fill>
    <fill>
      <patternFill patternType="solid">
        <fgColor rgb="FFFFFF9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34">
    <xf numFmtId="0" fontId="0" fillId="0" borderId="0"/>
    <xf numFmtId="0" fontId="6" fillId="0" borderId="0"/>
    <xf numFmtId="0" fontId="6" fillId="0" borderId="0"/>
    <xf numFmtId="0" fontId="1" fillId="0" borderId="0"/>
    <xf numFmtId="0" fontId="6"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6" fillId="0" borderId="0"/>
    <xf numFmtId="0" fontId="6" fillId="0" borderId="0"/>
    <xf numFmtId="0" fontId="6" fillId="0" borderId="0"/>
    <xf numFmtId="0" fontId="1" fillId="0" borderId="0"/>
    <xf numFmtId="0" fontId="6" fillId="0" borderId="0"/>
    <xf numFmtId="0" fontId="1" fillId="0" borderId="0"/>
    <xf numFmtId="0" fontId="4"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cellStyleXfs>
  <cellXfs count="153">
    <xf numFmtId="0" fontId="0" fillId="0" borderId="0" xfId="0"/>
    <xf numFmtId="0" fontId="0" fillId="0" borderId="0" xfId="0"/>
    <xf numFmtId="0" fontId="8" fillId="0" borderId="0" xfId="0" applyFont="1"/>
    <xf numFmtId="0" fontId="9" fillId="0" borderId="1" xfId="0" applyFont="1" applyBorder="1" applyAlignment="1">
      <alignment horizontal="center"/>
    </xf>
    <xf numFmtId="49" fontId="9" fillId="0" borderId="1" xfId="0" applyNumberFormat="1" applyFont="1" applyBorder="1"/>
    <xf numFmtId="0" fontId="10" fillId="0" borderId="0" xfId="0" applyFont="1" applyBorder="1" applyAlignment="1">
      <alignment horizontal="center"/>
    </xf>
    <xf numFmtId="0" fontId="0" fillId="0" borderId="0" xfId="0" applyBorder="1"/>
    <xf numFmtId="0" fontId="11" fillId="0" borderId="0" xfId="0" applyFont="1" applyBorder="1" applyAlignment="1">
      <alignment horizontal="right" vertical="top" wrapText="1"/>
    </xf>
    <xf numFmtId="0" fontId="11" fillId="0" borderId="0" xfId="0" applyFont="1" applyBorder="1" applyAlignment="1">
      <alignment horizontal="right"/>
    </xf>
    <xf numFmtId="0" fontId="12" fillId="0" borderId="0" xfId="0" applyFont="1" applyBorder="1" applyAlignment="1">
      <alignment horizontal="right" vertical="top" wrapText="1"/>
    </xf>
    <xf numFmtId="0" fontId="12" fillId="0" borderId="0" xfId="0" applyFont="1" applyBorder="1" applyAlignment="1">
      <alignment horizontal="right"/>
    </xf>
    <xf numFmtId="0" fontId="9" fillId="0" borderId="0" xfId="0" applyFont="1" applyBorder="1"/>
    <xf numFmtId="3" fontId="8" fillId="0" borderId="0" xfId="0" applyNumberFormat="1" applyFont="1" applyBorder="1" applyAlignment="1">
      <alignment horizontal="right" vertical="top" wrapText="1"/>
    </xf>
    <xf numFmtId="3" fontId="11" fillId="0" borderId="0" xfId="0" applyNumberFormat="1" applyFont="1" applyBorder="1" applyAlignment="1">
      <alignment horizontal="right"/>
    </xf>
    <xf numFmtId="0" fontId="10" fillId="0" borderId="0" xfId="0" applyFont="1" applyBorder="1" applyAlignment="1">
      <alignment horizontal="right" vertical="top" wrapText="1"/>
    </xf>
    <xf numFmtId="3" fontId="10" fillId="0" borderId="0" xfId="0" applyNumberFormat="1" applyFont="1" applyBorder="1" applyAlignment="1">
      <alignment horizontal="right"/>
    </xf>
    <xf numFmtId="49" fontId="9" fillId="0" borderId="0" xfId="0" applyNumberFormat="1" applyFont="1" applyBorder="1"/>
    <xf numFmtId="3" fontId="13" fillId="0" borderId="0" xfId="0" applyNumberFormat="1" applyFont="1" applyBorder="1" applyAlignment="1">
      <alignment horizontal="right"/>
    </xf>
    <xf numFmtId="3" fontId="8" fillId="0" borderId="0" xfId="0" applyNumberFormat="1" applyFont="1" applyBorder="1" applyAlignment="1">
      <alignment vertical="top" wrapText="1"/>
    </xf>
    <xf numFmtId="3" fontId="8" fillId="0" borderId="0" xfId="0" applyNumberFormat="1" applyFont="1" applyBorder="1"/>
    <xf numFmtId="3" fontId="9" fillId="0" borderId="0" xfId="0" applyNumberFormat="1" applyFont="1" applyBorder="1"/>
    <xf numFmtId="10" fontId="8" fillId="0" borderId="0" xfId="0" applyNumberFormat="1" applyFont="1"/>
    <xf numFmtId="0" fontId="8" fillId="0" borderId="0" xfId="0" applyFont="1"/>
    <xf numFmtId="0" fontId="8" fillId="0" borderId="0" xfId="0" applyFont="1"/>
    <xf numFmtId="0" fontId="8" fillId="0" borderId="0" xfId="0" applyFont="1"/>
    <xf numFmtId="0" fontId="9" fillId="0" borderId="1" xfId="0" applyFont="1" applyBorder="1"/>
    <xf numFmtId="0" fontId="14" fillId="0" borderId="1" xfId="0" applyFont="1" applyBorder="1" applyAlignment="1">
      <alignment horizontal="center" vertical="center" wrapText="1"/>
    </xf>
    <xf numFmtId="0" fontId="14" fillId="0" borderId="1" xfId="0" applyFont="1" applyBorder="1"/>
    <xf numFmtId="3" fontId="1" fillId="2" borderId="1" xfId="0" applyNumberFormat="1" applyFont="1" applyFill="1" applyBorder="1" applyAlignment="1">
      <alignment horizontal="right" vertical="center" wrapText="1"/>
    </xf>
    <xf numFmtId="0" fontId="8" fillId="0" borderId="0" xfId="0" applyFont="1"/>
    <xf numFmtId="0" fontId="9" fillId="0" borderId="0" xfId="0" applyFont="1"/>
    <xf numFmtId="0" fontId="14" fillId="0" borderId="0" xfId="0" applyFont="1"/>
    <xf numFmtId="3" fontId="8" fillId="0" borderId="1" xfId="0" applyNumberFormat="1" applyFont="1" applyBorder="1"/>
    <xf numFmtId="0" fontId="9" fillId="0" borderId="1" xfId="0" applyFont="1" applyBorder="1"/>
    <xf numFmtId="3" fontId="9" fillId="0" borderId="1" xfId="0" applyNumberFormat="1" applyFont="1" applyBorder="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8" fillId="0" borderId="1" xfId="0" applyFont="1" applyBorder="1"/>
    <xf numFmtId="0" fontId="14" fillId="0" borderId="1" xfId="0" applyFont="1" applyBorder="1"/>
    <xf numFmtId="0" fontId="14" fillId="0" borderId="1" xfId="0" applyFont="1" applyBorder="1" applyAlignment="1">
      <alignment wrapText="1"/>
    </xf>
    <xf numFmtId="10" fontId="8" fillId="0" borderId="1" xfId="0" applyNumberFormat="1" applyFont="1" applyBorder="1"/>
    <xf numFmtId="10" fontId="9" fillId="0" borderId="1" xfId="0" applyNumberFormat="1" applyFont="1" applyBorder="1"/>
    <xf numFmtId="10" fontId="9" fillId="0" borderId="1" xfId="26" applyNumberFormat="1" applyFont="1" applyBorder="1"/>
    <xf numFmtId="164" fontId="1" fillId="2" borderId="1" xfId="0" applyNumberFormat="1" applyFont="1" applyFill="1" applyBorder="1" applyAlignment="1">
      <alignment horizontal="right" vertical="center" wrapText="1"/>
    </xf>
    <xf numFmtId="10" fontId="14" fillId="0" borderId="1" xfId="0" applyNumberFormat="1" applyFont="1" applyBorder="1" applyAlignment="1">
      <alignment horizontal="center" vertical="center" wrapText="1"/>
    </xf>
    <xf numFmtId="3" fontId="8" fillId="0" borderId="0" xfId="0" applyNumberFormat="1" applyFont="1"/>
    <xf numFmtId="164" fontId="9" fillId="0" borderId="1" xfId="0" applyNumberFormat="1" applyFont="1" applyBorder="1"/>
    <xf numFmtId="0" fontId="14" fillId="0" borderId="1" xfId="0" applyFont="1" applyBorder="1" applyAlignment="1">
      <alignment horizontal="center" vertical="center"/>
    </xf>
    <xf numFmtId="0" fontId="0" fillId="0" borderId="1" xfId="0" applyBorder="1"/>
    <xf numFmtId="0" fontId="14" fillId="0" borderId="1" xfId="0" applyFont="1" applyBorder="1" applyAlignment="1">
      <alignment vertical="center"/>
    </xf>
    <xf numFmtId="49" fontId="14" fillId="0" borderId="1" xfId="0" applyNumberFormat="1" applyFont="1" applyBorder="1" applyAlignment="1">
      <alignment wrapText="1"/>
    </xf>
    <xf numFmtId="0" fontId="14" fillId="0" borderId="1" xfId="0" applyFont="1" applyBorder="1" applyAlignment="1">
      <alignment horizontal="right" vertical="center"/>
    </xf>
    <xf numFmtId="0" fontId="14" fillId="0" borderId="1" xfId="0" applyFont="1" applyBorder="1" applyAlignment="1">
      <alignment horizontal="right"/>
    </xf>
    <xf numFmtId="49" fontId="14" fillId="0" borderId="1" xfId="0" applyNumberFormat="1" applyFont="1" applyBorder="1" applyAlignment="1">
      <alignment horizontal="center"/>
    </xf>
    <xf numFmtId="0" fontId="14" fillId="0" borderId="1" xfId="0" applyFont="1" applyBorder="1" applyAlignment="1">
      <alignment horizontal="center" vertical="center"/>
    </xf>
    <xf numFmtId="0" fontId="14" fillId="0" borderId="2" xfId="0" applyFont="1" applyBorder="1" applyAlignment="1">
      <alignment horizontal="center" vertical="center" wrapText="1"/>
    </xf>
    <xf numFmtId="0" fontId="14" fillId="0" borderId="1" xfId="0" applyFont="1" applyBorder="1" applyAlignment="1">
      <alignment horizontal="center"/>
    </xf>
    <xf numFmtId="0" fontId="0" fillId="3" borderId="0" xfId="0" applyFill="1"/>
    <xf numFmtId="0" fontId="15" fillId="3" borderId="0" xfId="0" applyFont="1" applyFill="1" applyAlignment="1">
      <alignment vertical="center"/>
    </xf>
    <xf numFmtId="0" fontId="16" fillId="0" borderId="0" xfId="0" applyFont="1" applyAlignment="1">
      <alignment horizontal="center" vertical="center" wrapText="1"/>
    </xf>
    <xf numFmtId="0" fontId="15" fillId="0" borderId="0" xfId="0" applyFont="1" applyAlignment="1">
      <alignment vertical="center"/>
    </xf>
    <xf numFmtId="0" fontId="17" fillId="0" borderId="0" xfId="0" applyFont="1" applyAlignment="1">
      <alignment horizontal="left" wrapText="1"/>
    </xf>
    <xf numFmtId="49" fontId="14" fillId="0" borderId="3" xfId="0" applyNumberFormat="1" applyFont="1" applyBorder="1" applyAlignment="1">
      <alignment vertical="center"/>
    </xf>
    <xf numFmtId="49" fontId="14" fillId="0" borderId="4" xfId="0" applyNumberFormat="1" applyFont="1" applyBorder="1" applyAlignment="1">
      <alignment vertical="center"/>
    </xf>
    <xf numFmtId="0" fontId="8" fillId="0" borderId="0" xfId="0" applyFont="1" applyAlignment="1">
      <alignment wrapText="1"/>
    </xf>
    <xf numFmtId="0" fontId="14" fillId="0" borderId="1" xfId="0" applyFont="1" applyBorder="1" applyAlignment="1">
      <alignment horizontal="center" vertical="center"/>
    </xf>
    <xf numFmtId="0" fontId="0" fillId="0" borderId="0" xfId="0"/>
    <xf numFmtId="0" fontId="8" fillId="0" borderId="0" xfId="0" applyFont="1"/>
    <xf numFmtId="0" fontId="14" fillId="0" borderId="1" xfId="0" applyFont="1" applyBorder="1" applyAlignment="1">
      <alignment horizontal="center" vertical="center"/>
    </xf>
    <xf numFmtId="3" fontId="8" fillId="0" borderId="1" xfId="0" applyNumberFormat="1" applyFont="1" applyBorder="1"/>
    <xf numFmtId="3" fontId="8" fillId="0" borderId="0" xfId="0" applyNumberFormat="1" applyFont="1"/>
    <xf numFmtId="0" fontId="14" fillId="0" borderId="1" xfId="0" applyFont="1" applyBorder="1" applyAlignment="1">
      <alignment horizontal="center" vertical="center" wrapText="1"/>
    </xf>
    <xf numFmtId="0" fontId="14" fillId="0" borderId="1" xfId="0" applyFont="1" applyBorder="1" applyAlignment="1">
      <alignment horizontal="center"/>
    </xf>
    <xf numFmtId="0" fontId="17" fillId="0" borderId="0" xfId="0" applyFont="1" applyAlignment="1">
      <alignment wrapText="1"/>
    </xf>
    <xf numFmtId="164" fontId="8" fillId="0" borderId="1" xfId="0" applyNumberFormat="1" applyFont="1" applyBorder="1"/>
    <xf numFmtId="10" fontId="8" fillId="0" borderId="1" xfId="0" applyNumberFormat="1" applyFont="1" applyBorder="1"/>
    <xf numFmtId="0" fontId="9" fillId="0" borderId="0" xfId="0" applyFont="1"/>
    <xf numFmtId="10" fontId="8" fillId="0" borderId="1" xfId="0" applyNumberFormat="1" applyFont="1" applyBorder="1"/>
    <xf numFmtId="10" fontId="8" fillId="0" borderId="1" xfId="0" applyNumberFormat="1" applyFont="1" applyBorder="1"/>
    <xf numFmtId="3" fontId="8" fillId="0" borderId="1" xfId="0" applyNumberFormat="1" applyFont="1" applyBorder="1"/>
    <xf numFmtId="49" fontId="8" fillId="0" borderId="1" xfId="0" applyNumberFormat="1" applyFont="1" applyBorder="1" applyAlignment="1">
      <alignment wrapText="1"/>
    </xf>
    <xf numFmtId="3" fontId="8" fillId="0" borderId="1" xfId="0" applyNumberFormat="1" applyFont="1" applyBorder="1"/>
    <xf numFmtId="3" fontId="8" fillId="0" borderId="1" xfId="0" applyNumberFormat="1" applyFont="1" applyBorder="1"/>
    <xf numFmtId="3" fontId="8" fillId="0" borderId="1" xfId="0" applyNumberFormat="1" applyFont="1" applyBorder="1"/>
    <xf numFmtId="3" fontId="8" fillId="0" borderId="1" xfId="0" applyNumberFormat="1" applyFont="1" applyBorder="1"/>
    <xf numFmtId="3" fontId="8" fillId="0" borderId="1" xfId="0" applyNumberFormat="1" applyFont="1" applyBorder="1"/>
    <xf numFmtId="3" fontId="8" fillId="0" borderId="1" xfId="0" applyNumberFormat="1" applyFont="1" applyBorder="1"/>
    <xf numFmtId="3" fontId="8" fillId="0" borderId="1" xfId="0" applyNumberFormat="1" applyFont="1" applyBorder="1"/>
    <xf numFmtId="3" fontId="8" fillId="0" borderId="1" xfId="0" applyNumberFormat="1" applyFont="1" applyBorder="1"/>
    <xf numFmtId="164" fontId="1" fillId="2" borderId="1" xfId="6" applyNumberFormat="1" applyFont="1" applyFill="1" applyBorder="1" applyAlignment="1">
      <alignment horizontal="right" vertical="center" wrapText="1"/>
    </xf>
    <xf numFmtId="3" fontId="8" fillId="0" borderId="1" xfId="0" applyNumberFormat="1" applyFont="1" applyBorder="1"/>
    <xf numFmtId="3" fontId="8" fillId="0" borderId="1" xfId="0" applyNumberFormat="1" applyFont="1" applyBorder="1"/>
    <xf numFmtId="0" fontId="9" fillId="0" borderId="0" xfId="0" applyFont="1"/>
    <xf numFmtId="3" fontId="8" fillId="0" borderId="1" xfId="0" applyNumberFormat="1" applyFont="1" applyBorder="1"/>
    <xf numFmtId="0" fontId="14" fillId="0" borderId="1" xfId="0" applyFont="1" applyBorder="1" applyAlignment="1">
      <alignment horizontal="center" vertical="center" wrapText="1"/>
    </xf>
    <xf numFmtId="3" fontId="8" fillId="0" borderId="1" xfId="0" applyNumberFormat="1" applyFont="1" applyBorder="1"/>
    <xf numFmtId="0" fontId="14" fillId="0" borderId="1" xfId="0" applyFont="1" applyBorder="1" applyAlignment="1">
      <alignment horizontal="center" vertical="center"/>
    </xf>
    <xf numFmtId="0" fontId="8" fillId="0" borderId="1" xfId="0" applyFont="1" applyBorder="1"/>
    <xf numFmtId="0" fontId="14" fillId="0" borderId="1" xfId="0" applyFont="1" applyBorder="1"/>
    <xf numFmtId="10" fontId="8" fillId="0" borderId="1" xfId="0" applyNumberFormat="1" applyFont="1" applyBorder="1"/>
    <xf numFmtId="10" fontId="8" fillId="0" borderId="1" xfId="26" applyNumberFormat="1" applyFont="1" applyBorder="1"/>
    <xf numFmtId="164" fontId="1" fillId="2" borderId="1" xfId="10" applyNumberFormat="1" applyFont="1" applyFill="1" applyBorder="1" applyAlignment="1">
      <alignment horizontal="right" vertical="center" wrapText="1"/>
    </xf>
    <xf numFmtId="3" fontId="8" fillId="0" borderId="1" xfId="0" applyNumberFormat="1" applyFont="1" applyBorder="1"/>
    <xf numFmtId="3" fontId="9" fillId="0" borderId="1" xfId="0" applyNumberFormat="1" applyFont="1" applyBorder="1"/>
    <xf numFmtId="3" fontId="8" fillId="0" borderId="1" xfId="0" applyNumberFormat="1" applyFont="1" applyBorder="1"/>
    <xf numFmtId="3" fontId="9" fillId="0" borderId="1" xfId="0" applyNumberFormat="1" applyFont="1" applyBorder="1"/>
    <xf numFmtId="0" fontId="14" fillId="0" borderId="1" xfId="0" applyFont="1" applyBorder="1" applyAlignment="1">
      <alignment horizontal="center" vertical="center" wrapText="1"/>
    </xf>
    <xf numFmtId="3" fontId="8" fillId="0" borderId="1" xfId="0" applyNumberFormat="1" applyFont="1" applyBorder="1"/>
    <xf numFmtId="3" fontId="9" fillId="0" borderId="1" xfId="0" applyNumberFormat="1" applyFont="1" applyBorder="1"/>
    <xf numFmtId="0" fontId="14" fillId="0" borderId="1" xfId="0" applyFont="1" applyBorder="1" applyAlignment="1">
      <alignment horizontal="center" vertical="center"/>
    </xf>
    <xf numFmtId="10" fontId="8" fillId="0" borderId="1" xfId="0" applyNumberFormat="1" applyFont="1" applyBorder="1"/>
    <xf numFmtId="10" fontId="8" fillId="0" borderId="1" xfId="26" applyNumberFormat="1" applyFont="1" applyBorder="1"/>
    <xf numFmtId="0" fontId="14" fillId="0" borderId="5" xfId="0" applyFont="1" applyBorder="1" applyAlignment="1">
      <alignment horizontal="center" vertical="center"/>
    </xf>
    <xf numFmtId="0" fontId="14" fillId="0" borderId="5" xfId="0" applyFont="1" applyBorder="1"/>
    <xf numFmtId="3" fontId="8" fillId="0" borderId="1" xfId="0" applyNumberFormat="1" applyFont="1" applyBorder="1"/>
    <xf numFmtId="49" fontId="8" fillId="0" borderId="1" xfId="0" applyNumberFormat="1" applyFont="1" applyBorder="1" applyAlignment="1">
      <alignment wrapText="1"/>
    </xf>
    <xf numFmtId="0" fontId="5" fillId="0" borderId="0" xfId="0" applyFont="1" applyAlignment="1">
      <alignment horizontal="center" vertical="center" wrapText="1"/>
    </xf>
    <xf numFmtId="164" fontId="8" fillId="0" borderId="0" xfId="0" applyNumberFormat="1" applyFont="1"/>
    <xf numFmtId="4" fontId="8" fillId="0" borderId="0" xfId="0" applyNumberFormat="1" applyFont="1"/>
    <xf numFmtId="164" fontId="1" fillId="2" borderId="1" xfId="19" applyNumberFormat="1" applyFont="1" applyFill="1" applyBorder="1" applyAlignment="1">
      <alignment horizontal="right" vertical="center" wrapText="1"/>
    </xf>
    <xf numFmtId="3" fontId="18" fillId="0" borderId="1" xfId="0" applyNumberFormat="1" applyFont="1" applyBorder="1"/>
    <xf numFmtId="164" fontId="1" fillId="0" borderId="1" xfId="13" applyNumberFormat="1" applyBorder="1"/>
    <xf numFmtId="10" fontId="9" fillId="0" borderId="0" xfId="26" applyNumberFormat="1" applyFont="1" applyBorder="1"/>
    <xf numFmtId="9" fontId="8" fillId="0" borderId="1" xfId="26" applyFont="1" applyBorder="1"/>
    <xf numFmtId="9" fontId="9" fillId="0" borderId="1" xfId="26" applyFont="1" applyBorder="1"/>
    <xf numFmtId="3" fontId="1" fillId="2" borderId="1" xfId="6" applyNumberFormat="1" applyFont="1" applyFill="1" applyBorder="1" applyAlignment="1">
      <alignment horizontal="right" vertical="center" wrapText="1"/>
    </xf>
    <xf numFmtId="0" fontId="10" fillId="0" borderId="0" xfId="0" applyFont="1" applyBorder="1" applyAlignment="1">
      <alignment horizontal="center" vertical="top" wrapText="1"/>
    </xf>
    <xf numFmtId="0" fontId="17" fillId="0" borderId="0" xfId="0" applyFont="1" applyAlignment="1">
      <alignment horizontal="left" wrapText="1"/>
    </xf>
    <xf numFmtId="49" fontId="9" fillId="0" borderId="1" xfId="0" applyNumberFormat="1" applyFont="1" applyBorder="1" applyAlignment="1">
      <alignment horizontal="center" vertical="center"/>
    </xf>
    <xf numFmtId="0" fontId="13" fillId="0" borderId="1" xfId="0" applyFont="1" applyBorder="1" applyAlignment="1">
      <alignment horizontal="center" wrapText="1"/>
    </xf>
    <xf numFmtId="0" fontId="14" fillId="0" borderId="1" xfId="0" applyFont="1" applyBorder="1" applyAlignment="1">
      <alignment horizontal="center"/>
    </xf>
    <xf numFmtId="0" fontId="8" fillId="0" borderId="0" xfId="0" applyFont="1" applyAlignment="1">
      <alignment horizontal="center"/>
    </xf>
    <xf numFmtId="0" fontId="8" fillId="0" borderId="0" xfId="0" applyFont="1" applyAlignment="1">
      <alignment horizont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xf>
    <xf numFmtId="0" fontId="14" fillId="0" borderId="5" xfId="0" applyFont="1" applyBorder="1" applyAlignment="1">
      <alignment horizontal="center"/>
    </xf>
    <xf numFmtId="0" fontId="14" fillId="0" borderId="8" xfId="0" applyFont="1" applyBorder="1" applyAlignment="1">
      <alignment horizontal="center"/>
    </xf>
    <xf numFmtId="0" fontId="14" fillId="0" borderId="2" xfId="0" applyFont="1" applyBorder="1" applyAlignment="1">
      <alignment horizontal="center"/>
    </xf>
    <xf numFmtId="0" fontId="8" fillId="0" borderId="0" xfId="0" applyFont="1" applyAlignment="1">
      <alignment wrapText="1"/>
    </xf>
    <xf numFmtId="49" fontId="14" fillId="0" borderId="8" xfId="0" applyNumberFormat="1" applyFont="1" applyBorder="1" applyAlignment="1">
      <alignment horizontal="center"/>
    </xf>
    <xf numFmtId="49" fontId="14" fillId="0" borderId="2" xfId="0" applyNumberFormat="1" applyFont="1" applyBorder="1" applyAlignment="1">
      <alignment horizontal="center"/>
    </xf>
    <xf numFmtId="49" fontId="14" fillId="0" borderId="1" xfId="0" applyNumberFormat="1" applyFont="1" applyBorder="1" applyAlignment="1">
      <alignment horizontal="center"/>
    </xf>
    <xf numFmtId="49" fontId="14" fillId="0" borderId="3" xfId="0" applyNumberFormat="1" applyFont="1" applyBorder="1" applyAlignment="1">
      <alignment horizontal="center" vertical="center"/>
    </xf>
    <xf numFmtId="49" fontId="14" fillId="0" borderId="4" xfId="0" applyNumberFormat="1" applyFont="1" applyBorder="1" applyAlignment="1">
      <alignment horizontal="center" vertical="center"/>
    </xf>
    <xf numFmtId="49" fontId="14" fillId="0" borderId="6" xfId="0" applyNumberFormat="1" applyFont="1" applyBorder="1" applyAlignment="1">
      <alignment horizontal="center"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7" fillId="0" borderId="1" xfId="0" applyFont="1" applyBorder="1" applyAlignment="1">
      <alignment horizontal="center" vertical="center"/>
    </xf>
    <xf numFmtId="0" fontId="14" fillId="0" borderId="1" xfId="0" applyFont="1" applyBorder="1" applyAlignment="1">
      <alignment horizontal="center" vertical="center"/>
    </xf>
    <xf numFmtId="0" fontId="17" fillId="0" borderId="0" xfId="0" applyFont="1" applyAlignment="1">
      <alignment horizontal="center"/>
    </xf>
    <xf numFmtId="0" fontId="14" fillId="0" borderId="1" xfId="0" applyFont="1" applyBorder="1" applyAlignment="1">
      <alignment horizontal="center" vertical="center" wrapText="1"/>
    </xf>
  </cellXfs>
  <cellStyles count="34">
    <cellStyle name="Normal" xfId="0" builtinId="0"/>
    <cellStyle name="Normal 10" xfId="1"/>
    <cellStyle name="Normal 11" xfId="2"/>
    <cellStyle name="Normal 11 2" xfId="3"/>
    <cellStyle name="Normal 12" xfId="4"/>
    <cellStyle name="Normal 2" xfId="5"/>
    <cellStyle name="Normal 2 2" xfId="6"/>
    <cellStyle name="Normal 2 3" xfId="7"/>
    <cellStyle name="Normal 2 3 2" xfId="8"/>
    <cellStyle name="Normal 3" xfId="9"/>
    <cellStyle name="Normal 3 2" xfId="10"/>
    <cellStyle name="Normal 3 3" xfId="11"/>
    <cellStyle name="Normal 3 3 2" xfId="12"/>
    <cellStyle name="Normal 4" xfId="13"/>
    <cellStyle name="Normal 4 2" xfId="14"/>
    <cellStyle name="Normal 4 2 2" xfId="15"/>
    <cellStyle name="Normal 5" xfId="16"/>
    <cellStyle name="Normal 6" xfId="17"/>
    <cellStyle name="Normal 6 2" xfId="18"/>
    <cellStyle name="Normal 6 2 2" xfId="19"/>
    <cellStyle name="Normal 6 3" xfId="20"/>
    <cellStyle name="Normal 6 4" xfId="21"/>
    <cellStyle name="Normal 6 5" xfId="22"/>
    <cellStyle name="Normal 7" xfId="23"/>
    <cellStyle name="Normal 8" xfId="24"/>
    <cellStyle name="Normal 9" xfId="25"/>
    <cellStyle name="Porcentaje" xfId="26" builtinId="5"/>
    <cellStyle name="Porcentual 2" xfId="27"/>
    <cellStyle name="Porcentual 3" xfId="28"/>
    <cellStyle name="Porcentual 4" xfId="29"/>
    <cellStyle name="Porcentual 5" xfId="30"/>
    <cellStyle name="Porcentual 6" xfId="31"/>
    <cellStyle name="Porcentual 7" xfId="32"/>
    <cellStyle name="Porcentual 8" xfId="3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'PEEA-Desempleo'!$B$26</c:f>
              <c:strCache>
                <c:ptCount val="1"/>
                <c:pt idx="0">
                  <c:v>Hombres </c:v>
                </c:pt>
              </c:strCache>
            </c:strRef>
          </c:tx>
          <c:spPr>
            <a:ln w="22225" cap="rnd">
              <a:solidFill>
                <a:schemeClr val="accent1"/>
              </a:solidFill>
            </a:ln>
            <a:effectLst>
              <a:glow rad="139700">
                <a:schemeClr val="accent1">
                  <a:satMod val="175000"/>
                  <a:alpha val="14000"/>
                </a:schemeClr>
              </a:glow>
            </a:effectLst>
          </c:spPr>
          <c:marker>
            <c:symbol val="none"/>
          </c:marker>
          <c:cat>
            <c:strRef>
              <c:f>'PEEA-Desempleo'!$A$27:$A$38</c:f>
              <c:strCache>
                <c:ptCount val="12"/>
                <c:pt idx="0">
                  <c:v>Enero</c:v>
                </c:pt>
                <c:pt idx="1">
                  <c:v>Febrero</c:v>
                </c:pt>
                <c:pt idx="2">
                  <c:v>Marzo</c:v>
                </c:pt>
                <c:pt idx="3">
                  <c:v>Abril</c:v>
                </c:pt>
                <c:pt idx="4">
                  <c:v>Mayo</c:v>
                </c:pt>
                <c:pt idx="5">
                  <c:v>Junio</c:v>
                </c:pt>
                <c:pt idx="6">
                  <c:v>Julio</c:v>
                </c:pt>
                <c:pt idx="7">
                  <c:v>Agosto</c:v>
                </c:pt>
                <c:pt idx="8">
                  <c:v>Septiembre</c:v>
                </c:pt>
                <c:pt idx="9">
                  <c:v>Octubre </c:v>
                </c:pt>
                <c:pt idx="10">
                  <c:v>Noviembre</c:v>
                </c:pt>
                <c:pt idx="11">
                  <c:v>Diciembre</c:v>
                </c:pt>
              </c:strCache>
            </c:strRef>
          </c:cat>
          <c:val>
            <c:numRef>
              <c:f>'PEEA-Desempleo'!$B$27:$B$38</c:f>
              <c:numCache>
                <c:formatCode>0.00%</c:formatCode>
                <c:ptCount val="12"/>
                <c:pt idx="0">
                  <c:v>0.1745165005361185</c:v>
                </c:pt>
                <c:pt idx="1">
                  <c:v>0.17040625868710535</c:v>
                </c:pt>
                <c:pt idx="2">
                  <c:v>0.16879790318096977</c:v>
                </c:pt>
                <c:pt idx="3">
                  <c:v>0.16045828203804455</c:v>
                </c:pt>
                <c:pt idx="4">
                  <c:v>0.15575235296453677</c:v>
                </c:pt>
                <c:pt idx="5">
                  <c:v>0.15114570509511138</c:v>
                </c:pt>
                <c:pt idx="6">
                  <c:v>0.14939835590326039</c:v>
                </c:pt>
                <c:pt idx="7">
                  <c:v>0.150966998927763</c:v>
                </c:pt>
                <c:pt idx="8">
                  <c:v>0.15495810333187721</c:v>
                </c:pt>
                <c:pt idx="9">
                  <c:v>0.16109368174417218</c:v>
                </c:pt>
                <c:pt idx="10">
                  <c:v>0.16002144474008181</c:v>
                </c:pt>
                <c:pt idx="11">
                  <c:v>0.16033914459314563</c:v>
                </c:pt>
              </c:numCache>
            </c:numRef>
          </c:val>
          <c:smooth val="0"/>
        </c:ser>
        <c:ser>
          <c:idx val="1"/>
          <c:order val="1"/>
          <c:tx>
            <c:strRef>
              <c:f>'PEEA-Desempleo'!$C$26</c:f>
              <c:strCache>
                <c:ptCount val="1"/>
                <c:pt idx="0">
                  <c:v>Mujeres</c:v>
                </c:pt>
              </c:strCache>
            </c:strRef>
          </c:tx>
          <c:spPr>
            <a:ln w="22225" cap="rnd">
              <a:solidFill>
                <a:schemeClr val="accent2"/>
              </a:solidFill>
            </a:ln>
            <a:effectLst>
              <a:glow rad="139700">
                <a:schemeClr val="accent2">
                  <a:satMod val="175000"/>
                  <a:alpha val="14000"/>
                </a:schemeClr>
              </a:glow>
            </a:effectLst>
          </c:spPr>
          <c:marker>
            <c:symbol val="none"/>
          </c:marker>
          <c:cat>
            <c:strRef>
              <c:f>'PEEA-Desempleo'!$A$27:$A$38</c:f>
              <c:strCache>
                <c:ptCount val="12"/>
                <c:pt idx="0">
                  <c:v>Enero</c:v>
                </c:pt>
                <c:pt idx="1">
                  <c:v>Febrero</c:v>
                </c:pt>
                <c:pt idx="2">
                  <c:v>Marzo</c:v>
                </c:pt>
                <c:pt idx="3">
                  <c:v>Abril</c:v>
                </c:pt>
                <c:pt idx="4">
                  <c:v>Mayo</c:v>
                </c:pt>
                <c:pt idx="5">
                  <c:v>Junio</c:v>
                </c:pt>
                <c:pt idx="6">
                  <c:v>Julio</c:v>
                </c:pt>
                <c:pt idx="7">
                  <c:v>Agosto</c:v>
                </c:pt>
                <c:pt idx="8">
                  <c:v>Septiembre</c:v>
                </c:pt>
                <c:pt idx="9">
                  <c:v>Octubre </c:v>
                </c:pt>
                <c:pt idx="10">
                  <c:v>Noviembre</c:v>
                </c:pt>
                <c:pt idx="11">
                  <c:v>Diciembre</c:v>
                </c:pt>
              </c:strCache>
            </c:strRef>
          </c:cat>
          <c:val>
            <c:numRef>
              <c:f>'PEEA-Desempleo'!$C$27:$C$38</c:f>
              <c:numCache>
                <c:formatCode>0.00%</c:formatCode>
                <c:ptCount val="12"/>
                <c:pt idx="0">
                  <c:v>0.20209140653905322</c:v>
                </c:pt>
                <c:pt idx="1">
                  <c:v>0.20102038829279692</c:v>
                </c:pt>
                <c:pt idx="2">
                  <c:v>0.1995793819251066</c:v>
                </c:pt>
                <c:pt idx="3">
                  <c:v>0.19601581212392655</c:v>
                </c:pt>
                <c:pt idx="4">
                  <c:v>0.18982337935466281</c:v>
                </c:pt>
                <c:pt idx="5">
                  <c:v>0.18840184604599536</c:v>
                </c:pt>
                <c:pt idx="6">
                  <c:v>0.18353358129028488</c:v>
                </c:pt>
                <c:pt idx="7">
                  <c:v>0.18474091094970108</c:v>
                </c:pt>
                <c:pt idx="8">
                  <c:v>0.19210172726033534</c:v>
                </c:pt>
                <c:pt idx="9">
                  <c:v>0.19619106965513211</c:v>
                </c:pt>
                <c:pt idx="10">
                  <c:v>0.18972601405954861</c:v>
                </c:pt>
                <c:pt idx="11">
                  <c:v>0.18583140225498024</c:v>
                </c:pt>
              </c:numCache>
            </c:numRef>
          </c:val>
          <c:smooth val="0"/>
        </c:ser>
        <c:dLbls>
          <c:showLegendKey val="0"/>
          <c:showVal val="0"/>
          <c:showCatName val="0"/>
          <c:showSerName val="0"/>
          <c:showPercent val="0"/>
          <c:showBubbleSize val="0"/>
        </c:dLbls>
        <c:smooth val="0"/>
        <c:axId val="132533840"/>
        <c:axId val="132532272"/>
      </c:lineChart>
      <c:catAx>
        <c:axId val="132533840"/>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chemeClr val="lt1">
                    <a:lumMod val="75000"/>
                  </a:schemeClr>
                </a:solidFill>
                <a:latin typeface="Arial" panose="020B0604020202020204" pitchFamily="34" charset="0"/>
                <a:ea typeface="+mn-ea"/>
                <a:cs typeface="Arial" panose="020B0604020202020204" pitchFamily="34" charset="0"/>
              </a:defRPr>
            </a:pPr>
            <a:endParaRPr lang="es-ES"/>
          </a:p>
        </c:txPr>
        <c:crossAx val="132532272"/>
        <c:crosses val="autoZero"/>
        <c:auto val="1"/>
        <c:lblAlgn val="ctr"/>
        <c:lblOffset val="100"/>
        <c:noMultiLvlLbl val="0"/>
      </c:catAx>
      <c:valAx>
        <c:axId val="132532272"/>
        <c:scaling>
          <c:orientation val="minMax"/>
          <c:min val="0.1400000000000000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75000"/>
                  </a:schemeClr>
                </a:solidFill>
                <a:latin typeface="Arial" panose="020B0604020202020204" pitchFamily="34" charset="0"/>
                <a:ea typeface="+mn-ea"/>
                <a:cs typeface="Arial" panose="020B0604020202020204" pitchFamily="34" charset="0"/>
              </a:defRPr>
            </a:pPr>
            <a:endParaRPr lang="es-ES"/>
          </a:p>
        </c:txPr>
        <c:crossAx val="13253384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s-ES"/>
    </a:p>
  </c:txPr>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655416420965001E-2"/>
          <c:y val="0.13097867076960207"/>
          <c:w val="0.94374530276226487"/>
          <c:h val="0.68581470419645807"/>
        </c:manualLayout>
      </c:layout>
      <c:lineChart>
        <c:grouping val="standard"/>
        <c:varyColors val="0"/>
        <c:ser>
          <c:idx val="0"/>
          <c:order val="0"/>
          <c:tx>
            <c:strRef>
              <c:f>'Desempleo Sexo-Edad'!$A$26</c:f>
              <c:strCache>
                <c:ptCount val="1"/>
                <c:pt idx="0">
                  <c:v>16-19</c:v>
                </c:pt>
              </c:strCache>
            </c:strRef>
          </c:tx>
          <c:cat>
            <c:strRef>
              <c:f>'Desempleo Sexo-Edad'!$B$25:$M$25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'Desempleo Sexo-Edad'!$B$26:$M$26</c:f>
              <c:numCache>
                <c:formatCode>0.00%</c:formatCode>
                <c:ptCount val="12"/>
                <c:pt idx="0">
                  <c:v>1.5182344654875567E-2</c:v>
                </c:pt>
                <c:pt idx="1">
                  <c:v>1.3541391166358106E-2</c:v>
                </c:pt>
                <c:pt idx="2">
                  <c:v>1.3546666666666667E-2</c:v>
                </c:pt>
                <c:pt idx="3">
                  <c:v>1.3611065189838541E-2</c:v>
                </c:pt>
                <c:pt idx="4">
                  <c:v>1.2903592542064574E-2</c:v>
                </c:pt>
                <c:pt idx="5">
                  <c:v>1.3767571007115174E-2</c:v>
                </c:pt>
                <c:pt idx="6">
                  <c:v>1.6579149212342912E-2</c:v>
                </c:pt>
                <c:pt idx="7">
                  <c:v>1.6676418958455237E-2</c:v>
                </c:pt>
                <c:pt idx="8">
                  <c:v>1.9582319316316713E-2</c:v>
                </c:pt>
                <c:pt idx="9">
                  <c:v>1.8968550692764461E-2</c:v>
                </c:pt>
                <c:pt idx="10">
                  <c:v>1.7076732951353781E-2</c:v>
                </c:pt>
                <c:pt idx="11">
                  <c:v>1.7141559768418663E-2</c:v>
                </c:pt>
              </c:numCache>
            </c:numRef>
          </c:val>
          <c:smooth val="0"/>
        </c:ser>
        <c:ser>
          <c:idx val="1"/>
          <c:order val="1"/>
          <c:tx>
            <c:strRef>
              <c:f>'Desempleo Sexo-Edad'!$A$27</c:f>
              <c:strCache>
                <c:ptCount val="1"/>
                <c:pt idx="0">
                  <c:v>20-24</c:v>
                </c:pt>
              </c:strCache>
            </c:strRef>
          </c:tx>
          <c:cat>
            <c:strRef>
              <c:f>'Desempleo Sexo-Edad'!$B$25:$M$25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'Desempleo Sexo-Edad'!$B$27:$M$27</c:f>
              <c:numCache>
                <c:formatCode>0.00%</c:formatCode>
                <c:ptCount val="12"/>
                <c:pt idx="0">
                  <c:v>7.3042207961600672E-2</c:v>
                </c:pt>
                <c:pt idx="1">
                  <c:v>7.2996561756149173E-2</c:v>
                </c:pt>
                <c:pt idx="2">
                  <c:v>7.3013333333333333E-2</c:v>
                </c:pt>
                <c:pt idx="3">
                  <c:v>7.4337356036810492E-2</c:v>
                </c:pt>
                <c:pt idx="4">
                  <c:v>6.9918144611186908E-2</c:v>
                </c:pt>
                <c:pt idx="5">
                  <c:v>6.8143691791519634E-2</c:v>
                </c:pt>
                <c:pt idx="6">
                  <c:v>7.1744645701811313E-2</c:v>
                </c:pt>
                <c:pt idx="7">
                  <c:v>7.4019894675248679E-2</c:v>
                </c:pt>
                <c:pt idx="8">
                  <c:v>8.2630595959024278E-2</c:v>
                </c:pt>
                <c:pt idx="9">
                  <c:v>8.5660875302397188E-2</c:v>
                </c:pt>
                <c:pt idx="10">
                  <c:v>7.6620604426468938E-2</c:v>
                </c:pt>
                <c:pt idx="11">
                  <c:v>7.3958451583607671E-2</c:v>
                </c:pt>
              </c:numCache>
            </c:numRef>
          </c:val>
          <c:smooth val="0"/>
        </c:ser>
        <c:ser>
          <c:idx val="2"/>
          <c:order val="2"/>
          <c:tx>
            <c:strRef>
              <c:f>'Desempleo Sexo-Edad'!$A$28</c:f>
              <c:strCache>
                <c:ptCount val="1"/>
                <c:pt idx="0">
                  <c:v>25-29</c:v>
                </c:pt>
              </c:strCache>
            </c:strRef>
          </c:tx>
          <c:cat>
            <c:strRef>
              <c:f>'Desempleo Sexo-Edad'!$B$25:$M$25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'Desempleo Sexo-Edad'!$B$28:$M$28</c:f>
              <c:numCache>
                <c:formatCode>0.00%</c:formatCode>
                <c:ptCount val="12"/>
                <c:pt idx="0">
                  <c:v>0.12025877810820682</c:v>
                </c:pt>
                <c:pt idx="1">
                  <c:v>0.11970378206823591</c:v>
                </c:pt>
                <c:pt idx="2">
                  <c:v>0.11685333333333334</c:v>
                </c:pt>
                <c:pt idx="3">
                  <c:v>0.11395823001047005</c:v>
                </c:pt>
                <c:pt idx="4">
                  <c:v>0.11391541609822646</c:v>
                </c:pt>
                <c:pt idx="5">
                  <c:v>0.11042980274194482</c:v>
                </c:pt>
                <c:pt idx="6">
                  <c:v>0.11086199775797982</c:v>
                </c:pt>
                <c:pt idx="7">
                  <c:v>0.11275599765944998</c:v>
                </c:pt>
                <c:pt idx="8">
                  <c:v>0.11641858622446093</c:v>
                </c:pt>
                <c:pt idx="9">
                  <c:v>0.11436111722014515</c:v>
                </c:pt>
                <c:pt idx="10">
                  <c:v>0.11627906976744186</c:v>
                </c:pt>
                <c:pt idx="11">
                  <c:v>0.11437166534226359</c:v>
                </c:pt>
              </c:numCache>
            </c:numRef>
          </c:val>
          <c:smooth val="0"/>
        </c:ser>
        <c:ser>
          <c:idx val="3"/>
          <c:order val="3"/>
          <c:tx>
            <c:strRef>
              <c:f>'Desempleo Sexo-Edad'!$A$29</c:f>
              <c:strCache>
                <c:ptCount val="1"/>
                <c:pt idx="0">
                  <c:v>30-34</c:v>
                </c:pt>
              </c:strCache>
            </c:strRef>
          </c:tx>
          <c:cat>
            <c:strRef>
              <c:f>'Desempleo Sexo-Edad'!$B$25:$M$25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'Desempleo Sexo-Edad'!$B$29:$M$29</c:f>
              <c:numCache>
                <c:formatCode>0.00%</c:formatCode>
                <c:ptCount val="12"/>
                <c:pt idx="0">
                  <c:v>0.12631084676788229</c:v>
                </c:pt>
                <c:pt idx="1">
                  <c:v>0.12308912985982544</c:v>
                </c:pt>
                <c:pt idx="2">
                  <c:v>0.12266666666666666</c:v>
                </c:pt>
                <c:pt idx="3">
                  <c:v>0.12139747616685953</c:v>
                </c:pt>
                <c:pt idx="4">
                  <c:v>0.12005457025920874</c:v>
                </c:pt>
                <c:pt idx="5">
                  <c:v>0.11638803725342743</c:v>
                </c:pt>
                <c:pt idx="6">
                  <c:v>0.11729305563750074</c:v>
                </c:pt>
                <c:pt idx="7">
                  <c:v>0.11544763019309538</c:v>
                </c:pt>
                <c:pt idx="8">
                  <c:v>0.11466410096779671</c:v>
                </c:pt>
                <c:pt idx="9">
                  <c:v>0.11177699582142071</c:v>
                </c:pt>
                <c:pt idx="10">
                  <c:v>0.11200988652960342</c:v>
                </c:pt>
                <c:pt idx="11">
                  <c:v>0.11306618231354297</c:v>
                </c:pt>
              </c:numCache>
            </c:numRef>
          </c:val>
          <c:smooth val="0"/>
        </c:ser>
        <c:ser>
          <c:idx val="4"/>
          <c:order val="4"/>
          <c:tx>
            <c:strRef>
              <c:f>'Desempleo Sexo-Edad'!$A$30</c:f>
              <c:strCache>
                <c:ptCount val="1"/>
                <c:pt idx="0">
                  <c:v>35-39</c:v>
                </c:pt>
              </c:strCache>
            </c:strRef>
          </c:tx>
          <c:cat>
            <c:strRef>
              <c:f>'Desempleo Sexo-Edad'!$B$25:$M$25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'Desempleo Sexo-Edad'!$B$30:$M$30</c:f>
              <c:numCache>
                <c:formatCode>0.00%</c:formatCode>
                <c:ptCount val="12"/>
                <c:pt idx="0">
                  <c:v>0.13324985652423435</c:v>
                </c:pt>
                <c:pt idx="1">
                  <c:v>0.13340386141232477</c:v>
                </c:pt>
                <c:pt idx="2">
                  <c:v>0.13375999999999999</c:v>
                </c:pt>
                <c:pt idx="3">
                  <c:v>0.13241858158373285</c:v>
                </c:pt>
                <c:pt idx="4">
                  <c:v>0.13022964984083674</c:v>
                </c:pt>
                <c:pt idx="5">
                  <c:v>0.1298085266385145</c:v>
                </c:pt>
                <c:pt idx="6">
                  <c:v>0.12832615493539443</c:v>
                </c:pt>
                <c:pt idx="7">
                  <c:v>0.12937390286717379</c:v>
                </c:pt>
                <c:pt idx="8">
                  <c:v>0.12819061633369178</c:v>
                </c:pt>
                <c:pt idx="9">
                  <c:v>0.12750164943919068</c:v>
                </c:pt>
                <c:pt idx="10">
                  <c:v>0.12942366026289182</c:v>
                </c:pt>
                <c:pt idx="11">
                  <c:v>0.12793733681462141</c:v>
                </c:pt>
              </c:numCache>
            </c:numRef>
          </c:val>
          <c:smooth val="0"/>
        </c:ser>
        <c:ser>
          <c:idx val="5"/>
          <c:order val="5"/>
          <c:tx>
            <c:strRef>
              <c:f>'Desempleo Sexo-Edad'!$A$31</c:f>
              <c:strCache>
                <c:ptCount val="1"/>
                <c:pt idx="0">
                  <c:v>40-44</c:v>
                </c:pt>
              </c:strCache>
            </c:strRef>
          </c:tx>
          <c:cat>
            <c:strRef>
              <c:f>'Desempleo Sexo-Edad'!$B$25:$M$25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'Desempleo Sexo-Edad'!$B$31:$M$31</c:f>
              <c:numCache>
                <c:formatCode>0.00%</c:formatCode>
                <c:ptCount val="12"/>
                <c:pt idx="0">
                  <c:v>0.12792820994417489</c:v>
                </c:pt>
                <c:pt idx="1">
                  <c:v>0.12837873578418407</c:v>
                </c:pt>
                <c:pt idx="2">
                  <c:v>0.12864</c:v>
                </c:pt>
                <c:pt idx="3">
                  <c:v>0.13076541577120185</c:v>
                </c:pt>
                <c:pt idx="4">
                  <c:v>0.13079809004092768</c:v>
                </c:pt>
                <c:pt idx="5">
                  <c:v>0.13125470006363163</c:v>
                </c:pt>
                <c:pt idx="6">
                  <c:v>0.13009617086553779</c:v>
                </c:pt>
                <c:pt idx="7">
                  <c:v>0.12720889409011119</c:v>
                </c:pt>
                <c:pt idx="8">
                  <c:v>0.12541739770219026</c:v>
                </c:pt>
                <c:pt idx="9">
                  <c:v>0.12475258412139872</c:v>
                </c:pt>
                <c:pt idx="10">
                  <c:v>0.12627794629816874</c:v>
                </c:pt>
                <c:pt idx="11">
                  <c:v>0.12561017141559769</c:v>
                </c:pt>
              </c:numCache>
            </c:numRef>
          </c:val>
          <c:smooth val="0"/>
        </c:ser>
        <c:ser>
          <c:idx val="6"/>
          <c:order val="6"/>
          <c:tx>
            <c:strRef>
              <c:f>'Desempleo Sexo-Edad'!$A$32</c:f>
              <c:strCache>
                <c:ptCount val="1"/>
                <c:pt idx="0">
                  <c:v>45-49</c:v>
                </c:pt>
              </c:strCache>
            </c:strRef>
          </c:tx>
          <c:cat>
            <c:strRef>
              <c:f>'Desempleo Sexo-Edad'!$B$25:$M$25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'Desempleo Sexo-Edad'!$B$32:$M$32</c:f>
              <c:numCache>
                <c:formatCode>0.00%</c:formatCode>
                <c:ptCount val="12"/>
                <c:pt idx="0">
                  <c:v>0.1300151301716492</c:v>
                </c:pt>
                <c:pt idx="1">
                  <c:v>0.13149960327955568</c:v>
                </c:pt>
                <c:pt idx="2">
                  <c:v>0.13114666666666666</c:v>
                </c:pt>
                <c:pt idx="3">
                  <c:v>0.13093073235245495</c:v>
                </c:pt>
                <c:pt idx="4">
                  <c:v>0.13256025466120963</c:v>
                </c:pt>
                <c:pt idx="5">
                  <c:v>0.13478336322091744</c:v>
                </c:pt>
                <c:pt idx="6">
                  <c:v>0.13375420378783409</c:v>
                </c:pt>
                <c:pt idx="7">
                  <c:v>0.13329432416617906</c:v>
                </c:pt>
                <c:pt idx="8">
                  <c:v>0.12847359782670215</c:v>
                </c:pt>
                <c:pt idx="9">
                  <c:v>0.13157026610952277</c:v>
                </c:pt>
                <c:pt idx="10">
                  <c:v>0.13318728232782834</c:v>
                </c:pt>
                <c:pt idx="11">
                  <c:v>0.13378363037802249</c:v>
                </c:pt>
              </c:numCache>
            </c:numRef>
          </c:val>
          <c:smooth val="0"/>
        </c:ser>
        <c:ser>
          <c:idx val="7"/>
          <c:order val="7"/>
          <c:tx>
            <c:strRef>
              <c:f>'Desempleo Sexo-Edad'!$A$33</c:f>
              <c:strCache>
                <c:ptCount val="1"/>
                <c:pt idx="0">
                  <c:v>50-54</c:v>
                </c:pt>
              </c:strCache>
            </c:strRef>
          </c:tx>
          <c:cat>
            <c:strRef>
              <c:f>'Desempleo Sexo-Edad'!$B$25:$M$25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'Desempleo Sexo-Edad'!$B$33:$M$33</c:f>
              <c:numCache>
                <c:formatCode>0.00%</c:formatCode>
                <c:ptCount val="12"/>
                <c:pt idx="0">
                  <c:v>0.11733708978974279</c:v>
                </c:pt>
                <c:pt idx="1">
                  <c:v>0.11774662787622323</c:v>
                </c:pt>
                <c:pt idx="2">
                  <c:v>0.11898666666666667</c:v>
                </c:pt>
                <c:pt idx="3">
                  <c:v>0.11787072243346007</c:v>
                </c:pt>
                <c:pt idx="4">
                  <c:v>0.1192019099590723</c:v>
                </c:pt>
                <c:pt idx="5">
                  <c:v>0.12228842482790536</c:v>
                </c:pt>
                <c:pt idx="6">
                  <c:v>0.11959407634668712</c:v>
                </c:pt>
                <c:pt idx="7">
                  <c:v>0.12047981275599766</c:v>
                </c:pt>
                <c:pt idx="8">
                  <c:v>0.11721093440488992</c:v>
                </c:pt>
                <c:pt idx="9">
                  <c:v>0.11848471519683308</c:v>
                </c:pt>
                <c:pt idx="10">
                  <c:v>0.121109987641838</c:v>
                </c:pt>
                <c:pt idx="11">
                  <c:v>0.12453172891361108</c:v>
                </c:pt>
              </c:numCache>
            </c:numRef>
          </c:val>
          <c:smooth val="0"/>
        </c:ser>
        <c:ser>
          <c:idx val="8"/>
          <c:order val="8"/>
          <c:tx>
            <c:strRef>
              <c:f>'Desempleo Sexo-Edad'!$A$34</c:f>
              <c:strCache>
                <c:ptCount val="1"/>
                <c:pt idx="0">
                  <c:v>55-59</c:v>
                </c:pt>
              </c:strCache>
            </c:strRef>
          </c:tx>
          <c:cat>
            <c:strRef>
              <c:f>'Desempleo Sexo-Edad'!$B$25:$M$25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'Desempleo Sexo-Edad'!$B$34:$M$34</c:f>
              <c:numCache>
                <c:formatCode>0.00%</c:formatCode>
                <c:ptCount val="12"/>
                <c:pt idx="0">
                  <c:v>0.10032868993582721</c:v>
                </c:pt>
                <c:pt idx="1">
                  <c:v>0.10219518645860884</c:v>
                </c:pt>
                <c:pt idx="2">
                  <c:v>0.10367999999999999</c:v>
                </c:pt>
                <c:pt idx="3">
                  <c:v>0.10497602909571831</c:v>
                </c:pt>
                <c:pt idx="4">
                  <c:v>0.10914051841746249</c:v>
                </c:pt>
                <c:pt idx="5">
                  <c:v>0.10898362931682767</c:v>
                </c:pt>
                <c:pt idx="6">
                  <c:v>0.10826597439376955</c:v>
                </c:pt>
                <c:pt idx="7">
                  <c:v>0.107489760093622</c:v>
                </c:pt>
                <c:pt idx="8">
                  <c:v>0.10492953760824042</c:v>
                </c:pt>
                <c:pt idx="9">
                  <c:v>0.10468440730151748</c:v>
                </c:pt>
                <c:pt idx="10">
                  <c:v>0.1044264689360746</c:v>
                </c:pt>
                <c:pt idx="11">
                  <c:v>0.10665228743330685</c:v>
                </c:pt>
              </c:numCache>
            </c:numRef>
          </c:val>
          <c:smooth val="0"/>
        </c:ser>
        <c:ser>
          <c:idx val="9"/>
          <c:order val="9"/>
          <c:tx>
            <c:strRef>
              <c:f>'Desempleo Sexo-Edad'!$A$35</c:f>
              <c:strCache>
                <c:ptCount val="1"/>
                <c:pt idx="0">
                  <c:v>60-64</c:v>
                </c:pt>
              </c:strCache>
            </c:strRef>
          </c:tx>
          <c:cat>
            <c:strRef>
              <c:f>'Desempleo Sexo-Edad'!$B$25:$M$25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'Desempleo Sexo-Edad'!$B$35:$M$35</c:f>
              <c:numCache>
                <c:formatCode>0.00%</c:formatCode>
                <c:ptCount val="12"/>
                <c:pt idx="0">
                  <c:v>5.6346846141806232E-2</c:v>
                </c:pt>
                <c:pt idx="1">
                  <c:v>5.7445120338534779E-2</c:v>
                </c:pt>
                <c:pt idx="2">
                  <c:v>5.770666666666667E-2</c:v>
                </c:pt>
                <c:pt idx="3">
                  <c:v>5.9734391359453354E-2</c:v>
                </c:pt>
                <c:pt idx="4">
                  <c:v>6.1277853569804454E-2</c:v>
                </c:pt>
                <c:pt idx="5">
                  <c:v>6.4152253138196336E-2</c:v>
                </c:pt>
                <c:pt idx="6">
                  <c:v>6.3484571361142245E-2</c:v>
                </c:pt>
                <c:pt idx="7">
                  <c:v>6.3253364540667059E-2</c:v>
                </c:pt>
                <c:pt idx="8">
                  <c:v>6.2482313656686855E-2</c:v>
                </c:pt>
                <c:pt idx="9">
                  <c:v>6.2238838794809764E-2</c:v>
                </c:pt>
                <c:pt idx="10">
                  <c:v>6.3588360858330528E-2</c:v>
                </c:pt>
                <c:pt idx="11">
                  <c:v>6.2946986037007602E-2</c:v>
                </c:pt>
              </c:numCache>
            </c:numRef>
          </c:val>
          <c:smooth val="0"/>
        </c:ser>
        <c:dLbls>
          <c:showLegendKey val="0"/>
          <c:showVal val="0"/>
          <c:showCatName val="0"/>
          <c:showSerName val="0"/>
          <c:showPercent val="0"/>
          <c:showBubbleSize val="0"/>
        </c:dLbls>
        <c:marker val="1"/>
        <c:smooth val="0"/>
        <c:axId val="132531880"/>
        <c:axId val="433710232"/>
      </c:lineChart>
      <c:catAx>
        <c:axId val="132531880"/>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Agency FB" panose="020B0503020202020204" pitchFamily="34" charset="0"/>
                <a:ea typeface="Calibri"/>
                <a:cs typeface="Calibri"/>
              </a:defRPr>
            </a:pPr>
            <a:endParaRPr lang="es-ES"/>
          </a:p>
        </c:txPr>
        <c:crossAx val="433710232"/>
        <c:crosses val="autoZero"/>
        <c:auto val="1"/>
        <c:lblAlgn val="ctr"/>
        <c:lblOffset val="100"/>
        <c:noMultiLvlLbl val="0"/>
      </c:catAx>
      <c:valAx>
        <c:axId val="433710232"/>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Agency FB" panose="020B0503020202020204" pitchFamily="34" charset="0"/>
                <a:ea typeface="Calibri"/>
                <a:cs typeface="Calibri"/>
              </a:defRPr>
            </a:pPr>
            <a:endParaRPr lang="es-ES"/>
          </a:p>
        </c:txPr>
        <c:crossAx val="132531880"/>
        <c:crosses val="autoZero"/>
        <c:crossBetween val="between"/>
      </c:valAx>
    </c:plotArea>
    <c:legend>
      <c:legendPos val="t"/>
      <c:layout>
        <c:manualLayout>
          <c:xMode val="edge"/>
          <c:yMode val="edge"/>
          <c:x val="1.3382802181737525E-2"/>
          <c:y val="2.2988505747126436E-2"/>
          <c:w val="0.95378050214913912"/>
          <c:h val="9.8336501040818175E-2"/>
        </c:manualLayout>
      </c:layout>
      <c:overlay val="0"/>
      <c:txPr>
        <a:bodyPr/>
        <a:lstStyle/>
        <a:p>
          <a:pPr>
            <a:defRPr sz="1000" b="0" i="0" u="none" strike="noStrike" baseline="0">
              <a:solidFill>
                <a:srgbClr val="000000"/>
              </a:solidFill>
              <a:latin typeface="Agency FB" panose="020B0503020202020204" pitchFamily="34" charset="0"/>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723534558180226E-2"/>
          <c:y val="0.15055691993484735"/>
          <c:w val="0.90914296596206068"/>
          <c:h val="0.70999822771349719"/>
        </c:manualLayout>
      </c:layout>
      <c:lineChart>
        <c:grouping val="standard"/>
        <c:varyColors val="0"/>
        <c:ser>
          <c:idx val="0"/>
          <c:order val="0"/>
          <c:tx>
            <c:strRef>
              <c:f>'Desempleo Sexo-Estudios'!$B$24</c:f>
              <c:strCache>
                <c:ptCount val="1"/>
                <c:pt idx="0">
                  <c:v>Enero</c:v>
                </c:pt>
              </c:strCache>
            </c:strRef>
          </c:tx>
          <c:spPr>
            <a:ln w="22225" cap="rnd">
              <a:solidFill>
                <a:schemeClr val="accent1"/>
              </a:solidFill>
            </a:ln>
            <a:effectLst>
              <a:glow rad="139700">
                <a:schemeClr val="accent1">
                  <a:satMod val="175000"/>
                  <a:alpha val="14000"/>
                </a:schemeClr>
              </a:glow>
            </a:effectLst>
          </c:spPr>
          <c:marker>
            <c:symbol val="none"/>
          </c:marker>
          <c:cat>
            <c:strRef>
              <c:f>'Desempleo Sexo-Estudios'!$A$25:$A$33</c:f>
              <c:strCache>
                <c:ptCount val="9"/>
                <c:pt idx="0">
                  <c:v>Sin Estudios</c:v>
                </c:pt>
                <c:pt idx="1">
                  <c:v>Estudios Primarios</c:v>
                </c:pt>
                <c:pt idx="2">
                  <c:v>E.S.O.</c:v>
                </c:pt>
                <c:pt idx="3">
                  <c:v>Prog. Inserc. Labor.</c:v>
                </c:pt>
                <c:pt idx="4">
                  <c:v>Bachillerato</c:v>
                </c:pt>
                <c:pt idx="5">
                  <c:v>F.P. Grado Medio</c:v>
                </c:pt>
                <c:pt idx="6">
                  <c:v>F.P. Grado Superior</c:v>
                </c:pt>
                <c:pt idx="7">
                  <c:v>Diplomatura</c:v>
                </c:pt>
                <c:pt idx="8">
                  <c:v>Licenciatura y Doctorado</c:v>
                </c:pt>
              </c:strCache>
            </c:strRef>
          </c:cat>
          <c:val>
            <c:numRef>
              <c:f>'Desempleo Sexo-Estudios'!$B$25:$B$33</c:f>
              <c:numCache>
                <c:formatCode>0.00%</c:formatCode>
                <c:ptCount val="9"/>
                <c:pt idx="0">
                  <c:v>9.8606980748160902E-3</c:v>
                </c:pt>
                <c:pt idx="1">
                  <c:v>0.20076172588302812</c:v>
                </c:pt>
                <c:pt idx="2">
                  <c:v>0.49522616997965252</c:v>
                </c:pt>
                <c:pt idx="3">
                  <c:v>9.9128710805029482E-4</c:v>
                </c:pt>
                <c:pt idx="4">
                  <c:v>6.1720665727552568E-2</c:v>
                </c:pt>
                <c:pt idx="5">
                  <c:v>7.1685709813742365E-2</c:v>
                </c:pt>
                <c:pt idx="6">
                  <c:v>4.6433975061303284E-2</c:v>
                </c:pt>
                <c:pt idx="7">
                  <c:v>6.1042416653623414E-2</c:v>
                </c:pt>
                <c:pt idx="8">
                  <c:v>5.2277351698231334E-2</c:v>
                </c:pt>
              </c:numCache>
            </c:numRef>
          </c:val>
          <c:smooth val="0"/>
        </c:ser>
        <c:ser>
          <c:idx val="1"/>
          <c:order val="1"/>
          <c:tx>
            <c:strRef>
              <c:f>'Desempleo Sexo-Estudios'!$C$24</c:f>
              <c:strCache>
                <c:ptCount val="1"/>
                <c:pt idx="0">
                  <c:v>Febrero</c:v>
                </c:pt>
              </c:strCache>
            </c:strRef>
          </c:tx>
          <c:spPr>
            <a:ln w="22225" cap="rnd">
              <a:solidFill>
                <a:schemeClr val="accent2"/>
              </a:solidFill>
            </a:ln>
            <a:effectLst>
              <a:glow rad="139700">
                <a:schemeClr val="accent2">
                  <a:satMod val="175000"/>
                  <a:alpha val="14000"/>
                </a:schemeClr>
              </a:glow>
            </a:effectLst>
          </c:spPr>
          <c:marker>
            <c:symbol val="none"/>
          </c:marker>
          <c:cat>
            <c:strRef>
              <c:f>'Desempleo Sexo-Estudios'!$A$25:$A$33</c:f>
              <c:strCache>
                <c:ptCount val="9"/>
                <c:pt idx="0">
                  <c:v>Sin Estudios</c:v>
                </c:pt>
                <c:pt idx="1">
                  <c:v>Estudios Primarios</c:v>
                </c:pt>
                <c:pt idx="2">
                  <c:v>E.S.O.</c:v>
                </c:pt>
                <c:pt idx="3">
                  <c:v>Prog. Inserc. Labor.</c:v>
                </c:pt>
                <c:pt idx="4">
                  <c:v>Bachillerato</c:v>
                </c:pt>
                <c:pt idx="5">
                  <c:v>F.P. Grado Medio</c:v>
                </c:pt>
                <c:pt idx="6">
                  <c:v>F.P. Grado Superior</c:v>
                </c:pt>
                <c:pt idx="7">
                  <c:v>Diplomatura</c:v>
                </c:pt>
                <c:pt idx="8">
                  <c:v>Licenciatura y Doctorado</c:v>
                </c:pt>
              </c:strCache>
            </c:strRef>
          </c:cat>
          <c:val>
            <c:numRef>
              <c:f>'Desempleo Sexo-Estudios'!$C$25:$C$33</c:f>
              <c:numCache>
                <c:formatCode>0.00%</c:formatCode>
                <c:ptCount val="9"/>
                <c:pt idx="0">
                  <c:v>1.0103147315524993E-2</c:v>
                </c:pt>
                <c:pt idx="1">
                  <c:v>0.20364982808780746</c:v>
                </c:pt>
                <c:pt idx="2">
                  <c:v>0.4979635017191219</c:v>
                </c:pt>
                <c:pt idx="3">
                  <c:v>1.0579211848717272E-3</c:v>
                </c:pt>
                <c:pt idx="4">
                  <c:v>6.104205236709865E-2</c:v>
                </c:pt>
                <c:pt idx="5">
                  <c:v>7.1145199682623644E-2</c:v>
                </c:pt>
                <c:pt idx="6">
                  <c:v>4.5120338534779161E-2</c:v>
                </c:pt>
                <c:pt idx="7">
                  <c:v>5.8714625760380855E-2</c:v>
                </c:pt>
                <c:pt idx="8">
                  <c:v>5.1203385347791591E-2</c:v>
                </c:pt>
              </c:numCache>
            </c:numRef>
          </c:val>
          <c:smooth val="0"/>
        </c:ser>
        <c:ser>
          <c:idx val="2"/>
          <c:order val="2"/>
          <c:tx>
            <c:strRef>
              <c:f>'Desempleo Sexo-Estudios'!$D$24</c:f>
              <c:strCache>
                <c:ptCount val="1"/>
                <c:pt idx="0">
                  <c:v>Marzo</c:v>
                </c:pt>
              </c:strCache>
            </c:strRef>
          </c:tx>
          <c:spPr>
            <a:ln w="22225" cap="rnd">
              <a:solidFill>
                <a:schemeClr val="accent3"/>
              </a:solidFill>
            </a:ln>
            <a:effectLst>
              <a:glow rad="139700">
                <a:schemeClr val="accent3">
                  <a:satMod val="175000"/>
                  <a:alpha val="14000"/>
                </a:schemeClr>
              </a:glow>
            </a:effectLst>
          </c:spPr>
          <c:marker>
            <c:symbol val="none"/>
          </c:marker>
          <c:cat>
            <c:strRef>
              <c:f>'Desempleo Sexo-Estudios'!$A$25:$A$33</c:f>
              <c:strCache>
                <c:ptCount val="9"/>
                <c:pt idx="0">
                  <c:v>Sin Estudios</c:v>
                </c:pt>
                <c:pt idx="1">
                  <c:v>Estudios Primarios</c:v>
                </c:pt>
                <c:pt idx="2">
                  <c:v>E.S.O.</c:v>
                </c:pt>
                <c:pt idx="3">
                  <c:v>Prog. Inserc. Labor.</c:v>
                </c:pt>
                <c:pt idx="4">
                  <c:v>Bachillerato</c:v>
                </c:pt>
                <c:pt idx="5">
                  <c:v>F.P. Grado Medio</c:v>
                </c:pt>
                <c:pt idx="6">
                  <c:v>F.P. Grado Superior</c:v>
                </c:pt>
                <c:pt idx="7">
                  <c:v>Diplomatura</c:v>
                </c:pt>
                <c:pt idx="8">
                  <c:v>Licenciatura y Doctorado</c:v>
                </c:pt>
              </c:strCache>
            </c:strRef>
          </c:cat>
          <c:val>
            <c:numRef>
              <c:f>'Desempleo Sexo-Estudios'!$D$25:$D$33</c:f>
              <c:numCache>
                <c:formatCode>0.00%</c:formatCode>
                <c:ptCount val="9"/>
                <c:pt idx="0">
                  <c:v>1.008E-2</c:v>
                </c:pt>
                <c:pt idx="1">
                  <c:v>0.20794666666666667</c:v>
                </c:pt>
                <c:pt idx="2">
                  <c:v>0.50202666666666662</c:v>
                </c:pt>
                <c:pt idx="3">
                  <c:v>1.1199999999999999E-3</c:v>
                </c:pt>
                <c:pt idx="4">
                  <c:v>5.8826666666666666E-2</c:v>
                </c:pt>
                <c:pt idx="5">
                  <c:v>6.9066666666666665E-2</c:v>
                </c:pt>
                <c:pt idx="6">
                  <c:v>4.3786666666666668E-2</c:v>
                </c:pt>
                <c:pt idx="7">
                  <c:v>5.7119999999999997E-2</c:v>
                </c:pt>
                <c:pt idx="8">
                  <c:v>5.0026666666666664E-2</c:v>
                </c:pt>
              </c:numCache>
            </c:numRef>
          </c:val>
          <c:smooth val="0"/>
        </c:ser>
        <c:ser>
          <c:idx val="3"/>
          <c:order val="3"/>
          <c:tx>
            <c:strRef>
              <c:f>'Desempleo Sexo-Estudios'!$E$24</c:f>
              <c:strCache>
                <c:ptCount val="1"/>
                <c:pt idx="0">
                  <c:v>Abril</c:v>
                </c:pt>
              </c:strCache>
            </c:strRef>
          </c:tx>
          <c:spPr>
            <a:ln w="22225" cap="rnd">
              <a:solidFill>
                <a:schemeClr val="accent4"/>
              </a:solidFill>
            </a:ln>
            <a:effectLst>
              <a:glow rad="139700">
                <a:schemeClr val="accent4">
                  <a:satMod val="175000"/>
                  <a:alpha val="14000"/>
                </a:schemeClr>
              </a:glow>
            </a:effectLst>
          </c:spPr>
          <c:marker>
            <c:symbol val="none"/>
          </c:marker>
          <c:cat>
            <c:strRef>
              <c:f>'Desempleo Sexo-Estudios'!$A$25:$A$33</c:f>
              <c:strCache>
                <c:ptCount val="9"/>
                <c:pt idx="0">
                  <c:v>Sin Estudios</c:v>
                </c:pt>
                <c:pt idx="1">
                  <c:v>Estudios Primarios</c:v>
                </c:pt>
                <c:pt idx="2">
                  <c:v>E.S.O.</c:v>
                </c:pt>
                <c:pt idx="3">
                  <c:v>Prog. Inserc. Labor.</c:v>
                </c:pt>
                <c:pt idx="4">
                  <c:v>Bachillerato</c:v>
                </c:pt>
                <c:pt idx="5">
                  <c:v>F.P. Grado Medio</c:v>
                </c:pt>
                <c:pt idx="6">
                  <c:v>F.P. Grado Superior</c:v>
                </c:pt>
                <c:pt idx="7">
                  <c:v>Diplomatura</c:v>
                </c:pt>
                <c:pt idx="8">
                  <c:v>Licenciatura y Doctorado</c:v>
                </c:pt>
              </c:strCache>
            </c:strRef>
          </c:cat>
          <c:val>
            <c:numRef>
              <c:f>'Desempleo Sexo-Estudios'!$E$25:$E$33</c:f>
              <c:numCache>
                <c:formatCode>0.00%</c:formatCode>
                <c:ptCount val="9"/>
                <c:pt idx="0">
                  <c:v>1.0139416983523447E-2</c:v>
                </c:pt>
                <c:pt idx="1">
                  <c:v>0.20907036975808674</c:v>
                </c:pt>
                <c:pt idx="2">
                  <c:v>0.50008265829062659</c:v>
                </c:pt>
                <c:pt idx="3">
                  <c:v>9.367939604342316E-4</c:v>
                </c:pt>
                <c:pt idx="4">
                  <c:v>5.9624180305284623E-2</c:v>
                </c:pt>
                <c:pt idx="5">
                  <c:v>7.0810602303411033E-2</c:v>
                </c:pt>
                <c:pt idx="6">
                  <c:v>4.3368049815396485E-2</c:v>
                </c:pt>
                <c:pt idx="7">
                  <c:v>5.5821898936463325E-2</c:v>
                </c:pt>
                <c:pt idx="8">
                  <c:v>5.0146029646773574E-2</c:v>
                </c:pt>
              </c:numCache>
            </c:numRef>
          </c:val>
          <c:smooth val="0"/>
        </c:ser>
        <c:ser>
          <c:idx val="4"/>
          <c:order val="4"/>
          <c:tx>
            <c:strRef>
              <c:f>'Desempleo Sexo-Estudios'!$F$24</c:f>
              <c:strCache>
                <c:ptCount val="1"/>
                <c:pt idx="0">
                  <c:v>Mayo</c:v>
                </c:pt>
              </c:strCache>
            </c:strRef>
          </c:tx>
          <c:spPr>
            <a:ln w="22225" cap="rnd">
              <a:solidFill>
                <a:schemeClr val="accent5"/>
              </a:solidFill>
            </a:ln>
            <a:effectLst>
              <a:glow rad="139700">
                <a:schemeClr val="accent5">
                  <a:satMod val="175000"/>
                  <a:alpha val="14000"/>
                </a:schemeClr>
              </a:glow>
            </a:effectLst>
          </c:spPr>
          <c:marker>
            <c:symbol val="none"/>
          </c:marker>
          <c:cat>
            <c:strRef>
              <c:f>'Desempleo Sexo-Estudios'!$A$25:$A$33</c:f>
              <c:strCache>
                <c:ptCount val="9"/>
                <c:pt idx="0">
                  <c:v>Sin Estudios</c:v>
                </c:pt>
                <c:pt idx="1">
                  <c:v>Estudios Primarios</c:v>
                </c:pt>
                <c:pt idx="2">
                  <c:v>E.S.O.</c:v>
                </c:pt>
                <c:pt idx="3">
                  <c:v>Prog. Inserc. Labor.</c:v>
                </c:pt>
                <c:pt idx="4">
                  <c:v>Bachillerato</c:v>
                </c:pt>
                <c:pt idx="5">
                  <c:v>F.P. Grado Medio</c:v>
                </c:pt>
                <c:pt idx="6">
                  <c:v>F.P. Grado Superior</c:v>
                </c:pt>
                <c:pt idx="7">
                  <c:v>Diplomatura</c:v>
                </c:pt>
                <c:pt idx="8">
                  <c:v>Licenciatura y Doctorado</c:v>
                </c:pt>
              </c:strCache>
            </c:strRef>
          </c:cat>
          <c:val>
            <c:numRef>
              <c:f>'Desempleo Sexo-Estudios'!$F$25:$F$33</c:f>
              <c:numCache>
                <c:formatCode>0.00%</c:formatCode>
                <c:ptCount val="9"/>
                <c:pt idx="0">
                  <c:v>1.0118235561618918E-2</c:v>
                </c:pt>
                <c:pt idx="1">
                  <c:v>0.21253979081400637</c:v>
                </c:pt>
                <c:pt idx="2">
                  <c:v>0.49630513869940884</c:v>
                </c:pt>
                <c:pt idx="3">
                  <c:v>1.1368804001819009E-3</c:v>
                </c:pt>
                <c:pt idx="4">
                  <c:v>5.9345156889495224E-2</c:v>
                </c:pt>
                <c:pt idx="5">
                  <c:v>7.0770804911323329E-2</c:v>
                </c:pt>
                <c:pt idx="6">
                  <c:v>4.1950886766712145E-2</c:v>
                </c:pt>
                <c:pt idx="7">
                  <c:v>5.5707139608913145E-2</c:v>
                </c:pt>
                <c:pt idx="8">
                  <c:v>5.2125966348340158E-2</c:v>
                </c:pt>
              </c:numCache>
            </c:numRef>
          </c:val>
          <c:smooth val="0"/>
        </c:ser>
        <c:ser>
          <c:idx val="5"/>
          <c:order val="5"/>
          <c:tx>
            <c:strRef>
              <c:f>'Desempleo Sexo-Estudios'!$G$24</c:f>
              <c:strCache>
                <c:ptCount val="1"/>
                <c:pt idx="0">
                  <c:v>Junio</c:v>
                </c:pt>
              </c:strCache>
            </c:strRef>
          </c:tx>
          <c:spPr>
            <a:ln w="22225" cap="rnd">
              <a:solidFill>
                <a:schemeClr val="accent6"/>
              </a:solidFill>
            </a:ln>
            <a:effectLst>
              <a:glow rad="139700">
                <a:schemeClr val="accent6">
                  <a:satMod val="175000"/>
                  <a:alpha val="14000"/>
                </a:schemeClr>
              </a:glow>
            </a:effectLst>
          </c:spPr>
          <c:marker>
            <c:symbol val="none"/>
          </c:marker>
          <c:cat>
            <c:strRef>
              <c:f>'Desempleo Sexo-Estudios'!$A$25:$A$33</c:f>
              <c:strCache>
                <c:ptCount val="9"/>
                <c:pt idx="0">
                  <c:v>Sin Estudios</c:v>
                </c:pt>
                <c:pt idx="1">
                  <c:v>Estudios Primarios</c:v>
                </c:pt>
                <c:pt idx="2">
                  <c:v>E.S.O.</c:v>
                </c:pt>
                <c:pt idx="3">
                  <c:v>Prog. Inserc. Labor.</c:v>
                </c:pt>
                <c:pt idx="4">
                  <c:v>Bachillerato</c:v>
                </c:pt>
                <c:pt idx="5">
                  <c:v>F.P. Grado Medio</c:v>
                </c:pt>
                <c:pt idx="6">
                  <c:v>F.P. Grado Superior</c:v>
                </c:pt>
                <c:pt idx="7">
                  <c:v>Diplomatura</c:v>
                </c:pt>
                <c:pt idx="8">
                  <c:v>Licenciatura y Doctorado</c:v>
                </c:pt>
              </c:strCache>
            </c:strRef>
          </c:cat>
          <c:val>
            <c:numRef>
              <c:f>'Desempleo Sexo-Estudios'!$G$25:$G$33</c:f>
              <c:numCache>
                <c:formatCode>0.00%</c:formatCode>
                <c:ptCount val="9"/>
                <c:pt idx="0">
                  <c:v>1.0238907849829351E-2</c:v>
                </c:pt>
                <c:pt idx="1">
                  <c:v>0.21380227916931799</c:v>
                </c:pt>
                <c:pt idx="2">
                  <c:v>0.49007925030369642</c:v>
                </c:pt>
                <c:pt idx="3">
                  <c:v>1.0990918030890264E-3</c:v>
                </c:pt>
                <c:pt idx="4">
                  <c:v>6.0681436917915194E-2</c:v>
                </c:pt>
                <c:pt idx="5">
                  <c:v>7.0341875397697692E-2</c:v>
                </c:pt>
                <c:pt idx="6">
                  <c:v>4.3153815005495456E-2</c:v>
                </c:pt>
                <c:pt idx="7">
                  <c:v>5.7037079886620004E-2</c:v>
                </c:pt>
                <c:pt idx="8">
                  <c:v>5.3566263666338869E-2</c:v>
                </c:pt>
              </c:numCache>
            </c:numRef>
          </c:val>
          <c:smooth val="0"/>
        </c:ser>
        <c:ser>
          <c:idx val="6"/>
          <c:order val="6"/>
          <c:tx>
            <c:strRef>
              <c:f>'Desempleo Sexo-Estudios'!$H$24</c:f>
              <c:strCache>
                <c:ptCount val="1"/>
                <c:pt idx="0">
                  <c:v>Julio</c:v>
                </c:pt>
              </c:strCache>
            </c:strRef>
          </c:tx>
          <c:spPr>
            <a:ln w="22225" cap="rnd">
              <a:solidFill>
                <a:schemeClr val="accent1">
                  <a:lumMod val="60000"/>
                </a:schemeClr>
              </a:solidFill>
            </a:ln>
            <a:effectLst>
              <a:glow rad="139700">
                <a:schemeClr val="accent1">
                  <a:lumMod val="60000"/>
                  <a:satMod val="175000"/>
                  <a:alpha val="14000"/>
                </a:schemeClr>
              </a:glow>
            </a:effectLst>
          </c:spPr>
          <c:marker>
            <c:symbol val="none"/>
          </c:marker>
          <c:cat>
            <c:strRef>
              <c:f>'Desempleo Sexo-Estudios'!$A$25:$A$33</c:f>
              <c:strCache>
                <c:ptCount val="9"/>
                <c:pt idx="0">
                  <c:v>Sin Estudios</c:v>
                </c:pt>
                <c:pt idx="1">
                  <c:v>Estudios Primarios</c:v>
                </c:pt>
                <c:pt idx="2">
                  <c:v>E.S.O.</c:v>
                </c:pt>
                <c:pt idx="3">
                  <c:v>Prog. Inserc. Labor.</c:v>
                </c:pt>
                <c:pt idx="4">
                  <c:v>Bachillerato</c:v>
                </c:pt>
                <c:pt idx="5">
                  <c:v>F.P. Grado Medio</c:v>
                </c:pt>
                <c:pt idx="6">
                  <c:v>F.P. Grado Superior</c:v>
                </c:pt>
                <c:pt idx="7">
                  <c:v>Diplomatura</c:v>
                </c:pt>
                <c:pt idx="8">
                  <c:v>Licenciatura y Doctorado</c:v>
                </c:pt>
              </c:strCache>
            </c:strRef>
          </c:cat>
          <c:val>
            <c:numRef>
              <c:f>'Desempleo Sexo-Estudios'!$H$25:$H$33</c:f>
              <c:numCache>
                <c:formatCode>0.00%</c:formatCode>
                <c:ptCount val="9"/>
                <c:pt idx="0">
                  <c:v>1.0325092925836332E-2</c:v>
                </c:pt>
                <c:pt idx="1">
                  <c:v>0.21399492595433359</c:v>
                </c:pt>
                <c:pt idx="2">
                  <c:v>0.48734438609947489</c:v>
                </c:pt>
                <c:pt idx="3">
                  <c:v>1.0030090270812437E-3</c:v>
                </c:pt>
                <c:pt idx="4">
                  <c:v>6.3484571361142245E-2</c:v>
                </c:pt>
                <c:pt idx="5">
                  <c:v>6.6139595256357306E-2</c:v>
                </c:pt>
                <c:pt idx="6">
                  <c:v>4.2893386040474366E-2</c:v>
                </c:pt>
                <c:pt idx="7">
                  <c:v>5.7584518260664345E-2</c:v>
                </c:pt>
                <c:pt idx="8">
                  <c:v>5.7230515074635668E-2</c:v>
                </c:pt>
              </c:numCache>
            </c:numRef>
          </c:val>
          <c:smooth val="0"/>
        </c:ser>
        <c:ser>
          <c:idx val="7"/>
          <c:order val="7"/>
          <c:tx>
            <c:strRef>
              <c:f>'Desempleo Sexo-Estudios'!$I$24</c:f>
              <c:strCache>
                <c:ptCount val="1"/>
                <c:pt idx="0">
                  <c:v>Agosto</c:v>
                </c:pt>
              </c:strCache>
            </c:strRef>
          </c:tx>
          <c:spPr>
            <a:ln w="22225" cap="rnd">
              <a:solidFill>
                <a:schemeClr val="accent2">
                  <a:lumMod val="60000"/>
                </a:schemeClr>
              </a:solidFill>
            </a:ln>
            <a:effectLst>
              <a:glow rad="139700">
                <a:schemeClr val="accent2">
                  <a:lumMod val="60000"/>
                  <a:satMod val="175000"/>
                  <a:alpha val="14000"/>
                </a:schemeClr>
              </a:glow>
            </a:effectLst>
          </c:spPr>
          <c:marker>
            <c:symbol val="none"/>
          </c:marker>
          <c:cat>
            <c:strRef>
              <c:f>'Desempleo Sexo-Estudios'!$A$25:$A$33</c:f>
              <c:strCache>
                <c:ptCount val="9"/>
                <c:pt idx="0">
                  <c:v>Sin Estudios</c:v>
                </c:pt>
                <c:pt idx="1">
                  <c:v>Estudios Primarios</c:v>
                </c:pt>
                <c:pt idx="2">
                  <c:v>E.S.O.</c:v>
                </c:pt>
                <c:pt idx="3">
                  <c:v>Prog. Inserc. Labor.</c:v>
                </c:pt>
                <c:pt idx="4">
                  <c:v>Bachillerato</c:v>
                </c:pt>
                <c:pt idx="5">
                  <c:v>F.P. Grado Medio</c:v>
                </c:pt>
                <c:pt idx="6">
                  <c:v>F.P. Grado Superior</c:v>
                </c:pt>
                <c:pt idx="7">
                  <c:v>Diplomatura</c:v>
                </c:pt>
                <c:pt idx="8">
                  <c:v>Licenciatura y Doctorado</c:v>
                </c:pt>
              </c:strCache>
            </c:strRef>
          </c:cat>
          <c:val>
            <c:numRef>
              <c:f>'Desempleo Sexo-Estudios'!$I$25:$I$33</c:f>
              <c:numCache>
                <c:formatCode>0.00%</c:formatCode>
                <c:ptCount val="9"/>
                <c:pt idx="0">
                  <c:v>9.8888238736102984E-3</c:v>
                </c:pt>
                <c:pt idx="1">
                  <c:v>0.21503803393797544</c:v>
                </c:pt>
                <c:pt idx="2">
                  <c:v>0.48227033352837917</c:v>
                </c:pt>
                <c:pt idx="3">
                  <c:v>8.1919251023990637E-4</c:v>
                </c:pt>
                <c:pt idx="4">
                  <c:v>6.3721474546518428E-2</c:v>
                </c:pt>
                <c:pt idx="5">
                  <c:v>6.571094207138678E-2</c:v>
                </c:pt>
                <c:pt idx="6">
                  <c:v>4.4821533060269161E-2</c:v>
                </c:pt>
                <c:pt idx="7">
                  <c:v>5.8747805734347569E-2</c:v>
                </c:pt>
                <c:pt idx="8">
                  <c:v>5.898186073727326E-2</c:v>
                </c:pt>
              </c:numCache>
            </c:numRef>
          </c:val>
          <c:smooth val="0"/>
        </c:ser>
        <c:ser>
          <c:idx val="8"/>
          <c:order val="8"/>
          <c:tx>
            <c:strRef>
              <c:f>'Desempleo Sexo-Estudios'!$J$24</c:f>
              <c:strCache>
                <c:ptCount val="1"/>
                <c:pt idx="0">
                  <c:v>Septiembre</c:v>
                </c:pt>
              </c:strCache>
            </c:strRef>
          </c:tx>
          <c:spPr>
            <a:ln w="22225" cap="rnd">
              <a:solidFill>
                <a:schemeClr val="accent3">
                  <a:lumMod val="60000"/>
                </a:schemeClr>
              </a:solidFill>
            </a:ln>
            <a:effectLst>
              <a:glow rad="139700">
                <a:schemeClr val="accent3">
                  <a:lumMod val="60000"/>
                  <a:satMod val="175000"/>
                  <a:alpha val="14000"/>
                </a:schemeClr>
              </a:glow>
            </a:effectLst>
          </c:spPr>
          <c:marker>
            <c:symbol val="none"/>
          </c:marker>
          <c:cat>
            <c:strRef>
              <c:f>'Desempleo Sexo-Estudios'!$A$25:$A$33</c:f>
              <c:strCache>
                <c:ptCount val="9"/>
                <c:pt idx="0">
                  <c:v>Sin Estudios</c:v>
                </c:pt>
                <c:pt idx="1">
                  <c:v>Estudios Primarios</c:v>
                </c:pt>
                <c:pt idx="2">
                  <c:v>E.S.O.</c:v>
                </c:pt>
                <c:pt idx="3">
                  <c:v>Prog. Inserc. Labor.</c:v>
                </c:pt>
                <c:pt idx="4">
                  <c:v>Bachillerato</c:v>
                </c:pt>
                <c:pt idx="5">
                  <c:v>F.P. Grado Medio</c:v>
                </c:pt>
                <c:pt idx="6">
                  <c:v>F.P. Grado Superior</c:v>
                </c:pt>
                <c:pt idx="7">
                  <c:v>Diplomatura</c:v>
                </c:pt>
                <c:pt idx="8">
                  <c:v>Licenciatura y Doctorado</c:v>
                </c:pt>
              </c:strCache>
            </c:strRef>
          </c:cat>
          <c:val>
            <c:numRef>
              <c:f>'Desempleo Sexo-Estudios'!$J$25:$J$33</c:f>
              <c:numCache>
                <c:formatCode>0.00%</c:formatCode>
                <c:ptCount val="9"/>
                <c:pt idx="0">
                  <c:v>9.677967060954213E-3</c:v>
                </c:pt>
                <c:pt idx="1">
                  <c:v>0.21019865300809326</c:v>
                </c:pt>
                <c:pt idx="2">
                  <c:v>0.4820306751938423</c:v>
                </c:pt>
                <c:pt idx="3">
                  <c:v>8.4894447903107134E-4</c:v>
                </c:pt>
                <c:pt idx="4">
                  <c:v>6.4746165600769706E-2</c:v>
                </c:pt>
                <c:pt idx="5">
                  <c:v>7.1141547342803785E-2</c:v>
                </c:pt>
                <c:pt idx="6">
                  <c:v>4.7597487124342065E-2</c:v>
                </c:pt>
                <c:pt idx="7">
                  <c:v>5.9992076518195707E-2</c:v>
                </c:pt>
                <c:pt idx="8">
                  <c:v>5.3766483671967853E-2</c:v>
                </c:pt>
              </c:numCache>
            </c:numRef>
          </c:val>
          <c:smooth val="0"/>
        </c:ser>
        <c:ser>
          <c:idx val="9"/>
          <c:order val="9"/>
          <c:tx>
            <c:strRef>
              <c:f>'Desempleo Sexo-Estudios'!$K$24</c:f>
              <c:strCache>
                <c:ptCount val="1"/>
                <c:pt idx="0">
                  <c:v>Octubre</c:v>
                </c:pt>
              </c:strCache>
            </c:strRef>
          </c:tx>
          <c:spPr>
            <a:ln w="22225" cap="rnd">
              <a:solidFill>
                <a:schemeClr val="accent4">
                  <a:lumMod val="60000"/>
                </a:schemeClr>
              </a:solidFill>
            </a:ln>
            <a:effectLst>
              <a:glow rad="139700">
                <a:schemeClr val="accent4">
                  <a:lumMod val="60000"/>
                  <a:satMod val="175000"/>
                  <a:alpha val="14000"/>
                </a:schemeClr>
              </a:glow>
            </a:effectLst>
          </c:spPr>
          <c:marker>
            <c:symbol val="none"/>
          </c:marker>
          <c:cat>
            <c:strRef>
              <c:f>'Desempleo Sexo-Estudios'!$A$25:$A$33</c:f>
              <c:strCache>
                <c:ptCount val="9"/>
                <c:pt idx="0">
                  <c:v>Sin Estudios</c:v>
                </c:pt>
                <c:pt idx="1">
                  <c:v>Estudios Primarios</c:v>
                </c:pt>
                <c:pt idx="2">
                  <c:v>E.S.O.</c:v>
                </c:pt>
                <c:pt idx="3">
                  <c:v>Prog. Inserc. Labor.</c:v>
                </c:pt>
                <c:pt idx="4">
                  <c:v>Bachillerato</c:v>
                </c:pt>
                <c:pt idx="5">
                  <c:v>F.P. Grado Medio</c:v>
                </c:pt>
                <c:pt idx="6">
                  <c:v>F.P. Grado Superior</c:v>
                </c:pt>
                <c:pt idx="7">
                  <c:v>Diplomatura</c:v>
                </c:pt>
                <c:pt idx="8">
                  <c:v>Licenciatura y Doctorado</c:v>
                </c:pt>
              </c:strCache>
            </c:strRef>
          </c:cat>
          <c:val>
            <c:numRef>
              <c:f>'Desempleo Sexo-Estudios'!$K$25:$K$33</c:f>
              <c:numCache>
                <c:formatCode>0.00%</c:formatCode>
                <c:ptCount val="9"/>
                <c:pt idx="0">
                  <c:v>9.8416538376951829E-3</c:v>
                </c:pt>
                <c:pt idx="1">
                  <c:v>0.2112381790191335</c:v>
                </c:pt>
                <c:pt idx="2">
                  <c:v>0.48834396305256211</c:v>
                </c:pt>
                <c:pt idx="3">
                  <c:v>8.2471959533758524E-4</c:v>
                </c:pt>
                <c:pt idx="4">
                  <c:v>6.4603034968110845E-2</c:v>
                </c:pt>
                <c:pt idx="5">
                  <c:v>7.2355399164284143E-2</c:v>
                </c:pt>
                <c:pt idx="6">
                  <c:v>4.5744446888058059E-2</c:v>
                </c:pt>
                <c:pt idx="7">
                  <c:v>5.8390147349901035E-2</c:v>
                </c:pt>
                <c:pt idx="8">
                  <c:v>4.865845612491753E-2</c:v>
                </c:pt>
              </c:numCache>
            </c:numRef>
          </c:val>
          <c:smooth val="0"/>
        </c:ser>
        <c:ser>
          <c:idx val="10"/>
          <c:order val="10"/>
          <c:tx>
            <c:strRef>
              <c:f>'Desempleo Sexo-Estudios'!$L$24</c:f>
              <c:strCache>
                <c:ptCount val="1"/>
                <c:pt idx="0">
                  <c:v>Noviembre</c:v>
                </c:pt>
              </c:strCache>
            </c:strRef>
          </c:tx>
          <c:spPr>
            <a:ln w="22225" cap="rnd">
              <a:solidFill>
                <a:schemeClr val="accent5">
                  <a:lumMod val="60000"/>
                </a:schemeClr>
              </a:solidFill>
            </a:ln>
            <a:effectLst>
              <a:glow rad="139700">
                <a:schemeClr val="accent5">
                  <a:lumMod val="60000"/>
                  <a:satMod val="175000"/>
                  <a:alpha val="14000"/>
                </a:schemeClr>
              </a:glow>
            </a:effectLst>
          </c:spPr>
          <c:marker>
            <c:symbol val="none"/>
          </c:marker>
          <c:cat>
            <c:strRef>
              <c:f>'Desempleo Sexo-Estudios'!$A$25:$A$33</c:f>
              <c:strCache>
                <c:ptCount val="9"/>
                <c:pt idx="0">
                  <c:v>Sin Estudios</c:v>
                </c:pt>
                <c:pt idx="1">
                  <c:v>Estudios Primarios</c:v>
                </c:pt>
                <c:pt idx="2">
                  <c:v>E.S.O.</c:v>
                </c:pt>
                <c:pt idx="3">
                  <c:v>Prog. Inserc. Labor.</c:v>
                </c:pt>
                <c:pt idx="4">
                  <c:v>Bachillerato</c:v>
                </c:pt>
                <c:pt idx="5">
                  <c:v>F.P. Grado Medio</c:v>
                </c:pt>
                <c:pt idx="6">
                  <c:v>F.P. Grado Superior</c:v>
                </c:pt>
                <c:pt idx="7">
                  <c:v>Diplomatura</c:v>
                </c:pt>
                <c:pt idx="8">
                  <c:v>Licenciatura y Doctorado</c:v>
                </c:pt>
              </c:strCache>
            </c:strRef>
          </c:cat>
          <c:val>
            <c:numRef>
              <c:f>'Desempleo Sexo-Estudios'!$L$25:$L$33</c:f>
              <c:numCache>
                <c:formatCode>0.00%</c:formatCode>
                <c:ptCount val="9"/>
                <c:pt idx="0">
                  <c:v>1.0055049994382654E-2</c:v>
                </c:pt>
                <c:pt idx="1">
                  <c:v>0.21469497809234916</c:v>
                </c:pt>
                <c:pt idx="2">
                  <c:v>0.49005729693292888</c:v>
                </c:pt>
                <c:pt idx="3">
                  <c:v>9.5494888214807329E-4</c:v>
                </c:pt>
                <c:pt idx="4">
                  <c:v>6.3307493540051676E-2</c:v>
                </c:pt>
                <c:pt idx="5">
                  <c:v>6.9935962251432421E-2</c:v>
                </c:pt>
                <c:pt idx="6">
                  <c:v>4.5781372879451748E-2</c:v>
                </c:pt>
                <c:pt idx="7">
                  <c:v>5.7296932928884395E-2</c:v>
                </c:pt>
                <c:pt idx="8">
                  <c:v>4.7915964498370968E-2</c:v>
                </c:pt>
              </c:numCache>
            </c:numRef>
          </c:val>
          <c:smooth val="0"/>
        </c:ser>
        <c:ser>
          <c:idx val="11"/>
          <c:order val="11"/>
          <c:tx>
            <c:strRef>
              <c:f>'Desempleo Sexo-Estudios'!$M$24</c:f>
              <c:strCache>
                <c:ptCount val="1"/>
                <c:pt idx="0">
                  <c:v>Diciembre</c:v>
                </c:pt>
              </c:strCache>
            </c:strRef>
          </c:tx>
          <c:spPr>
            <a:ln w="22225" cap="rnd">
              <a:solidFill>
                <a:schemeClr val="accent6">
                  <a:lumMod val="60000"/>
                </a:schemeClr>
              </a:solidFill>
            </a:ln>
            <a:effectLst>
              <a:glow rad="139700">
                <a:schemeClr val="accent6">
                  <a:lumMod val="60000"/>
                  <a:satMod val="175000"/>
                  <a:alpha val="14000"/>
                </a:schemeClr>
              </a:glow>
            </a:effectLst>
          </c:spPr>
          <c:marker>
            <c:symbol val="none"/>
          </c:marker>
          <c:cat>
            <c:strRef>
              <c:f>'Desempleo Sexo-Estudios'!$A$25:$A$33</c:f>
              <c:strCache>
                <c:ptCount val="9"/>
                <c:pt idx="0">
                  <c:v>Sin Estudios</c:v>
                </c:pt>
                <c:pt idx="1">
                  <c:v>Estudios Primarios</c:v>
                </c:pt>
                <c:pt idx="2">
                  <c:v>E.S.O.</c:v>
                </c:pt>
                <c:pt idx="3">
                  <c:v>Prog. Inserc. Labor.</c:v>
                </c:pt>
                <c:pt idx="4">
                  <c:v>Bachillerato</c:v>
                </c:pt>
                <c:pt idx="5">
                  <c:v>F.P. Grado Medio</c:v>
                </c:pt>
                <c:pt idx="6">
                  <c:v>F.P. Grado Superior</c:v>
                </c:pt>
                <c:pt idx="7">
                  <c:v>Diplomatura</c:v>
                </c:pt>
                <c:pt idx="8">
                  <c:v>Licenciatura y Doctorado</c:v>
                </c:pt>
              </c:strCache>
            </c:strRef>
          </c:cat>
          <c:val>
            <c:numRef>
              <c:f>'Desempleo Sexo-Estudios'!$M$25:$M$33</c:f>
              <c:numCache>
                <c:formatCode>0.00%</c:formatCode>
                <c:ptCount val="9"/>
                <c:pt idx="0">
                  <c:v>1.0387104098081508E-2</c:v>
                </c:pt>
                <c:pt idx="1">
                  <c:v>0.21733454421614259</c:v>
                </c:pt>
                <c:pt idx="2">
                  <c:v>0.49460778749006695</c:v>
                </c:pt>
                <c:pt idx="3">
                  <c:v>9.0816210693608814E-4</c:v>
                </c:pt>
                <c:pt idx="4">
                  <c:v>6.175502327165399E-2</c:v>
                </c:pt>
                <c:pt idx="5">
                  <c:v>6.8055397888523106E-2</c:v>
                </c:pt>
                <c:pt idx="6">
                  <c:v>4.4954024293336357E-2</c:v>
                </c:pt>
                <c:pt idx="7">
                  <c:v>5.4262685889431263E-2</c:v>
                </c:pt>
                <c:pt idx="8">
                  <c:v>4.7735270745828132E-2</c:v>
                </c:pt>
              </c:numCache>
            </c:numRef>
          </c:val>
          <c:smooth val="0"/>
        </c:ser>
        <c:dLbls>
          <c:showLegendKey val="0"/>
          <c:showVal val="0"/>
          <c:showCatName val="0"/>
          <c:showSerName val="0"/>
          <c:showPercent val="0"/>
          <c:showBubbleSize val="0"/>
        </c:dLbls>
        <c:smooth val="0"/>
        <c:axId val="433710624"/>
        <c:axId val="433711016"/>
      </c:lineChart>
      <c:catAx>
        <c:axId val="433710624"/>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0" spcFirstLastPara="1" vertOverflow="ellipsis" wrap="square" anchor="ctr" anchorCtr="1"/>
          <a:lstStyle/>
          <a:p>
            <a:pPr>
              <a:defRPr sz="800" b="0" i="0" u="none" strike="noStrike" kern="1200" baseline="0">
                <a:solidFill>
                  <a:schemeClr val="lt1">
                    <a:lumMod val="75000"/>
                  </a:schemeClr>
                </a:solidFill>
                <a:latin typeface="Arial" panose="020B0604020202020204" pitchFamily="34" charset="0"/>
                <a:ea typeface="+mn-ea"/>
                <a:cs typeface="Arial" panose="020B0604020202020204" pitchFamily="34" charset="0"/>
              </a:defRPr>
            </a:pPr>
            <a:endParaRPr lang="es-ES"/>
          </a:p>
        </c:txPr>
        <c:crossAx val="433711016"/>
        <c:crosses val="autoZero"/>
        <c:auto val="1"/>
        <c:lblAlgn val="ctr"/>
        <c:lblOffset val="100"/>
        <c:noMultiLvlLbl val="0"/>
      </c:catAx>
      <c:valAx>
        <c:axId val="433711016"/>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800" b="0" i="0" u="none" strike="noStrike" kern="1200" baseline="0">
                <a:solidFill>
                  <a:schemeClr val="lt1">
                    <a:lumMod val="75000"/>
                  </a:schemeClr>
                </a:solidFill>
                <a:latin typeface="Arial" panose="020B0604020202020204" pitchFamily="34" charset="0"/>
                <a:ea typeface="+mn-ea"/>
                <a:cs typeface="Arial" panose="020B0604020202020204" pitchFamily="34" charset="0"/>
              </a:defRPr>
            </a:pPr>
            <a:endParaRPr lang="es-ES"/>
          </a:p>
        </c:txPr>
        <c:crossAx val="433710624"/>
        <c:crosses val="autoZero"/>
        <c:crossBetween val="between"/>
      </c:valAx>
      <c:spPr>
        <a:noFill/>
        <a:ln>
          <a:noFill/>
        </a:ln>
        <a:effectLst/>
      </c:spPr>
    </c:plotArea>
    <c:legend>
      <c:legendPos val="t"/>
      <c:layout>
        <c:manualLayout>
          <c:xMode val="edge"/>
          <c:yMode val="edge"/>
          <c:x val="8.5361655374473558E-3"/>
          <c:y val="2.5723472668810289E-2"/>
          <c:w val="0.97465877230462472"/>
          <c:h val="8.6564549206268826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lt1">
                  <a:lumMod val="7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134691824939208E-2"/>
          <c:y val="0.11859617547806522"/>
          <c:w val="0.93789268467425813"/>
          <c:h val="0.68567062450527017"/>
        </c:manualLayout>
      </c:layout>
      <c:lineChart>
        <c:grouping val="standard"/>
        <c:varyColors val="0"/>
        <c:ser>
          <c:idx val="0"/>
          <c:order val="0"/>
          <c:tx>
            <c:strRef>
              <c:f>'Desempleo Sectores-Sexo'!$A$35</c:f>
              <c:strCache>
                <c:ptCount val="1"/>
                <c:pt idx="0">
                  <c:v>Industria</c:v>
                </c:pt>
              </c:strCache>
            </c:strRef>
          </c:tx>
          <c:spPr>
            <a:ln w="22225" cap="rnd">
              <a:solidFill>
                <a:schemeClr val="accent1"/>
              </a:solidFill>
            </a:ln>
            <a:effectLst>
              <a:glow rad="139700">
                <a:schemeClr val="accent1">
                  <a:satMod val="175000"/>
                  <a:alpha val="14000"/>
                </a:schemeClr>
              </a:glow>
            </a:effectLst>
          </c:spPr>
          <c:marker>
            <c:symbol val="none"/>
          </c:marker>
          <c:cat>
            <c:strRef>
              <c:f>'Desempleo Sectores-Sexo'!$B$34:$M$34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'Desempleo Sectores-Sexo'!$B$35:$M$35</c:f>
              <c:numCache>
                <c:formatCode>0.00%</c:formatCode>
                <c:ptCount val="12"/>
                <c:pt idx="0">
                  <c:v>4.9303490374080453E-2</c:v>
                </c:pt>
                <c:pt idx="1">
                  <c:v>4.8573068294464443E-2</c:v>
                </c:pt>
                <c:pt idx="2">
                  <c:v>4.784264621484844E-2</c:v>
                </c:pt>
                <c:pt idx="3">
                  <c:v>4.6225283038555852E-2</c:v>
                </c:pt>
                <c:pt idx="4">
                  <c:v>4.4503573850889551E-2</c:v>
                </c:pt>
                <c:pt idx="5">
                  <c:v>4.1894923566546671E-2</c:v>
                </c:pt>
                <c:pt idx="6">
                  <c:v>3.8138467157092917E-2</c:v>
                </c:pt>
                <c:pt idx="7">
                  <c:v>3.8138467157092917E-2</c:v>
                </c:pt>
                <c:pt idx="8">
                  <c:v>4.0225387384567227E-2</c:v>
                </c:pt>
                <c:pt idx="9">
                  <c:v>4.3512286742839253E-2</c:v>
                </c:pt>
                <c:pt idx="10">
                  <c:v>4.1738404549486095E-2</c:v>
                </c:pt>
                <c:pt idx="11">
                  <c:v>4.2364480617728385E-2</c:v>
                </c:pt>
              </c:numCache>
            </c:numRef>
          </c:val>
          <c:smooth val="0"/>
        </c:ser>
        <c:ser>
          <c:idx val="1"/>
          <c:order val="1"/>
          <c:tx>
            <c:strRef>
              <c:f>'Desempleo Sectores-Sexo'!$A$36</c:f>
              <c:strCache>
                <c:ptCount val="1"/>
                <c:pt idx="0">
                  <c:v>Agricultura</c:v>
                </c:pt>
              </c:strCache>
            </c:strRef>
          </c:tx>
          <c:spPr>
            <a:ln w="22225" cap="rnd">
              <a:solidFill>
                <a:schemeClr val="accent2"/>
              </a:solidFill>
            </a:ln>
            <a:effectLst>
              <a:glow rad="139700">
                <a:schemeClr val="accent2">
                  <a:satMod val="175000"/>
                  <a:alpha val="14000"/>
                </a:schemeClr>
              </a:glow>
            </a:effectLst>
          </c:spPr>
          <c:marker>
            <c:symbol val="none"/>
          </c:marker>
          <c:cat>
            <c:strRef>
              <c:f>'Desempleo Sectores-Sexo'!$B$34:$M$34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'Desempleo Sectores-Sexo'!$B$36:$M$36</c:f>
              <c:numCache>
                <c:formatCode>0.00%</c:formatCode>
                <c:ptCount val="12"/>
                <c:pt idx="0">
                  <c:v>5.801638232378567E-2</c:v>
                </c:pt>
                <c:pt idx="1">
                  <c:v>5.6399019147493089E-2</c:v>
                </c:pt>
                <c:pt idx="2">
                  <c:v>5.4990347993947933E-2</c:v>
                </c:pt>
                <c:pt idx="3">
                  <c:v>4.8938279334272444E-2</c:v>
                </c:pt>
                <c:pt idx="4">
                  <c:v>4.403401679970783E-2</c:v>
                </c:pt>
                <c:pt idx="5">
                  <c:v>4.5338341941879273E-2</c:v>
                </c:pt>
                <c:pt idx="6">
                  <c:v>4.7894819220535297E-2</c:v>
                </c:pt>
                <c:pt idx="7">
                  <c:v>4.9512182396827878E-2</c:v>
                </c:pt>
                <c:pt idx="8">
                  <c:v>5.352950383471592E-2</c:v>
                </c:pt>
                <c:pt idx="9">
                  <c:v>5.9007669431835968E-2</c:v>
                </c:pt>
                <c:pt idx="10">
                  <c:v>6.0207648562633692E-2</c:v>
                </c:pt>
                <c:pt idx="11">
                  <c:v>6.4016277977774302E-2</c:v>
                </c:pt>
              </c:numCache>
            </c:numRef>
          </c:val>
          <c:smooth val="0"/>
        </c:ser>
        <c:ser>
          <c:idx val="2"/>
          <c:order val="2"/>
          <c:tx>
            <c:strRef>
              <c:f>'Desempleo Sectores-Sexo'!$A$37</c:f>
              <c:strCache>
                <c:ptCount val="1"/>
                <c:pt idx="0">
                  <c:v>Servicios</c:v>
                </c:pt>
              </c:strCache>
            </c:strRef>
          </c:tx>
          <c:spPr>
            <a:ln w="22225" cap="rnd">
              <a:solidFill>
                <a:schemeClr val="accent3"/>
              </a:solidFill>
            </a:ln>
            <a:effectLst>
              <a:glow rad="139700">
                <a:schemeClr val="accent3">
                  <a:satMod val="175000"/>
                  <a:alpha val="14000"/>
                </a:schemeClr>
              </a:glow>
            </a:effectLst>
          </c:spPr>
          <c:marker>
            <c:symbol val="none"/>
          </c:marker>
          <c:cat>
            <c:strRef>
              <c:f>'Desempleo Sectores-Sexo'!$B$34:$M$34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'Desempleo Sectores-Sexo'!$B$37:$M$37</c:f>
              <c:numCache>
                <c:formatCode>0.00%</c:formatCode>
                <c:ptCount val="12"/>
                <c:pt idx="0">
                  <c:v>0.58214639745395735</c:v>
                </c:pt>
                <c:pt idx="1">
                  <c:v>0.57651171283977665</c:v>
                </c:pt>
                <c:pt idx="2">
                  <c:v>0.56811185892419258</c:v>
                </c:pt>
                <c:pt idx="3">
                  <c:v>0.55350341733187247</c:v>
                </c:pt>
                <c:pt idx="4">
                  <c:v>0.53889497573955236</c:v>
                </c:pt>
                <c:pt idx="5">
                  <c:v>0.52778212552825166</c:v>
                </c:pt>
                <c:pt idx="6">
                  <c:v>0.51859967652736472</c:v>
                </c:pt>
                <c:pt idx="7">
                  <c:v>0.52303438201074759</c:v>
                </c:pt>
                <c:pt idx="8">
                  <c:v>0.53795586163718889</c:v>
                </c:pt>
                <c:pt idx="9">
                  <c:v>0.5510512860645902</c:v>
                </c:pt>
                <c:pt idx="10">
                  <c:v>0.53967757082485524</c:v>
                </c:pt>
                <c:pt idx="11">
                  <c:v>0.52642562738039334</c:v>
                </c:pt>
              </c:numCache>
            </c:numRef>
          </c:val>
          <c:smooth val="0"/>
        </c:ser>
        <c:ser>
          <c:idx val="3"/>
          <c:order val="3"/>
          <c:tx>
            <c:strRef>
              <c:f>'Desempleo Sectores-Sexo'!$A$38</c:f>
              <c:strCache>
                <c:ptCount val="1"/>
                <c:pt idx="0">
                  <c:v>Construcción</c:v>
                </c:pt>
              </c:strCache>
            </c:strRef>
          </c:tx>
          <c:spPr>
            <a:ln w="22225" cap="rnd">
              <a:solidFill>
                <a:schemeClr val="accent4"/>
              </a:solidFill>
            </a:ln>
            <a:effectLst>
              <a:glow rad="139700">
                <a:schemeClr val="accent4">
                  <a:satMod val="175000"/>
                  <a:alpha val="14000"/>
                </a:schemeClr>
              </a:glow>
            </a:effectLst>
          </c:spPr>
          <c:marker>
            <c:symbol val="none"/>
          </c:marker>
          <c:cat>
            <c:strRef>
              <c:f>'Desempleo Sectores-Sexo'!$B$34:$M$34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'Desempleo Sectores-Sexo'!$B$38:$M$38</c:f>
              <c:numCache>
                <c:formatCode>0.00%</c:formatCode>
                <c:ptCount val="12"/>
                <c:pt idx="0">
                  <c:v>9.0311472843950538E-2</c:v>
                </c:pt>
                <c:pt idx="1">
                  <c:v>8.7650649553920795E-2</c:v>
                </c:pt>
                <c:pt idx="2">
                  <c:v>8.8798455679031663E-2</c:v>
                </c:pt>
                <c:pt idx="3">
                  <c:v>8.5772421349193925E-2</c:v>
                </c:pt>
                <c:pt idx="4">
                  <c:v>8.493765325820421E-2</c:v>
                </c:pt>
                <c:pt idx="5">
                  <c:v>8.2276829968174467E-2</c:v>
                </c:pt>
                <c:pt idx="6">
                  <c:v>7.9929044712265876E-2</c:v>
                </c:pt>
                <c:pt idx="7">
                  <c:v>7.9616006678144724E-2</c:v>
                </c:pt>
                <c:pt idx="8">
                  <c:v>7.8050816507539006E-2</c:v>
                </c:pt>
                <c:pt idx="9">
                  <c:v>7.862471957009444E-2</c:v>
                </c:pt>
                <c:pt idx="10">
                  <c:v>7.7894297490478423E-2</c:v>
                </c:pt>
                <c:pt idx="11">
                  <c:v>8.0033390723639589E-2</c:v>
                </c:pt>
              </c:numCache>
            </c:numRef>
          </c:val>
          <c:smooth val="0"/>
        </c:ser>
        <c:ser>
          <c:idx val="4"/>
          <c:order val="4"/>
          <c:tx>
            <c:strRef>
              <c:f>'Desempleo Sectores-Sexo'!$A$39</c:f>
              <c:strCache>
                <c:ptCount val="1"/>
                <c:pt idx="0">
                  <c:v>Admón.  Pública (Defensa y Admón. Local)</c:v>
                </c:pt>
              </c:strCache>
            </c:strRef>
          </c:tx>
          <c:spPr>
            <a:ln w="22225" cap="rnd">
              <a:solidFill>
                <a:schemeClr val="accent5"/>
              </a:solidFill>
            </a:ln>
            <a:effectLst>
              <a:glow rad="139700">
                <a:schemeClr val="accent5">
                  <a:satMod val="175000"/>
                  <a:alpha val="14000"/>
                </a:schemeClr>
              </a:glow>
            </a:effectLst>
          </c:spPr>
          <c:marker>
            <c:symbol val="none"/>
          </c:marker>
          <c:cat>
            <c:strRef>
              <c:f>'Desempleo Sectores-Sexo'!$B$34:$M$34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'Desempleo Sectores-Sexo'!$B$39:$M$39</c:f>
              <c:numCache>
                <c:formatCode>0.00%</c:formatCode>
                <c:ptCount val="12"/>
                <c:pt idx="0">
                  <c:v>0.13048468722283091</c:v>
                </c:pt>
                <c:pt idx="1">
                  <c:v>0.12907601606928576</c:v>
                </c:pt>
                <c:pt idx="2">
                  <c:v>0.13043251421714405</c:v>
                </c:pt>
                <c:pt idx="3">
                  <c:v>0.12563259769395316</c:v>
                </c:pt>
                <c:pt idx="4">
                  <c:v>0.12192831429018626</c:v>
                </c:pt>
                <c:pt idx="5">
                  <c:v>0.12166744926175196</c:v>
                </c:pt>
                <c:pt idx="6">
                  <c:v>0.11493713152814734</c:v>
                </c:pt>
                <c:pt idx="7">
                  <c:v>0.1157197266134502</c:v>
                </c:pt>
                <c:pt idx="8">
                  <c:v>0.12046747013095424</c:v>
                </c:pt>
                <c:pt idx="9">
                  <c:v>0.12271090937548912</c:v>
                </c:pt>
                <c:pt idx="10">
                  <c:v>0.12333698544373141</c:v>
                </c:pt>
                <c:pt idx="11">
                  <c:v>0.12328481243804455</c:v>
                </c:pt>
              </c:numCache>
            </c:numRef>
          </c:val>
          <c:smooth val="0"/>
        </c:ser>
        <c:ser>
          <c:idx val="5"/>
          <c:order val="5"/>
          <c:tx>
            <c:strRef>
              <c:f>'Desempleo Sectores-Sexo'!$A$40</c:f>
              <c:strCache>
                <c:ptCount val="1"/>
                <c:pt idx="0">
                  <c:v>Sin Empleo Anterior</c:v>
                </c:pt>
              </c:strCache>
            </c:strRef>
          </c:tx>
          <c:spPr>
            <a:ln w="22225" cap="rnd">
              <a:solidFill>
                <a:schemeClr val="accent6"/>
              </a:solidFill>
            </a:ln>
            <a:effectLst>
              <a:glow rad="139700">
                <a:schemeClr val="accent6">
                  <a:satMod val="175000"/>
                  <a:alpha val="14000"/>
                </a:schemeClr>
              </a:glow>
            </a:effectLst>
          </c:spPr>
          <c:marker>
            <c:symbol val="none"/>
          </c:marker>
          <c:cat>
            <c:strRef>
              <c:f>'Desempleo Sectores-Sexo'!$B$34:$M$34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'Desempleo Sectores-Sexo'!$B$40:$M$40</c:f>
              <c:numCache>
                <c:formatCode>0.00%</c:formatCode>
                <c:ptCount val="12"/>
                <c:pt idx="0">
                  <c:v>8.9737569781395105E-2</c:v>
                </c:pt>
                <c:pt idx="1">
                  <c:v>8.8120206605102516E-2</c:v>
                </c:pt>
                <c:pt idx="2">
                  <c:v>8.806803359941566E-2</c:v>
                </c:pt>
                <c:pt idx="3">
                  <c:v>8.6711535451557367E-2</c:v>
                </c:pt>
                <c:pt idx="4">
                  <c:v>8.3528982104659047E-2</c:v>
                </c:pt>
                <c:pt idx="5">
                  <c:v>8.2955079042103613E-2</c:v>
                </c:pt>
                <c:pt idx="6">
                  <c:v>8.4781134241143627E-2</c:v>
                </c:pt>
                <c:pt idx="7">
                  <c:v>8.5615902332133356E-2</c:v>
                </c:pt>
                <c:pt idx="8">
                  <c:v>9.1615797986121975E-2</c:v>
                </c:pt>
                <c:pt idx="9">
                  <c:v>9.4015756247717436E-2</c:v>
                </c:pt>
                <c:pt idx="10">
                  <c:v>8.5928940366254494E-2</c:v>
                </c:pt>
                <c:pt idx="11">
                  <c:v>8.3059425053477326E-2</c:v>
                </c:pt>
              </c:numCache>
            </c:numRef>
          </c:val>
          <c:smooth val="0"/>
        </c:ser>
        <c:dLbls>
          <c:showLegendKey val="0"/>
          <c:showVal val="0"/>
          <c:showCatName val="0"/>
          <c:showSerName val="0"/>
          <c:showPercent val="0"/>
          <c:showBubbleSize val="0"/>
        </c:dLbls>
        <c:smooth val="0"/>
        <c:axId val="433711800"/>
        <c:axId val="433714544"/>
      </c:lineChart>
      <c:catAx>
        <c:axId val="433711800"/>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lt1">
                    <a:lumMod val="75000"/>
                  </a:schemeClr>
                </a:solidFill>
                <a:latin typeface="Arial" panose="020B0604020202020204" pitchFamily="34" charset="0"/>
                <a:ea typeface="+mn-ea"/>
                <a:cs typeface="Arial" panose="020B0604020202020204" pitchFamily="34" charset="0"/>
              </a:defRPr>
            </a:pPr>
            <a:endParaRPr lang="es-ES"/>
          </a:p>
        </c:txPr>
        <c:crossAx val="433714544"/>
        <c:crosses val="autoZero"/>
        <c:auto val="1"/>
        <c:lblAlgn val="ctr"/>
        <c:lblOffset val="100"/>
        <c:noMultiLvlLbl val="0"/>
      </c:catAx>
      <c:valAx>
        <c:axId val="433714544"/>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800" b="0" i="0" u="none" strike="noStrike" kern="1200" baseline="0">
                <a:solidFill>
                  <a:schemeClr val="lt1">
                    <a:lumMod val="75000"/>
                  </a:schemeClr>
                </a:solidFill>
                <a:latin typeface="Arial" panose="020B0604020202020204" pitchFamily="34" charset="0"/>
                <a:ea typeface="+mn-ea"/>
                <a:cs typeface="Arial" panose="020B0604020202020204" pitchFamily="34" charset="0"/>
              </a:defRPr>
            </a:pPr>
            <a:endParaRPr lang="es-ES"/>
          </a:p>
        </c:txPr>
        <c:crossAx val="433711800"/>
        <c:crosses val="autoZero"/>
        <c:crossBetween val="between"/>
      </c:valAx>
      <c:spPr>
        <a:noFill/>
        <a:ln>
          <a:noFill/>
        </a:ln>
        <a:effectLst/>
      </c:spPr>
    </c:plotArea>
    <c:legend>
      <c:legendPos val="t"/>
      <c:layout>
        <c:manualLayout>
          <c:xMode val="edge"/>
          <c:yMode val="edge"/>
          <c:x val="4.8280185449259723E-3"/>
          <c:y val="2.5396825396825397E-2"/>
          <c:w val="0.99034396291014815"/>
          <c:h val="7.211331916843727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lt1">
                  <a:lumMod val="7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0000000000001" l="0.70000000000000062" r="0.70000000000000062" t="0.75000000000000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364156403526489E-2"/>
          <c:y val="9.6889368281019669E-2"/>
          <c:w val="0.92318069856652551"/>
          <c:h val="0.570941645992881"/>
        </c:manualLayout>
      </c:layout>
      <c:barChart>
        <c:barDir val="col"/>
        <c:grouping val="percentStacked"/>
        <c:varyColors val="0"/>
        <c:ser>
          <c:idx val="0"/>
          <c:order val="0"/>
          <c:tx>
            <c:strRef>
              <c:f>'Ocupaciones más demandadas'!$C$9</c:f>
              <c:strCache>
                <c:ptCount val="1"/>
                <c:pt idx="0">
                  <c:v>Nº de Hombres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tx>
                <c:rich>
                  <a:bodyPr/>
                  <a:lstStyle/>
                  <a:p>
                    <a:r>
                      <a:rPr lang="en-US"/>
                      <a:t>5,70 %</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tx>
                <c:rich>
                  <a:bodyPr/>
                  <a:lstStyle/>
                  <a:p>
                    <a:r>
                      <a:rPr lang="en-US"/>
                      <a:t>17,86 %</a:t>
                    </a:r>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tx>
                <c:rich>
                  <a:bodyPr/>
                  <a:lstStyle/>
                  <a:p>
                    <a:r>
                      <a:rPr lang="en-US"/>
                      <a:t>27,74 %</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tx>
                <c:rich>
                  <a:bodyPr/>
                  <a:lstStyle/>
                  <a:p>
                    <a:r>
                      <a:rPr lang="en-US"/>
                      <a:t>63,78 %</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tx>
                <c:rich>
                  <a:bodyPr/>
                  <a:lstStyle/>
                  <a:p>
                    <a:r>
                      <a:rPr lang="en-US"/>
                      <a:t>98,12 %</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tx>
                <c:rich>
                  <a:bodyPr/>
                  <a:lstStyle/>
                  <a:p>
                    <a:r>
                      <a:rPr lang="en-US"/>
                      <a:t>67,10 %</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tx>
                <c:rich>
                  <a:bodyPr/>
                  <a:lstStyle/>
                  <a:p>
                    <a:r>
                      <a:rPr lang="en-US"/>
                      <a:t>99,42 %</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tx>
                <c:rich>
                  <a:bodyPr/>
                  <a:lstStyle/>
                  <a:p>
                    <a:r>
                      <a:rPr lang="en-US"/>
                      <a:t>77,47 %</a:t>
                    </a:r>
                  </a:p>
                </c:rich>
              </c:tx>
              <c:showLegendKey val="0"/>
              <c:showVal val="0"/>
              <c:showCatName val="0"/>
              <c:showSerName val="0"/>
              <c:showPercent val="0"/>
              <c:showBubbleSize val="0"/>
              <c:extLst>
                <c:ext xmlns:c15="http://schemas.microsoft.com/office/drawing/2012/chart" uri="{CE6537A1-D6FC-4f65-9D91-7224C49458BB}">
                  <c15:layout/>
                </c:ext>
              </c:extLst>
            </c:dLbl>
            <c:dLbl>
              <c:idx val="8"/>
              <c:layout/>
              <c:tx>
                <c:rich>
                  <a:bodyPr/>
                  <a:lstStyle/>
                  <a:p>
                    <a:r>
                      <a:rPr lang="en-US"/>
                      <a:t>94,60 %</a:t>
                    </a:r>
                  </a:p>
                </c:rich>
              </c:tx>
              <c:showLegendKey val="0"/>
              <c:showVal val="0"/>
              <c:showCatName val="0"/>
              <c:showSerName val="0"/>
              <c:showPercent val="0"/>
              <c:showBubbleSize val="0"/>
              <c:extLst>
                <c:ext xmlns:c15="http://schemas.microsoft.com/office/drawing/2012/chart" uri="{CE6537A1-D6FC-4f65-9D91-7224C49458BB}">
                  <c15:layout/>
                </c:ext>
              </c:extLst>
            </c:dLbl>
            <c:dLbl>
              <c:idx val="9"/>
              <c:layout/>
              <c:tx>
                <c:rich>
                  <a:bodyPr/>
                  <a:lstStyle/>
                  <a:p>
                    <a:r>
                      <a:rPr lang="en-US"/>
                      <a:t>21,21 %</a:t>
                    </a:r>
                  </a:p>
                </c:rich>
              </c:tx>
              <c:showLegendKey val="0"/>
              <c:showVal val="0"/>
              <c:showCatName val="0"/>
              <c:showSerName val="0"/>
              <c:showPercent val="0"/>
              <c:showBubbleSize val="0"/>
              <c:extLst>
                <c:ext xmlns:c15="http://schemas.microsoft.com/office/drawing/2012/chart" uri="{CE6537A1-D6FC-4f65-9D91-7224C49458BB}">
                  <c15:layout/>
                </c:ext>
              </c:extLst>
            </c:dLbl>
            <c:dLbl>
              <c:idx val="10"/>
              <c:tx>
                <c:rich>
                  <a:bodyPr/>
                  <a:lstStyle/>
                  <a:p>
                    <a:r>
                      <a:rPr lang="en-US"/>
                      <a:t>76,79 %</a:t>
                    </a:r>
                  </a:p>
                </c:rich>
              </c:tx>
              <c:showLegendKey val="0"/>
              <c:showVal val="0"/>
              <c:showCatName val="0"/>
              <c:showSerName val="0"/>
              <c:showPercent val="0"/>
              <c:showBubbleSize val="0"/>
              <c:extLst>
                <c:ext xmlns:c15="http://schemas.microsoft.com/office/drawing/2012/chart" uri="{CE6537A1-D6FC-4f65-9D91-7224C49458BB}"/>
              </c:extLst>
            </c:dLbl>
            <c:dLbl>
              <c:idx val="11"/>
              <c:tx>
                <c:rich>
                  <a:bodyPr/>
                  <a:lstStyle/>
                  <a:p>
                    <a:r>
                      <a:rPr lang="en-US"/>
                      <a:t>22,75 %</a:t>
                    </a:r>
                  </a:p>
                </c:rich>
              </c:tx>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'Ocupaciones más demandadas'!$B$10:$B$19</c:f>
              <c:strCache>
                <c:ptCount val="10"/>
                <c:pt idx="0">
                  <c:v>Personal de limpieza</c:v>
                </c:pt>
                <c:pt idx="1">
                  <c:v>Dependientes Comercio</c:v>
                </c:pt>
                <c:pt idx="2">
                  <c:v>Empleados administrativos</c:v>
                </c:pt>
                <c:pt idx="3">
                  <c:v>Peones Industria</c:v>
                </c:pt>
                <c:pt idx="4">
                  <c:v>Peones Construcción</c:v>
                </c:pt>
                <c:pt idx="5">
                  <c:v>Camareros</c:v>
                </c:pt>
                <c:pt idx="6">
                  <c:v>Albañiles</c:v>
                </c:pt>
                <c:pt idx="7">
                  <c:v>Mozos de carga y descarga</c:v>
                </c:pt>
                <c:pt idx="8">
                  <c:v>Reponedores</c:v>
                </c:pt>
                <c:pt idx="9">
                  <c:v>Pinches de cocina</c:v>
                </c:pt>
              </c:strCache>
            </c:strRef>
          </c:cat>
          <c:val>
            <c:numRef>
              <c:f>'Ocupaciones más demandadas'!$C$10:$C$19</c:f>
              <c:numCache>
                <c:formatCode>#,##0</c:formatCode>
                <c:ptCount val="10"/>
                <c:pt idx="0">
                  <c:v>2368</c:v>
                </c:pt>
                <c:pt idx="1">
                  <c:v>3704</c:v>
                </c:pt>
                <c:pt idx="2">
                  <c:v>4168</c:v>
                </c:pt>
                <c:pt idx="3">
                  <c:v>6502</c:v>
                </c:pt>
                <c:pt idx="4">
                  <c:v>8302</c:v>
                </c:pt>
                <c:pt idx="5">
                  <c:v>3725</c:v>
                </c:pt>
                <c:pt idx="6">
                  <c:v>4164</c:v>
                </c:pt>
                <c:pt idx="7">
                  <c:v>3184</c:v>
                </c:pt>
                <c:pt idx="8">
                  <c:v>2341</c:v>
                </c:pt>
                <c:pt idx="9">
                  <c:v>617</c:v>
                </c:pt>
              </c:numCache>
            </c:numRef>
          </c:val>
        </c:ser>
        <c:ser>
          <c:idx val="1"/>
          <c:order val="1"/>
          <c:tx>
            <c:strRef>
              <c:f>'Ocupaciones más demandadas'!$E$9</c:f>
              <c:strCache>
                <c:ptCount val="1"/>
                <c:pt idx="0">
                  <c:v>Nº de Mujeres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tx>
                <c:rich>
                  <a:bodyPr/>
                  <a:lstStyle/>
                  <a:p>
                    <a:r>
                      <a:rPr lang="en-US"/>
                      <a:t>94,30 %</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tx>
                <c:rich>
                  <a:bodyPr/>
                  <a:lstStyle/>
                  <a:p>
                    <a:r>
                      <a:rPr lang="en-US"/>
                      <a:t>82,14 %</a:t>
                    </a:r>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tx>
                <c:rich>
                  <a:bodyPr/>
                  <a:lstStyle/>
                  <a:p>
                    <a:r>
                      <a:rPr lang="en-US"/>
                      <a:t>72,26 %</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tx>
                <c:rich>
                  <a:bodyPr/>
                  <a:lstStyle/>
                  <a:p>
                    <a:r>
                      <a:rPr lang="en-US"/>
                      <a:t>36,22 %</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tx>
                <c:rich>
                  <a:bodyPr/>
                  <a:lstStyle/>
                  <a:p>
                    <a:r>
                      <a:rPr lang="en-US"/>
                      <a:t>1,88 %</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tx>
                <c:rich>
                  <a:bodyPr/>
                  <a:lstStyle/>
                  <a:p>
                    <a:r>
                      <a:rPr lang="en-US"/>
                      <a:t>32,90 %</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tx>
                <c:rich>
                  <a:bodyPr/>
                  <a:lstStyle/>
                  <a:p>
                    <a:r>
                      <a:rPr lang="en-US"/>
                      <a:t>0,58 %</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tx>
                <c:rich>
                  <a:bodyPr/>
                  <a:lstStyle/>
                  <a:p>
                    <a:r>
                      <a:rPr lang="en-US"/>
                      <a:t>22,53 %</a:t>
                    </a:r>
                  </a:p>
                </c:rich>
              </c:tx>
              <c:showLegendKey val="0"/>
              <c:showVal val="0"/>
              <c:showCatName val="0"/>
              <c:showSerName val="0"/>
              <c:showPercent val="0"/>
              <c:showBubbleSize val="0"/>
              <c:extLst>
                <c:ext xmlns:c15="http://schemas.microsoft.com/office/drawing/2012/chart" uri="{CE6537A1-D6FC-4f65-9D91-7224C49458BB}">
                  <c15:layout/>
                </c:ext>
              </c:extLst>
            </c:dLbl>
            <c:dLbl>
              <c:idx val="8"/>
              <c:layout/>
              <c:tx>
                <c:rich>
                  <a:bodyPr/>
                  <a:lstStyle/>
                  <a:p>
                    <a:r>
                      <a:rPr lang="en-US"/>
                      <a:t>5,40 %</a:t>
                    </a:r>
                  </a:p>
                </c:rich>
              </c:tx>
              <c:showLegendKey val="0"/>
              <c:showVal val="0"/>
              <c:showCatName val="0"/>
              <c:showSerName val="0"/>
              <c:showPercent val="0"/>
              <c:showBubbleSize val="0"/>
              <c:extLst>
                <c:ext xmlns:c15="http://schemas.microsoft.com/office/drawing/2012/chart" uri="{CE6537A1-D6FC-4f65-9D91-7224C49458BB}">
                  <c15:layout/>
                </c:ext>
              </c:extLst>
            </c:dLbl>
            <c:dLbl>
              <c:idx val="9"/>
              <c:layout/>
              <c:tx>
                <c:rich>
                  <a:bodyPr/>
                  <a:lstStyle/>
                  <a:p>
                    <a:r>
                      <a:rPr lang="en-US"/>
                      <a:t>78,79 %</a:t>
                    </a:r>
                  </a:p>
                </c:rich>
              </c:tx>
              <c:showLegendKey val="0"/>
              <c:showVal val="0"/>
              <c:showCatName val="0"/>
              <c:showSerName val="0"/>
              <c:showPercent val="0"/>
              <c:showBubbleSize val="0"/>
              <c:extLst>
                <c:ext xmlns:c15="http://schemas.microsoft.com/office/drawing/2012/chart" uri="{CE6537A1-D6FC-4f65-9D91-7224C49458BB}">
                  <c15:layout/>
                </c:ext>
              </c:extLst>
            </c:dLbl>
            <c:dLbl>
              <c:idx val="10"/>
              <c:tx>
                <c:rich>
                  <a:bodyPr/>
                  <a:lstStyle/>
                  <a:p>
                    <a:r>
                      <a:rPr lang="en-US"/>
                      <a:t>23,21 %</a:t>
                    </a:r>
                  </a:p>
                </c:rich>
              </c:tx>
              <c:showLegendKey val="0"/>
              <c:showVal val="0"/>
              <c:showCatName val="0"/>
              <c:showSerName val="0"/>
              <c:showPercent val="0"/>
              <c:showBubbleSize val="0"/>
              <c:extLst>
                <c:ext xmlns:c15="http://schemas.microsoft.com/office/drawing/2012/chart" uri="{CE6537A1-D6FC-4f65-9D91-7224C49458BB}"/>
              </c:extLst>
            </c:dLbl>
            <c:dLbl>
              <c:idx val="11"/>
              <c:tx>
                <c:rich>
                  <a:bodyPr/>
                  <a:lstStyle/>
                  <a:p>
                    <a:r>
                      <a:rPr lang="en-US"/>
                      <a:t>77,25 %</a:t>
                    </a:r>
                  </a:p>
                </c:rich>
              </c:tx>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'Ocupaciones más demandadas'!$B$10:$B$19</c:f>
              <c:strCache>
                <c:ptCount val="10"/>
                <c:pt idx="0">
                  <c:v>Personal de limpieza</c:v>
                </c:pt>
                <c:pt idx="1">
                  <c:v>Dependientes Comercio</c:v>
                </c:pt>
                <c:pt idx="2">
                  <c:v>Empleados administrativos</c:v>
                </c:pt>
                <c:pt idx="3">
                  <c:v>Peones Industria</c:v>
                </c:pt>
                <c:pt idx="4">
                  <c:v>Peones Construcción</c:v>
                </c:pt>
                <c:pt idx="5">
                  <c:v>Camareros</c:v>
                </c:pt>
                <c:pt idx="6">
                  <c:v>Albañiles</c:v>
                </c:pt>
                <c:pt idx="7">
                  <c:v>Mozos de carga y descarga</c:v>
                </c:pt>
                <c:pt idx="8">
                  <c:v>Reponedores</c:v>
                </c:pt>
                <c:pt idx="9">
                  <c:v>Pinches de cocina</c:v>
                </c:pt>
              </c:strCache>
            </c:strRef>
          </c:cat>
          <c:val>
            <c:numRef>
              <c:f>'Ocupaciones más demandadas'!$E$10:$E$19</c:f>
              <c:numCache>
                <c:formatCode>#,##0</c:formatCode>
                <c:ptCount val="10"/>
                <c:pt idx="0">
                  <c:v>27626</c:v>
                </c:pt>
                <c:pt idx="1">
                  <c:v>17514</c:v>
                </c:pt>
                <c:pt idx="2">
                  <c:v>12008</c:v>
                </c:pt>
                <c:pt idx="3">
                  <c:v>3988</c:v>
                </c:pt>
                <c:pt idx="4">
                  <c:v>120</c:v>
                </c:pt>
                <c:pt idx="5">
                  <c:v>1749</c:v>
                </c:pt>
                <c:pt idx="6">
                  <c:v>24</c:v>
                </c:pt>
                <c:pt idx="7">
                  <c:v>116</c:v>
                </c:pt>
                <c:pt idx="8">
                  <c:v>859</c:v>
                </c:pt>
                <c:pt idx="9">
                  <c:v>2099</c:v>
                </c:pt>
              </c:numCache>
            </c:numRef>
          </c:val>
        </c:ser>
        <c:dLbls>
          <c:showLegendKey val="0"/>
          <c:showVal val="0"/>
          <c:showCatName val="0"/>
          <c:showSerName val="0"/>
          <c:showPercent val="0"/>
          <c:showBubbleSize val="0"/>
        </c:dLbls>
        <c:gapWidth val="150"/>
        <c:overlap val="100"/>
        <c:axId val="433716504"/>
        <c:axId val="433712192"/>
      </c:barChart>
      <c:catAx>
        <c:axId val="43371650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27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s-ES"/>
          </a:p>
        </c:txPr>
        <c:crossAx val="433712192"/>
        <c:crosses val="autoZero"/>
        <c:auto val="1"/>
        <c:lblAlgn val="ctr"/>
        <c:lblOffset val="100"/>
        <c:noMultiLvlLbl val="0"/>
      </c:catAx>
      <c:valAx>
        <c:axId val="43371219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s-ES"/>
          </a:p>
        </c:txPr>
        <c:crossAx val="4337165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S"/>
    </a:p>
  </c:txPr>
  <c:printSettings>
    <c:headerFooter/>
    <c:pageMargins b="0.750000000000001" l="0.70000000000000062" r="0.70000000000000062" t="0.75000000000000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892250310816408E-2"/>
          <c:y val="0.11564901326109746"/>
          <c:w val="0.93517129437767643"/>
          <c:h val="0.55420031679713511"/>
        </c:manualLayout>
      </c:layout>
      <c:lineChart>
        <c:grouping val="standard"/>
        <c:varyColors val="0"/>
        <c:ser>
          <c:idx val="0"/>
          <c:order val="0"/>
          <c:tx>
            <c:strRef>
              <c:f>'Evolucion ocupacns + demandadas'!$B$22</c:f>
              <c:strCache>
                <c:ptCount val="1"/>
                <c:pt idx="0">
                  <c:v>Enero</c:v>
                </c:pt>
              </c:strCache>
            </c:strRef>
          </c:tx>
          <c:spPr>
            <a:ln w="22225" cap="rnd">
              <a:solidFill>
                <a:schemeClr val="accent1"/>
              </a:solidFill>
            </a:ln>
            <a:effectLst>
              <a:glow rad="139700">
                <a:schemeClr val="accent1">
                  <a:satMod val="175000"/>
                  <a:alpha val="14000"/>
                </a:schemeClr>
              </a:glow>
            </a:effectLst>
          </c:spPr>
          <c:marker>
            <c:symbol val="none"/>
          </c:marker>
          <c:cat>
            <c:strRef>
              <c:f>'Evolucion ocupacns + demandadas'!$A$23:$A$32</c:f>
              <c:strCache>
                <c:ptCount val="10"/>
                <c:pt idx="0">
                  <c:v>Personal de limpieza</c:v>
                </c:pt>
                <c:pt idx="1">
                  <c:v>Dependientes Comercio</c:v>
                </c:pt>
                <c:pt idx="2">
                  <c:v>Empleados administrativos</c:v>
                </c:pt>
                <c:pt idx="3">
                  <c:v>Peones Industria</c:v>
                </c:pt>
                <c:pt idx="4">
                  <c:v>Peones Construcción</c:v>
                </c:pt>
                <c:pt idx="5">
                  <c:v>Camareros</c:v>
                </c:pt>
                <c:pt idx="6">
                  <c:v>Albañiles</c:v>
                </c:pt>
                <c:pt idx="7">
                  <c:v>Mozos de carga y descarga</c:v>
                </c:pt>
                <c:pt idx="8">
                  <c:v>Reponedores</c:v>
                </c:pt>
                <c:pt idx="9">
                  <c:v>Pinches de cocina</c:v>
                </c:pt>
              </c:strCache>
            </c:strRef>
          </c:cat>
          <c:val>
            <c:numRef>
              <c:f>'Evolucion ocupacns + demandadas'!$B$23:$B$32</c:f>
              <c:numCache>
                <c:formatCode>#,##0</c:formatCode>
                <c:ptCount val="10"/>
                <c:pt idx="0">
                  <c:v>2574</c:v>
                </c:pt>
                <c:pt idx="1">
                  <c:v>1839</c:v>
                </c:pt>
                <c:pt idx="2">
                  <c:v>1460</c:v>
                </c:pt>
                <c:pt idx="3">
                  <c:v>955</c:v>
                </c:pt>
                <c:pt idx="4">
                  <c:v>741</c:v>
                </c:pt>
                <c:pt idx="5">
                  <c:v>471</c:v>
                </c:pt>
                <c:pt idx="6">
                  <c:v>381</c:v>
                </c:pt>
                <c:pt idx="7">
                  <c:v>299</c:v>
                </c:pt>
                <c:pt idx="8">
                  <c:v>285</c:v>
                </c:pt>
                <c:pt idx="9">
                  <c:v>228</c:v>
                </c:pt>
              </c:numCache>
            </c:numRef>
          </c:val>
          <c:smooth val="0"/>
        </c:ser>
        <c:ser>
          <c:idx val="1"/>
          <c:order val="1"/>
          <c:tx>
            <c:strRef>
              <c:f>'Evolucion ocupacns + demandadas'!$C$22</c:f>
              <c:strCache>
                <c:ptCount val="1"/>
                <c:pt idx="0">
                  <c:v>Febrero</c:v>
                </c:pt>
              </c:strCache>
            </c:strRef>
          </c:tx>
          <c:spPr>
            <a:ln w="22225" cap="rnd">
              <a:solidFill>
                <a:schemeClr val="accent2"/>
              </a:solidFill>
            </a:ln>
            <a:effectLst>
              <a:glow rad="139700">
                <a:schemeClr val="accent2">
                  <a:satMod val="175000"/>
                  <a:alpha val="14000"/>
                </a:schemeClr>
              </a:glow>
            </a:effectLst>
          </c:spPr>
          <c:marker>
            <c:symbol val="none"/>
          </c:marker>
          <c:cat>
            <c:strRef>
              <c:f>'Evolucion ocupacns + demandadas'!$A$23:$A$32</c:f>
              <c:strCache>
                <c:ptCount val="10"/>
                <c:pt idx="0">
                  <c:v>Personal de limpieza</c:v>
                </c:pt>
                <c:pt idx="1">
                  <c:v>Dependientes Comercio</c:v>
                </c:pt>
                <c:pt idx="2">
                  <c:v>Empleados administrativos</c:v>
                </c:pt>
                <c:pt idx="3">
                  <c:v>Peones Industria</c:v>
                </c:pt>
                <c:pt idx="4">
                  <c:v>Peones Construcción</c:v>
                </c:pt>
                <c:pt idx="5">
                  <c:v>Camareros</c:v>
                </c:pt>
                <c:pt idx="6">
                  <c:v>Albañiles</c:v>
                </c:pt>
                <c:pt idx="7">
                  <c:v>Mozos de carga y descarga</c:v>
                </c:pt>
                <c:pt idx="8">
                  <c:v>Reponedores</c:v>
                </c:pt>
                <c:pt idx="9">
                  <c:v>Pinches de cocina</c:v>
                </c:pt>
              </c:strCache>
            </c:strRef>
          </c:cat>
          <c:val>
            <c:numRef>
              <c:f>'Evolucion ocupacns + demandadas'!$C$23:$C$32</c:f>
              <c:numCache>
                <c:formatCode>#,##0</c:formatCode>
                <c:ptCount val="10"/>
                <c:pt idx="0">
                  <c:v>2579</c:v>
                </c:pt>
                <c:pt idx="1">
                  <c:v>1829</c:v>
                </c:pt>
                <c:pt idx="2">
                  <c:v>1429</c:v>
                </c:pt>
                <c:pt idx="3">
                  <c:v>966</c:v>
                </c:pt>
                <c:pt idx="4">
                  <c:v>745</c:v>
                </c:pt>
                <c:pt idx="5">
                  <c:v>473</c:v>
                </c:pt>
                <c:pt idx="6">
                  <c:v>380</c:v>
                </c:pt>
                <c:pt idx="7">
                  <c:v>292</c:v>
                </c:pt>
                <c:pt idx="8">
                  <c:v>267</c:v>
                </c:pt>
                <c:pt idx="9">
                  <c:v>228</c:v>
                </c:pt>
              </c:numCache>
            </c:numRef>
          </c:val>
          <c:smooth val="0"/>
        </c:ser>
        <c:ser>
          <c:idx val="2"/>
          <c:order val="2"/>
          <c:tx>
            <c:strRef>
              <c:f>'Evolucion ocupacns + demandadas'!$D$22</c:f>
              <c:strCache>
                <c:ptCount val="1"/>
                <c:pt idx="0">
                  <c:v>Marzo</c:v>
                </c:pt>
              </c:strCache>
            </c:strRef>
          </c:tx>
          <c:spPr>
            <a:ln w="22225" cap="rnd">
              <a:solidFill>
                <a:schemeClr val="accent3"/>
              </a:solidFill>
            </a:ln>
            <a:effectLst>
              <a:glow rad="139700">
                <a:schemeClr val="accent3">
                  <a:satMod val="175000"/>
                  <a:alpha val="14000"/>
                </a:schemeClr>
              </a:glow>
            </a:effectLst>
          </c:spPr>
          <c:marker>
            <c:symbol val="none"/>
          </c:marker>
          <c:cat>
            <c:strRef>
              <c:f>'Evolucion ocupacns + demandadas'!$A$23:$A$32</c:f>
              <c:strCache>
                <c:ptCount val="10"/>
                <c:pt idx="0">
                  <c:v>Personal de limpieza</c:v>
                </c:pt>
                <c:pt idx="1">
                  <c:v>Dependientes Comercio</c:v>
                </c:pt>
                <c:pt idx="2">
                  <c:v>Empleados administrativos</c:v>
                </c:pt>
                <c:pt idx="3">
                  <c:v>Peones Industria</c:v>
                </c:pt>
                <c:pt idx="4">
                  <c:v>Peones Construcción</c:v>
                </c:pt>
                <c:pt idx="5">
                  <c:v>Camareros</c:v>
                </c:pt>
                <c:pt idx="6">
                  <c:v>Albañiles</c:v>
                </c:pt>
                <c:pt idx="7">
                  <c:v>Mozos de carga y descarga</c:v>
                </c:pt>
                <c:pt idx="8">
                  <c:v>Reponedores</c:v>
                </c:pt>
                <c:pt idx="9">
                  <c:v>Pinches de cocina</c:v>
                </c:pt>
              </c:strCache>
            </c:strRef>
          </c:cat>
          <c:val>
            <c:numRef>
              <c:f>'Evolucion ocupacns + demandadas'!$D$23:$D$32</c:f>
              <c:numCache>
                <c:formatCode>#,##0</c:formatCode>
                <c:ptCount val="10"/>
                <c:pt idx="0">
                  <c:v>2619</c:v>
                </c:pt>
                <c:pt idx="1">
                  <c:v>1813</c:v>
                </c:pt>
                <c:pt idx="2">
                  <c:v>1387</c:v>
                </c:pt>
                <c:pt idx="3">
                  <c:v>950</c:v>
                </c:pt>
                <c:pt idx="4">
                  <c:v>769</c:v>
                </c:pt>
                <c:pt idx="5">
                  <c:v>472</c:v>
                </c:pt>
                <c:pt idx="6">
                  <c:v>381</c:v>
                </c:pt>
                <c:pt idx="7">
                  <c:v>298</c:v>
                </c:pt>
                <c:pt idx="8">
                  <c:v>275</c:v>
                </c:pt>
                <c:pt idx="9">
                  <c:v>224</c:v>
                </c:pt>
              </c:numCache>
            </c:numRef>
          </c:val>
          <c:smooth val="0"/>
        </c:ser>
        <c:ser>
          <c:idx val="3"/>
          <c:order val="3"/>
          <c:tx>
            <c:strRef>
              <c:f>'Evolucion ocupacns + demandadas'!$E$22</c:f>
              <c:strCache>
                <c:ptCount val="1"/>
                <c:pt idx="0">
                  <c:v>Abril</c:v>
                </c:pt>
              </c:strCache>
            </c:strRef>
          </c:tx>
          <c:spPr>
            <a:ln w="22225" cap="rnd">
              <a:solidFill>
                <a:schemeClr val="accent4"/>
              </a:solidFill>
            </a:ln>
            <a:effectLst>
              <a:glow rad="139700">
                <a:schemeClr val="accent4">
                  <a:satMod val="175000"/>
                  <a:alpha val="14000"/>
                </a:schemeClr>
              </a:glow>
            </a:effectLst>
          </c:spPr>
          <c:marker>
            <c:symbol val="none"/>
          </c:marker>
          <c:cat>
            <c:strRef>
              <c:f>'Evolucion ocupacns + demandadas'!$A$23:$A$32</c:f>
              <c:strCache>
                <c:ptCount val="10"/>
                <c:pt idx="0">
                  <c:v>Personal de limpieza</c:v>
                </c:pt>
                <c:pt idx="1">
                  <c:v>Dependientes Comercio</c:v>
                </c:pt>
                <c:pt idx="2">
                  <c:v>Empleados administrativos</c:v>
                </c:pt>
                <c:pt idx="3">
                  <c:v>Peones Industria</c:v>
                </c:pt>
                <c:pt idx="4">
                  <c:v>Peones Construcción</c:v>
                </c:pt>
                <c:pt idx="5">
                  <c:v>Camareros</c:v>
                </c:pt>
                <c:pt idx="6">
                  <c:v>Albañiles</c:v>
                </c:pt>
                <c:pt idx="7">
                  <c:v>Mozos de carga y descarga</c:v>
                </c:pt>
                <c:pt idx="8">
                  <c:v>Reponedores</c:v>
                </c:pt>
                <c:pt idx="9">
                  <c:v>Pinches de cocina</c:v>
                </c:pt>
              </c:strCache>
            </c:strRef>
          </c:cat>
          <c:val>
            <c:numRef>
              <c:f>'Evolucion ocupacns + demandadas'!$E$23:$E$32</c:f>
              <c:numCache>
                <c:formatCode>#,##0</c:formatCode>
                <c:ptCount val="10"/>
                <c:pt idx="0">
                  <c:v>2557</c:v>
                </c:pt>
                <c:pt idx="1">
                  <c:v>1792</c:v>
                </c:pt>
                <c:pt idx="2">
                  <c:v>1359</c:v>
                </c:pt>
                <c:pt idx="3">
                  <c:v>910</c:v>
                </c:pt>
                <c:pt idx="4">
                  <c:v>711</c:v>
                </c:pt>
                <c:pt idx="5">
                  <c:v>456</c:v>
                </c:pt>
                <c:pt idx="6">
                  <c:v>361</c:v>
                </c:pt>
                <c:pt idx="7">
                  <c:v>298</c:v>
                </c:pt>
                <c:pt idx="8">
                  <c:v>263</c:v>
                </c:pt>
                <c:pt idx="9">
                  <c:v>227</c:v>
                </c:pt>
              </c:numCache>
            </c:numRef>
          </c:val>
          <c:smooth val="0"/>
        </c:ser>
        <c:ser>
          <c:idx val="4"/>
          <c:order val="4"/>
          <c:tx>
            <c:strRef>
              <c:f>'Evolucion ocupacns + demandadas'!$F$22</c:f>
              <c:strCache>
                <c:ptCount val="1"/>
                <c:pt idx="0">
                  <c:v>Mayo</c:v>
                </c:pt>
              </c:strCache>
            </c:strRef>
          </c:tx>
          <c:spPr>
            <a:ln w="22225" cap="rnd">
              <a:solidFill>
                <a:schemeClr val="accent5"/>
              </a:solidFill>
            </a:ln>
            <a:effectLst>
              <a:glow rad="139700">
                <a:schemeClr val="accent5">
                  <a:satMod val="175000"/>
                  <a:alpha val="14000"/>
                </a:schemeClr>
              </a:glow>
            </a:effectLst>
          </c:spPr>
          <c:marker>
            <c:symbol val="none"/>
          </c:marker>
          <c:cat>
            <c:strRef>
              <c:f>'Evolucion ocupacns + demandadas'!$A$23:$A$32</c:f>
              <c:strCache>
                <c:ptCount val="10"/>
                <c:pt idx="0">
                  <c:v>Personal de limpieza</c:v>
                </c:pt>
                <c:pt idx="1">
                  <c:v>Dependientes Comercio</c:v>
                </c:pt>
                <c:pt idx="2">
                  <c:v>Empleados administrativos</c:v>
                </c:pt>
                <c:pt idx="3">
                  <c:v>Peones Industria</c:v>
                </c:pt>
                <c:pt idx="4">
                  <c:v>Peones Construcción</c:v>
                </c:pt>
                <c:pt idx="5">
                  <c:v>Camareros</c:v>
                </c:pt>
                <c:pt idx="6">
                  <c:v>Albañiles</c:v>
                </c:pt>
                <c:pt idx="7">
                  <c:v>Mozos de carga y descarga</c:v>
                </c:pt>
                <c:pt idx="8">
                  <c:v>Reponedores</c:v>
                </c:pt>
                <c:pt idx="9">
                  <c:v>Pinches de cocina</c:v>
                </c:pt>
              </c:strCache>
            </c:strRef>
          </c:cat>
          <c:val>
            <c:numRef>
              <c:f>'Evolucion ocupacns + demandadas'!$F$23:$F$32</c:f>
              <c:numCache>
                <c:formatCode>#,##0</c:formatCode>
                <c:ptCount val="10"/>
                <c:pt idx="0">
                  <c:v>2501</c:v>
                </c:pt>
                <c:pt idx="1">
                  <c:v>1704</c:v>
                </c:pt>
                <c:pt idx="2">
                  <c:v>1344</c:v>
                </c:pt>
                <c:pt idx="3">
                  <c:v>873</c:v>
                </c:pt>
                <c:pt idx="4">
                  <c:v>686</c:v>
                </c:pt>
                <c:pt idx="5">
                  <c:v>435</c:v>
                </c:pt>
                <c:pt idx="6">
                  <c:v>339</c:v>
                </c:pt>
                <c:pt idx="7">
                  <c:v>268</c:v>
                </c:pt>
                <c:pt idx="8">
                  <c:v>255</c:v>
                </c:pt>
                <c:pt idx="9">
                  <c:v>223</c:v>
                </c:pt>
              </c:numCache>
            </c:numRef>
          </c:val>
          <c:smooth val="0"/>
        </c:ser>
        <c:ser>
          <c:idx val="5"/>
          <c:order val="5"/>
          <c:tx>
            <c:strRef>
              <c:f>'Evolucion ocupacns + demandadas'!$G$22</c:f>
              <c:strCache>
                <c:ptCount val="1"/>
                <c:pt idx="0">
                  <c:v>Junio</c:v>
                </c:pt>
              </c:strCache>
            </c:strRef>
          </c:tx>
          <c:spPr>
            <a:ln w="22225" cap="rnd">
              <a:solidFill>
                <a:schemeClr val="accent6"/>
              </a:solidFill>
            </a:ln>
            <a:effectLst>
              <a:glow rad="139700">
                <a:schemeClr val="accent6">
                  <a:satMod val="175000"/>
                  <a:alpha val="14000"/>
                </a:schemeClr>
              </a:glow>
            </a:effectLst>
          </c:spPr>
          <c:marker>
            <c:symbol val="none"/>
          </c:marker>
          <c:cat>
            <c:strRef>
              <c:f>'Evolucion ocupacns + demandadas'!$A$23:$A$32</c:f>
              <c:strCache>
                <c:ptCount val="10"/>
                <c:pt idx="0">
                  <c:v>Personal de limpieza</c:v>
                </c:pt>
                <c:pt idx="1">
                  <c:v>Dependientes Comercio</c:v>
                </c:pt>
                <c:pt idx="2">
                  <c:v>Empleados administrativos</c:v>
                </c:pt>
                <c:pt idx="3">
                  <c:v>Peones Industria</c:v>
                </c:pt>
                <c:pt idx="4">
                  <c:v>Peones Construcción</c:v>
                </c:pt>
                <c:pt idx="5">
                  <c:v>Camareros</c:v>
                </c:pt>
                <c:pt idx="6">
                  <c:v>Albañiles</c:v>
                </c:pt>
                <c:pt idx="7">
                  <c:v>Mozos de carga y descarga</c:v>
                </c:pt>
                <c:pt idx="8">
                  <c:v>Reponedores</c:v>
                </c:pt>
                <c:pt idx="9">
                  <c:v>Pinches de cocina</c:v>
                </c:pt>
              </c:strCache>
            </c:strRef>
          </c:cat>
          <c:val>
            <c:numRef>
              <c:f>'Evolucion ocupacns + demandadas'!$G$23:$G$32</c:f>
              <c:numCache>
                <c:formatCode>#,##0</c:formatCode>
                <c:ptCount val="10"/>
                <c:pt idx="0">
                  <c:v>2469</c:v>
                </c:pt>
                <c:pt idx="1">
                  <c:v>1659</c:v>
                </c:pt>
                <c:pt idx="2">
                  <c:v>1330</c:v>
                </c:pt>
                <c:pt idx="3">
                  <c:v>853</c:v>
                </c:pt>
                <c:pt idx="4">
                  <c:v>672</c:v>
                </c:pt>
                <c:pt idx="5">
                  <c:v>403</c:v>
                </c:pt>
                <c:pt idx="6">
                  <c:v>329</c:v>
                </c:pt>
                <c:pt idx="7">
                  <c:v>248</c:v>
                </c:pt>
                <c:pt idx="8">
                  <c:v>243</c:v>
                </c:pt>
                <c:pt idx="9">
                  <c:v>220</c:v>
                </c:pt>
              </c:numCache>
            </c:numRef>
          </c:val>
          <c:smooth val="0"/>
        </c:ser>
        <c:ser>
          <c:idx val="6"/>
          <c:order val="6"/>
          <c:tx>
            <c:strRef>
              <c:f>'Evolucion ocupacns + demandadas'!$H$22</c:f>
              <c:strCache>
                <c:ptCount val="1"/>
                <c:pt idx="0">
                  <c:v>Julio</c:v>
                </c:pt>
              </c:strCache>
            </c:strRef>
          </c:tx>
          <c:spPr>
            <a:ln w="22225" cap="rnd">
              <a:solidFill>
                <a:schemeClr val="accent1">
                  <a:lumMod val="60000"/>
                </a:schemeClr>
              </a:solidFill>
            </a:ln>
            <a:effectLst>
              <a:glow rad="139700">
                <a:schemeClr val="accent1">
                  <a:lumMod val="60000"/>
                  <a:satMod val="175000"/>
                  <a:alpha val="14000"/>
                </a:schemeClr>
              </a:glow>
            </a:effectLst>
          </c:spPr>
          <c:marker>
            <c:symbol val="none"/>
          </c:marker>
          <c:cat>
            <c:strRef>
              <c:f>'Evolucion ocupacns + demandadas'!$A$23:$A$32</c:f>
              <c:strCache>
                <c:ptCount val="10"/>
                <c:pt idx="0">
                  <c:v>Personal de limpieza</c:v>
                </c:pt>
                <c:pt idx="1">
                  <c:v>Dependientes Comercio</c:v>
                </c:pt>
                <c:pt idx="2">
                  <c:v>Empleados administrativos</c:v>
                </c:pt>
                <c:pt idx="3">
                  <c:v>Peones Industria</c:v>
                </c:pt>
                <c:pt idx="4">
                  <c:v>Peones Construcción</c:v>
                </c:pt>
                <c:pt idx="5">
                  <c:v>Camareros</c:v>
                </c:pt>
                <c:pt idx="6">
                  <c:v>Albañiles</c:v>
                </c:pt>
                <c:pt idx="7">
                  <c:v>Mozos de carga y descarga</c:v>
                </c:pt>
                <c:pt idx="8">
                  <c:v>Reponedores</c:v>
                </c:pt>
                <c:pt idx="9">
                  <c:v>Pinches de cocina</c:v>
                </c:pt>
              </c:strCache>
            </c:strRef>
          </c:cat>
          <c:val>
            <c:numRef>
              <c:f>'Evolucion ocupacns + demandadas'!$H$23:$H$32</c:f>
              <c:numCache>
                <c:formatCode>#,##0</c:formatCode>
                <c:ptCount val="10"/>
                <c:pt idx="0">
                  <c:v>2402</c:v>
                </c:pt>
                <c:pt idx="1">
                  <c:v>1666</c:v>
                </c:pt>
                <c:pt idx="2">
                  <c:v>1288</c:v>
                </c:pt>
                <c:pt idx="3">
                  <c:v>823</c:v>
                </c:pt>
                <c:pt idx="4">
                  <c:v>659</c:v>
                </c:pt>
                <c:pt idx="5">
                  <c:v>409</c:v>
                </c:pt>
                <c:pt idx="6">
                  <c:v>317</c:v>
                </c:pt>
                <c:pt idx="7">
                  <c:v>251</c:v>
                </c:pt>
                <c:pt idx="8">
                  <c:v>261</c:v>
                </c:pt>
                <c:pt idx="9">
                  <c:v>215</c:v>
                </c:pt>
              </c:numCache>
            </c:numRef>
          </c:val>
          <c:smooth val="0"/>
        </c:ser>
        <c:ser>
          <c:idx val="7"/>
          <c:order val="7"/>
          <c:tx>
            <c:strRef>
              <c:f>'Evolucion ocupacns + demandadas'!$I$22</c:f>
              <c:strCache>
                <c:ptCount val="1"/>
                <c:pt idx="0">
                  <c:v>Agosto</c:v>
                </c:pt>
              </c:strCache>
            </c:strRef>
          </c:tx>
          <c:spPr>
            <a:ln w="22225" cap="rnd">
              <a:solidFill>
                <a:schemeClr val="accent2">
                  <a:lumMod val="60000"/>
                </a:schemeClr>
              </a:solidFill>
            </a:ln>
            <a:effectLst>
              <a:glow rad="139700">
                <a:schemeClr val="accent2">
                  <a:lumMod val="60000"/>
                  <a:satMod val="175000"/>
                  <a:alpha val="14000"/>
                </a:schemeClr>
              </a:glow>
            </a:effectLst>
          </c:spPr>
          <c:marker>
            <c:symbol val="none"/>
          </c:marker>
          <c:cat>
            <c:strRef>
              <c:f>'Evolucion ocupacns + demandadas'!$A$23:$A$32</c:f>
              <c:strCache>
                <c:ptCount val="10"/>
                <c:pt idx="0">
                  <c:v>Personal de limpieza</c:v>
                </c:pt>
                <c:pt idx="1">
                  <c:v>Dependientes Comercio</c:v>
                </c:pt>
                <c:pt idx="2">
                  <c:v>Empleados administrativos</c:v>
                </c:pt>
                <c:pt idx="3">
                  <c:v>Peones Industria</c:v>
                </c:pt>
                <c:pt idx="4">
                  <c:v>Peones Construcción</c:v>
                </c:pt>
                <c:pt idx="5">
                  <c:v>Camareros</c:v>
                </c:pt>
                <c:pt idx="6">
                  <c:v>Albañiles</c:v>
                </c:pt>
                <c:pt idx="7">
                  <c:v>Mozos de carga y descarga</c:v>
                </c:pt>
                <c:pt idx="8">
                  <c:v>Reponedores</c:v>
                </c:pt>
                <c:pt idx="9">
                  <c:v>Pinches de cocina</c:v>
                </c:pt>
              </c:strCache>
            </c:strRef>
          </c:cat>
          <c:val>
            <c:numRef>
              <c:f>'Evolucion ocupacns + demandadas'!$I$23:$I$32</c:f>
              <c:numCache>
                <c:formatCode>#,##0</c:formatCode>
                <c:ptCount val="10"/>
                <c:pt idx="0">
                  <c:v>2383</c:v>
                </c:pt>
                <c:pt idx="1">
                  <c:v>1706</c:v>
                </c:pt>
                <c:pt idx="2">
                  <c:v>1269</c:v>
                </c:pt>
                <c:pt idx="3">
                  <c:v>815</c:v>
                </c:pt>
                <c:pt idx="4">
                  <c:v>661</c:v>
                </c:pt>
                <c:pt idx="5">
                  <c:v>436</c:v>
                </c:pt>
                <c:pt idx="6">
                  <c:v>321</c:v>
                </c:pt>
                <c:pt idx="7">
                  <c:v>248</c:v>
                </c:pt>
                <c:pt idx="8">
                  <c:v>260</c:v>
                </c:pt>
                <c:pt idx="9">
                  <c:v>222</c:v>
                </c:pt>
              </c:numCache>
            </c:numRef>
          </c:val>
          <c:smooth val="0"/>
        </c:ser>
        <c:ser>
          <c:idx val="8"/>
          <c:order val="8"/>
          <c:tx>
            <c:strRef>
              <c:f>'Evolucion ocupacns + demandadas'!$J$22</c:f>
              <c:strCache>
                <c:ptCount val="1"/>
                <c:pt idx="0">
                  <c:v>Septiembre</c:v>
                </c:pt>
              </c:strCache>
            </c:strRef>
          </c:tx>
          <c:spPr>
            <a:ln w="22225" cap="rnd">
              <a:solidFill>
                <a:schemeClr val="accent3">
                  <a:lumMod val="60000"/>
                </a:schemeClr>
              </a:solidFill>
            </a:ln>
            <a:effectLst>
              <a:glow rad="139700">
                <a:schemeClr val="accent3">
                  <a:lumMod val="60000"/>
                  <a:satMod val="175000"/>
                  <a:alpha val="14000"/>
                </a:schemeClr>
              </a:glow>
            </a:effectLst>
          </c:spPr>
          <c:marker>
            <c:symbol val="none"/>
          </c:marker>
          <c:cat>
            <c:strRef>
              <c:f>'Evolucion ocupacns + demandadas'!$A$23:$A$32</c:f>
              <c:strCache>
                <c:ptCount val="10"/>
                <c:pt idx="0">
                  <c:v>Personal de limpieza</c:v>
                </c:pt>
                <c:pt idx="1">
                  <c:v>Dependientes Comercio</c:v>
                </c:pt>
                <c:pt idx="2">
                  <c:v>Empleados administrativos</c:v>
                </c:pt>
                <c:pt idx="3">
                  <c:v>Peones Industria</c:v>
                </c:pt>
                <c:pt idx="4">
                  <c:v>Peones Construcción</c:v>
                </c:pt>
                <c:pt idx="5">
                  <c:v>Camareros</c:v>
                </c:pt>
                <c:pt idx="6">
                  <c:v>Albañiles</c:v>
                </c:pt>
                <c:pt idx="7">
                  <c:v>Mozos de carga y descarga</c:v>
                </c:pt>
                <c:pt idx="8">
                  <c:v>Reponedores</c:v>
                </c:pt>
                <c:pt idx="9">
                  <c:v>Pinches de cocina</c:v>
                </c:pt>
              </c:strCache>
            </c:strRef>
          </c:cat>
          <c:val>
            <c:numRef>
              <c:f>'Evolucion ocupacns + demandadas'!$J$23:$J$32</c:f>
              <c:numCache>
                <c:formatCode>#,##0</c:formatCode>
                <c:ptCount val="10"/>
                <c:pt idx="0">
                  <c:v>2427</c:v>
                </c:pt>
                <c:pt idx="1">
                  <c:v>1799</c:v>
                </c:pt>
                <c:pt idx="2">
                  <c:v>1330</c:v>
                </c:pt>
                <c:pt idx="3">
                  <c:v>831</c:v>
                </c:pt>
                <c:pt idx="4">
                  <c:v>648</c:v>
                </c:pt>
                <c:pt idx="5">
                  <c:v>465</c:v>
                </c:pt>
                <c:pt idx="6">
                  <c:v>336</c:v>
                </c:pt>
                <c:pt idx="7">
                  <c:v>273</c:v>
                </c:pt>
                <c:pt idx="8">
                  <c:v>276</c:v>
                </c:pt>
                <c:pt idx="9">
                  <c:v>230</c:v>
                </c:pt>
              </c:numCache>
            </c:numRef>
          </c:val>
          <c:smooth val="0"/>
        </c:ser>
        <c:ser>
          <c:idx val="9"/>
          <c:order val="9"/>
          <c:tx>
            <c:strRef>
              <c:f>'Evolucion ocupacns + demandadas'!$K$22</c:f>
              <c:strCache>
                <c:ptCount val="1"/>
                <c:pt idx="0">
                  <c:v>Octubre</c:v>
                </c:pt>
              </c:strCache>
            </c:strRef>
          </c:tx>
          <c:spPr>
            <a:ln w="22225" cap="rnd">
              <a:solidFill>
                <a:schemeClr val="accent4">
                  <a:lumMod val="60000"/>
                </a:schemeClr>
              </a:solidFill>
            </a:ln>
            <a:effectLst>
              <a:glow rad="139700">
                <a:schemeClr val="accent4">
                  <a:lumMod val="60000"/>
                  <a:satMod val="175000"/>
                  <a:alpha val="14000"/>
                </a:schemeClr>
              </a:glow>
            </a:effectLst>
          </c:spPr>
          <c:marker>
            <c:symbol val="none"/>
          </c:marker>
          <c:cat>
            <c:strRef>
              <c:f>'Evolucion ocupacns + demandadas'!$A$23:$A$32</c:f>
              <c:strCache>
                <c:ptCount val="10"/>
                <c:pt idx="0">
                  <c:v>Personal de limpieza</c:v>
                </c:pt>
                <c:pt idx="1">
                  <c:v>Dependientes Comercio</c:v>
                </c:pt>
                <c:pt idx="2">
                  <c:v>Empleados administrativos</c:v>
                </c:pt>
                <c:pt idx="3">
                  <c:v>Peones Industria</c:v>
                </c:pt>
                <c:pt idx="4">
                  <c:v>Peones Construcción</c:v>
                </c:pt>
                <c:pt idx="5">
                  <c:v>Camareros</c:v>
                </c:pt>
                <c:pt idx="6">
                  <c:v>Albañiles</c:v>
                </c:pt>
                <c:pt idx="7">
                  <c:v>Mozos de carga y descarga</c:v>
                </c:pt>
                <c:pt idx="8">
                  <c:v>Reponedores</c:v>
                </c:pt>
                <c:pt idx="9">
                  <c:v>Pinches de cocina</c:v>
                </c:pt>
              </c:strCache>
            </c:strRef>
          </c:cat>
          <c:val>
            <c:numRef>
              <c:f>'Evolucion ocupacns + demandadas'!$K$23:$K$32</c:f>
              <c:numCache>
                <c:formatCode>#,##0</c:formatCode>
                <c:ptCount val="10"/>
                <c:pt idx="0">
                  <c:v>2513</c:v>
                </c:pt>
                <c:pt idx="1">
                  <c:v>1889</c:v>
                </c:pt>
                <c:pt idx="2">
                  <c:v>1361</c:v>
                </c:pt>
                <c:pt idx="3">
                  <c:v>844</c:v>
                </c:pt>
                <c:pt idx="4">
                  <c:v>689</c:v>
                </c:pt>
                <c:pt idx="5">
                  <c:v>495</c:v>
                </c:pt>
                <c:pt idx="6">
                  <c:v>338</c:v>
                </c:pt>
                <c:pt idx="7">
                  <c:v>288</c:v>
                </c:pt>
                <c:pt idx="8">
                  <c:v>271</c:v>
                </c:pt>
                <c:pt idx="9">
                  <c:v>243</c:v>
                </c:pt>
              </c:numCache>
            </c:numRef>
          </c:val>
          <c:smooth val="0"/>
        </c:ser>
        <c:ser>
          <c:idx val="10"/>
          <c:order val="10"/>
          <c:tx>
            <c:strRef>
              <c:f>'Evolucion ocupacns + demandadas'!$L$22</c:f>
              <c:strCache>
                <c:ptCount val="1"/>
                <c:pt idx="0">
                  <c:v>Noviembre</c:v>
                </c:pt>
              </c:strCache>
            </c:strRef>
          </c:tx>
          <c:spPr>
            <a:ln w="22225" cap="rnd">
              <a:solidFill>
                <a:schemeClr val="accent5">
                  <a:lumMod val="60000"/>
                </a:schemeClr>
              </a:solidFill>
            </a:ln>
            <a:effectLst>
              <a:glow rad="139700">
                <a:schemeClr val="accent5">
                  <a:lumMod val="60000"/>
                  <a:satMod val="175000"/>
                  <a:alpha val="14000"/>
                </a:schemeClr>
              </a:glow>
            </a:effectLst>
          </c:spPr>
          <c:marker>
            <c:symbol val="none"/>
          </c:marker>
          <c:cat>
            <c:strRef>
              <c:f>'Evolucion ocupacns + demandadas'!$A$23:$A$32</c:f>
              <c:strCache>
                <c:ptCount val="10"/>
                <c:pt idx="0">
                  <c:v>Personal de limpieza</c:v>
                </c:pt>
                <c:pt idx="1">
                  <c:v>Dependientes Comercio</c:v>
                </c:pt>
                <c:pt idx="2">
                  <c:v>Empleados administrativos</c:v>
                </c:pt>
                <c:pt idx="3">
                  <c:v>Peones Industria</c:v>
                </c:pt>
                <c:pt idx="4">
                  <c:v>Peones Construcción</c:v>
                </c:pt>
                <c:pt idx="5">
                  <c:v>Camareros</c:v>
                </c:pt>
                <c:pt idx="6">
                  <c:v>Albañiles</c:v>
                </c:pt>
                <c:pt idx="7">
                  <c:v>Mozos de carga y descarga</c:v>
                </c:pt>
                <c:pt idx="8">
                  <c:v>Reponedores</c:v>
                </c:pt>
                <c:pt idx="9">
                  <c:v>Pinches de cocina</c:v>
                </c:pt>
              </c:strCache>
            </c:strRef>
          </c:cat>
          <c:val>
            <c:numRef>
              <c:f>'Evolucion ocupacns + demandadas'!$L$23:$L$32</c:f>
              <c:numCache>
                <c:formatCode>#,##0</c:formatCode>
                <c:ptCount val="10"/>
                <c:pt idx="0">
                  <c:v>2488</c:v>
                </c:pt>
                <c:pt idx="1">
                  <c:v>1775</c:v>
                </c:pt>
                <c:pt idx="2">
                  <c:v>1310</c:v>
                </c:pt>
                <c:pt idx="3">
                  <c:v>829</c:v>
                </c:pt>
                <c:pt idx="4">
                  <c:v>717</c:v>
                </c:pt>
                <c:pt idx="5">
                  <c:v>495</c:v>
                </c:pt>
                <c:pt idx="6">
                  <c:v>343</c:v>
                </c:pt>
                <c:pt idx="7">
                  <c:v>269</c:v>
                </c:pt>
                <c:pt idx="8">
                  <c:v>277</c:v>
                </c:pt>
                <c:pt idx="9">
                  <c:v>229</c:v>
                </c:pt>
              </c:numCache>
            </c:numRef>
          </c:val>
          <c:smooth val="0"/>
        </c:ser>
        <c:ser>
          <c:idx val="11"/>
          <c:order val="11"/>
          <c:tx>
            <c:strRef>
              <c:f>'Evolucion ocupacns + demandadas'!$M$22</c:f>
              <c:strCache>
                <c:ptCount val="1"/>
                <c:pt idx="0">
                  <c:v>Diciembre</c:v>
                </c:pt>
              </c:strCache>
            </c:strRef>
          </c:tx>
          <c:spPr>
            <a:ln w="22225" cap="rnd">
              <a:solidFill>
                <a:schemeClr val="accent6">
                  <a:lumMod val="60000"/>
                </a:schemeClr>
              </a:solidFill>
            </a:ln>
            <a:effectLst>
              <a:glow rad="139700">
                <a:schemeClr val="accent6">
                  <a:lumMod val="60000"/>
                  <a:satMod val="175000"/>
                  <a:alpha val="14000"/>
                </a:schemeClr>
              </a:glow>
            </a:effectLst>
          </c:spPr>
          <c:marker>
            <c:symbol val="none"/>
          </c:marker>
          <c:cat>
            <c:strRef>
              <c:f>'Evolucion ocupacns + demandadas'!$A$23:$A$32</c:f>
              <c:strCache>
                <c:ptCount val="10"/>
                <c:pt idx="0">
                  <c:v>Personal de limpieza</c:v>
                </c:pt>
                <c:pt idx="1">
                  <c:v>Dependientes Comercio</c:v>
                </c:pt>
                <c:pt idx="2">
                  <c:v>Empleados administrativos</c:v>
                </c:pt>
                <c:pt idx="3">
                  <c:v>Peones Industria</c:v>
                </c:pt>
                <c:pt idx="4">
                  <c:v>Peones Construcción</c:v>
                </c:pt>
                <c:pt idx="5">
                  <c:v>Camareros</c:v>
                </c:pt>
                <c:pt idx="6">
                  <c:v>Albañiles</c:v>
                </c:pt>
                <c:pt idx="7">
                  <c:v>Mozos de carga y descarga</c:v>
                </c:pt>
                <c:pt idx="8">
                  <c:v>Reponedores</c:v>
                </c:pt>
                <c:pt idx="9">
                  <c:v>Pinches de cocina</c:v>
                </c:pt>
              </c:strCache>
            </c:strRef>
          </c:cat>
          <c:val>
            <c:numRef>
              <c:f>'Evolucion ocupacns + demandadas'!$M$23:$M$32</c:f>
              <c:numCache>
                <c:formatCode>#,##0</c:formatCode>
                <c:ptCount val="10"/>
                <c:pt idx="0">
                  <c:v>2482</c:v>
                </c:pt>
                <c:pt idx="1">
                  <c:v>1747</c:v>
                </c:pt>
                <c:pt idx="2">
                  <c:v>1309</c:v>
                </c:pt>
                <c:pt idx="3">
                  <c:v>841</c:v>
                </c:pt>
                <c:pt idx="4">
                  <c:v>724</c:v>
                </c:pt>
                <c:pt idx="5">
                  <c:v>464</c:v>
                </c:pt>
                <c:pt idx="6">
                  <c:v>362</c:v>
                </c:pt>
                <c:pt idx="7">
                  <c:v>268</c:v>
                </c:pt>
                <c:pt idx="8">
                  <c:v>267</c:v>
                </c:pt>
                <c:pt idx="9">
                  <c:v>227</c:v>
                </c:pt>
              </c:numCache>
            </c:numRef>
          </c:val>
          <c:smooth val="0"/>
        </c:ser>
        <c:dLbls>
          <c:showLegendKey val="0"/>
          <c:showVal val="0"/>
          <c:showCatName val="0"/>
          <c:showSerName val="0"/>
          <c:showPercent val="0"/>
          <c:showBubbleSize val="0"/>
        </c:dLbls>
        <c:smooth val="0"/>
        <c:axId val="433714152"/>
        <c:axId val="433717680"/>
      </c:lineChart>
      <c:catAx>
        <c:axId val="433714152"/>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2700000" spcFirstLastPara="1" vertOverflow="ellipsis" vert="horz" wrap="square" anchor="ctr" anchorCtr="1"/>
          <a:lstStyle/>
          <a:p>
            <a:pPr>
              <a:defRPr sz="800" b="0" i="0" u="none" strike="noStrike" kern="1200" baseline="0">
                <a:solidFill>
                  <a:schemeClr val="lt1">
                    <a:lumMod val="75000"/>
                  </a:schemeClr>
                </a:solidFill>
                <a:latin typeface="Arial" panose="020B0604020202020204" pitchFamily="34" charset="0"/>
                <a:ea typeface="+mn-ea"/>
                <a:cs typeface="Arial" panose="020B0604020202020204" pitchFamily="34" charset="0"/>
              </a:defRPr>
            </a:pPr>
            <a:endParaRPr lang="es-ES"/>
          </a:p>
        </c:txPr>
        <c:crossAx val="433717680"/>
        <c:crosses val="autoZero"/>
        <c:auto val="1"/>
        <c:lblAlgn val="ctr"/>
        <c:lblOffset val="100"/>
        <c:noMultiLvlLbl val="0"/>
      </c:catAx>
      <c:valAx>
        <c:axId val="433717680"/>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1"/>
        <c:majorTickMark val="none"/>
        <c:minorTickMark val="none"/>
        <c:tickLblPos val="nextTo"/>
        <c:spPr>
          <a:noFill/>
          <a:ln>
            <a:noFill/>
          </a:ln>
          <a:effectLst/>
        </c:spPr>
        <c:txPr>
          <a:bodyPr rot="0" spcFirstLastPara="1" vertOverflow="ellipsis" vert="horz" wrap="square" anchor="ctr" anchorCtr="1"/>
          <a:lstStyle/>
          <a:p>
            <a:pPr>
              <a:defRPr sz="800" b="0" i="0" u="none" strike="noStrike" kern="1200" baseline="0">
                <a:solidFill>
                  <a:schemeClr val="lt1">
                    <a:lumMod val="75000"/>
                  </a:schemeClr>
                </a:solidFill>
                <a:latin typeface="Arial" panose="020B0604020202020204" pitchFamily="34" charset="0"/>
                <a:ea typeface="+mn-ea"/>
                <a:cs typeface="Arial" panose="020B0604020202020204" pitchFamily="34" charset="0"/>
              </a:defRPr>
            </a:pPr>
            <a:endParaRPr lang="es-ES"/>
          </a:p>
        </c:txPr>
        <c:crossAx val="433714152"/>
        <c:crosses val="autoZero"/>
        <c:crossBetween val="between"/>
      </c:valAx>
      <c:spPr>
        <a:noFill/>
        <a:ln>
          <a:noFill/>
        </a:ln>
        <a:effectLst/>
      </c:spPr>
    </c:plotArea>
    <c:legend>
      <c:legendPos val="t"/>
      <c:layout>
        <c:manualLayout>
          <c:xMode val="edge"/>
          <c:yMode val="edge"/>
          <c:x val="2.2007183312612363E-3"/>
          <c:y val="2.3323615160349854E-2"/>
          <c:w val="0.99384417737256514"/>
          <c:h val="7.4601287084012452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lt1">
                  <a:lumMod val="7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0000000000001" l="0.70000000000000062" r="0.70000000000000062" t="0.750000000000001"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xdr:col>
      <xdr:colOff>38100</xdr:colOff>
      <xdr:row>23</xdr:row>
      <xdr:rowOff>19050</xdr:rowOff>
    </xdr:from>
    <xdr:to>
      <xdr:col>8</xdr:col>
      <xdr:colOff>733425</xdr:colOff>
      <xdr:row>40</xdr:row>
      <xdr:rowOff>9525</xdr:rowOff>
    </xdr:to>
    <xdr:graphicFrame macro="">
      <xdr:nvGraphicFramePr>
        <xdr:cNvPr id="210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36</xdr:row>
      <xdr:rowOff>95250</xdr:rowOff>
    </xdr:from>
    <xdr:to>
      <xdr:col>7</xdr:col>
      <xdr:colOff>790575</xdr:colOff>
      <xdr:row>57</xdr:row>
      <xdr:rowOff>9525</xdr:rowOff>
    </xdr:to>
    <xdr:graphicFrame macro="">
      <xdr:nvGraphicFramePr>
        <xdr:cNvPr id="415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390525</xdr:colOff>
      <xdr:row>37</xdr:row>
      <xdr:rowOff>85725</xdr:rowOff>
    </xdr:from>
    <xdr:to>
      <xdr:col>7</xdr:col>
      <xdr:colOff>361950</xdr:colOff>
      <xdr:row>55</xdr:row>
      <xdr:rowOff>133350</xdr:rowOff>
    </xdr:to>
    <xdr:graphicFrame macro="">
      <xdr:nvGraphicFramePr>
        <xdr:cNvPr id="620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41</xdr:row>
      <xdr:rowOff>47625</xdr:rowOff>
    </xdr:from>
    <xdr:to>
      <xdr:col>6</xdr:col>
      <xdr:colOff>371475</xdr:colOff>
      <xdr:row>59</xdr:row>
      <xdr:rowOff>133350</xdr:rowOff>
    </xdr:to>
    <xdr:graphicFrame macro="">
      <xdr:nvGraphicFramePr>
        <xdr:cNvPr id="82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247650</xdr:colOff>
      <xdr:row>22</xdr:row>
      <xdr:rowOff>28575</xdr:rowOff>
    </xdr:from>
    <xdr:to>
      <xdr:col>5</xdr:col>
      <xdr:colOff>838200</xdr:colOff>
      <xdr:row>43</xdr:row>
      <xdr:rowOff>104775</xdr:rowOff>
    </xdr:to>
    <xdr:graphicFrame macro="">
      <xdr:nvGraphicFramePr>
        <xdr:cNvPr id="10297"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257175</xdr:colOff>
      <xdr:row>33</xdr:row>
      <xdr:rowOff>76200</xdr:rowOff>
    </xdr:from>
    <xdr:to>
      <xdr:col>6</xdr:col>
      <xdr:colOff>619125</xdr:colOff>
      <xdr:row>53</xdr:row>
      <xdr:rowOff>76200</xdr:rowOff>
    </xdr:to>
    <xdr:graphicFrame macro="">
      <xdr:nvGraphicFramePr>
        <xdr:cNvPr id="12345"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1" max="1" width="11.42578125" style="1"/>
    <col min="2" max="2" width="101.42578125" style="1" customWidth="1"/>
    <col min="3" max="16384" width="11.42578125" style="1"/>
  </cols>
  <sheetData>
    <row r="1" spans="1:33" x14ac:dyDescent="0.25">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row>
    <row r="2" spans="1:33" x14ac:dyDescent="0.25">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row>
    <row r="3" spans="1:33" x14ac:dyDescent="0.2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row>
    <row r="4" spans="1:33" s="60" customFormat="1" ht="222.75" customHeight="1" x14ac:dyDescent="0.25">
      <c r="A4" s="58"/>
      <c r="B4" s="59" t="s">
        <v>102</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row>
    <row r="5" spans="1:33" ht="90" customHeight="1" x14ac:dyDescent="0.25">
      <c r="A5" s="57"/>
      <c r="B5" s="116" t="s">
        <v>117</v>
      </c>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row>
    <row r="6" spans="1:33" x14ac:dyDescent="0.25">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row>
    <row r="7" spans="1:33" x14ac:dyDescent="0.25">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row>
    <row r="8" spans="1:33" x14ac:dyDescent="0.25">
      <c r="A8" s="57"/>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row>
    <row r="9" spans="1:33" x14ac:dyDescent="0.25">
      <c r="A9" s="57"/>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row>
    <row r="10" spans="1:33" x14ac:dyDescent="0.25">
      <c r="A10" s="57"/>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row>
    <row r="11" spans="1:33" x14ac:dyDescent="0.25">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row>
    <row r="12" spans="1:33" x14ac:dyDescent="0.25">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row>
    <row r="13" spans="1:33" x14ac:dyDescent="0.25">
      <c r="A13" s="57"/>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row>
    <row r="14" spans="1:33" x14ac:dyDescent="0.25">
      <c r="A14" s="57"/>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row>
    <row r="15" spans="1:33" x14ac:dyDescent="0.25">
      <c r="A15" s="57"/>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row>
    <row r="16" spans="1:33" x14ac:dyDescent="0.25">
      <c r="A16" s="57"/>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row>
    <row r="17" spans="1:33" x14ac:dyDescent="0.25">
      <c r="A17" s="57"/>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row>
    <row r="18" spans="1:33" x14ac:dyDescent="0.25">
      <c r="A18" s="57"/>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row>
    <row r="19" spans="1:33" x14ac:dyDescent="0.25">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row>
    <row r="20" spans="1:33" x14ac:dyDescent="0.25">
      <c r="A20" s="57"/>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row>
    <row r="21" spans="1:33" x14ac:dyDescent="0.25">
      <c r="A21" s="57"/>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row>
    <row r="22" spans="1:33" x14ac:dyDescent="0.25">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row>
    <row r="23" spans="1:33" x14ac:dyDescent="0.25">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row>
    <row r="24" spans="1:33" x14ac:dyDescent="0.25">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row>
    <row r="25" spans="1:33" x14ac:dyDescent="0.25">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row>
    <row r="26" spans="1:33" x14ac:dyDescent="0.25">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row>
    <row r="27" spans="1:33" x14ac:dyDescent="0.25">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row>
    <row r="28" spans="1:33" x14ac:dyDescent="0.25">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row>
    <row r="29" spans="1:33" x14ac:dyDescent="0.25">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row>
    <row r="30" spans="1:33" x14ac:dyDescent="0.25">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row>
    <row r="31" spans="1:33" x14ac:dyDescent="0.25">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row>
    <row r="32" spans="1:33" x14ac:dyDescent="0.25">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row>
    <row r="33" spans="1:33" x14ac:dyDescent="0.25">
      <c r="A33" s="57"/>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row>
    <row r="34" spans="1:33" x14ac:dyDescent="0.25">
      <c r="A34" s="57"/>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row>
    <row r="35" spans="1:33" x14ac:dyDescent="0.25">
      <c r="A35" s="57"/>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row>
    <row r="36" spans="1:33" x14ac:dyDescent="0.25">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row>
    <row r="37" spans="1:33" x14ac:dyDescent="0.25">
      <c r="A37" s="57"/>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row>
    <row r="38" spans="1:33" x14ac:dyDescent="0.25">
      <c r="A38" s="57"/>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row>
    <row r="39" spans="1:33" x14ac:dyDescent="0.25">
      <c r="A39" s="57"/>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row>
    <row r="40" spans="1:33" x14ac:dyDescent="0.25">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row>
    <row r="41" spans="1:33" x14ac:dyDescent="0.25">
      <c r="A41" s="57"/>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row>
    <row r="42" spans="1:33" x14ac:dyDescent="0.25">
      <c r="A42" s="57"/>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row>
    <row r="43" spans="1:33" x14ac:dyDescent="0.25">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row>
    <row r="44" spans="1:33" x14ac:dyDescent="0.25">
      <c r="A44" s="57"/>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row>
    <row r="45" spans="1:33" x14ac:dyDescent="0.25">
      <c r="A45" s="57"/>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row>
    <row r="46" spans="1:33" x14ac:dyDescent="0.25">
      <c r="A46" s="57"/>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row>
    <row r="47" spans="1:33" x14ac:dyDescent="0.25">
      <c r="A47" s="57"/>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row>
    <row r="48" spans="1:33" x14ac:dyDescent="0.25">
      <c r="A48" s="57"/>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row>
    <row r="49" spans="1:33" x14ac:dyDescent="0.25">
      <c r="A49" s="57"/>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row>
    <row r="50" spans="1:33" x14ac:dyDescent="0.25">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row>
    <row r="51" spans="1:33" x14ac:dyDescent="0.25">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row>
    <row r="52" spans="1:33" x14ac:dyDescent="0.25">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row>
    <row r="53" spans="1:33" x14ac:dyDescent="0.25">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row>
    <row r="54" spans="1:33" x14ac:dyDescent="0.25">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row>
    <row r="55" spans="1:33" x14ac:dyDescent="0.25">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row>
    <row r="56" spans="1:33" x14ac:dyDescent="0.25">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row>
    <row r="57" spans="1:33" x14ac:dyDescent="0.25">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row>
    <row r="58" spans="1:33" x14ac:dyDescent="0.25">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row>
    <row r="59" spans="1:33" x14ac:dyDescent="0.25">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row>
    <row r="60" spans="1:33" x14ac:dyDescent="0.2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row>
    <row r="61" spans="1:33" x14ac:dyDescent="0.2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row>
    <row r="62" spans="1:33" x14ac:dyDescent="0.25">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row>
    <row r="63" spans="1:33" x14ac:dyDescent="0.25">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row>
    <row r="64" spans="1:33" x14ac:dyDescent="0.25">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row>
    <row r="65" spans="1:33" x14ac:dyDescent="0.25">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row>
    <row r="66" spans="1:33" x14ac:dyDescent="0.25">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row>
    <row r="67" spans="1:33" x14ac:dyDescent="0.25">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row>
    <row r="68" spans="1:33" x14ac:dyDescent="0.25">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row>
    <row r="69" spans="1:33" x14ac:dyDescent="0.25">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row>
    <row r="70" spans="1:33" x14ac:dyDescent="0.25">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row>
    <row r="71" spans="1:33" x14ac:dyDescent="0.25">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row>
    <row r="72" spans="1:33" x14ac:dyDescent="0.25">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row>
    <row r="73" spans="1:33" x14ac:dyDescent="0.25">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row>
    <row r="74" spans="1:33" x14ac:dyDescent="0.25">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row>
    <row r="75" spans="1:33" x14ac:dyDescent="0.25">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row>
    <row r="76" spans="1:33" x14ac:dyDescent="0.25">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row>
    <row r="77" spans="1:33" x14ac:dyDescent="0.25">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row>
    <row r="78" spans="1:33" x14ac:dyDescent="0.25">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row>
    <row r="79" spans="1:33" x14ac:dyDescent="0.25">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row>
    <row r="80" spans="1:33" x14ac:dyDescent="0.25">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row>
    <row r="81" spans="1:33" x14ac:dyDescent="0.25">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row>
    <row r="82" spans="1:33" x14ac:dyDescent="0.25">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row>
    <row r="83" spans="1:33" x14ac:dyDescent="0.25">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row>
    <row r="84" spans="1:33" x14ac:dyDescent="0.25">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row>
    <row r="85" spans="1:33" x14ac:dyDescent="0.25">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row>
    <row r="86" spans="1:33" x14ac:dyDescent="0.25">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row>
    <row r="87" spans="1:33" x14ac:dyDescent="0.25">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row>
    <row r="88" spans="1:33" x14ac:dyDescent="0.25">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row>
    <row r="89" spans="1:33" x14ac:dyDescent="0.25">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row>
    <row r="90" spans="1:33" x14ac:dyDescent="0.25">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row>
    <row r="91" spans="1:33" x14ac:dyDescent="0.25">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row>
    <row r="92" spans="1:33" x14ac:dyDescent="0.25">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row>
    <row r="93" spans="1:33" x14ac:dyDescent="0.25">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row>
    <row r="94" spans="1:33" x14ac:dyDescent="0.25">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row>
    <row r="95" spans="1:33" x14ac:dyDescent="0.25">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row>
    <row r="96" spans="1:33" x14ac:dyDescent="0.25">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row>
    <row r="97" spans="1:33" x14ac:dyDescent="0.25">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row>
    <row r="98" spans="1:33" x14ac:dyDescent="0.25">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row>
    <row r="99" spans="1:33" x14ac:dyDescent="0.25">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row>
    <row r="100" spans="1:33" x14ac:dyDescent="0.25">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row>
    <row r="101" spans="1:33" x14ac:dyDescent="0.25">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row>
    <row r="102" spans="1:33" x14ac:dyDescent="0.25">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row>
    <row r="103" spans="1:33" x14ac:dyDescent="0.25">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row>
    <row r="104" spans="1:33" x14ac:dyDescent="0.25">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row>
    <row r="105" spans="1:33" x14ac:dyDescent="0.25">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row>
    <row r="106" spans="1:33" x14ac:dyDescent="0.25">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row>
    <row r="107" spans="1:33" x14ac:dyDescent="0.25">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row>
    <row r="108" spans="1:33" x14ac:dyDescent="0.25">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row>
    <row r="109" spans="1:33" x14ac:dyDescent="0.25">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row>
    <row r="110" spans="1:33" x14ac:dyDescent="0.25">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row>
    <row r="111" spans="1:33" x14ac:dyDescent="0.25">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row>
    <row r="112" spans="1:33" x14ac:dyDescent="0.25">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row>
    <row r="113" spans="1:33" x14ac:dyDescent="0.25">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row>
    <row r="114" spans="1:33" x14ac:dyDescent="0.25">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row>
    <row r="115" spans="1:33" x14ac:dyDescent="0.25">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row>
    <row r="116" spans="1:33" x14ac:dyDescent="0.25">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row>
    <row r="117" spans="1:33" x14ac:dyDescent="0.25">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row>
    <row r="118" spans="1:33" x14ac:dyDescent="0.25">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7"/>
  <sheetViews>
    <sheetView workbookViewId="0"/>
  </sheetViews>
  <sheetFormatPr baseColWidth="10" defaultRowHeight="15" x14ac:dyDescent="0.25"/>
  <cols>
    <col min="1" max="1" width="17.85546875" style="66" customWidth="1"/>
    <col min="2" max="257" width="11.42578125" style="66"/>
    <col min="258" max="16384" width="11.42578125" style="1"/>
  </cols>
  <sheetData>
    <row r="1" spans="1:15" ht="15.75" x14ac:dyDescent="0.25">
      <c r="A1" s="92" t="s">
        <v>119</v>
      </c>
      <c r="B1" s="92"/>
      <c r="C1" s="92"/>
      <c r="D1" s="92"/>
      <c r="E1" s="92"/>
      <c r="F1" s="92"/>
      <c r="G1" s="92"/>
      <c r="H1" s="92"/>
      <c r="I1" s="92"/>
      <c r="J1" s="92"/>
      <c r="K1" s="92"/>
      <c r="L1" s="92"/>
      <c r="M1" s="92"/>
      <c r="N1" s="92"/>
      <c r="O1" s="92"/>
    </row>
    <row r="2" spans="1:15" ht="15.75" x14ac:dyDescent="0.25">
      <c r="A2" s="92"/>
      <c r="B2" s="92"/>
      <c r="C2" s="92"/>
      <c r="D2" s="92"/>
      <c r="E2" s="92"/>
      <c r="F2" s="92"/>
      <c r="G2" s="92"/>
      <c r="H2" s="92"/>
      <c r="I2" s="92"/>
      <c r="J2" s="92"/>
      <c r="K2" s="92"/>
      <c r="L2" s="92"/>
      <c r="M2" s="92"/>
      <c r="N2" s="92"/>
      <c r="O2" s="92"/>
    </row>
    <row r="3" spans="1:15" ht="15.75" customHeight="1" x14ac:dyDescent="0.25">
      <c r="A3" s="127" t="s">
        <v>120</v>
      </c>
      <c r="B3" s="127"/>
      <c r="C3" s="127"/>
      <c r="D3" s="127"/>
      <c r="E3" s="127"/>
      <c r="F3" s="127"/>
      <c r="G3" s="127"/>
      <c r="H3" s="127"/>
      <c r="I3" s="127"/>
      <c r="J3" s="92"/>
      <c r="K3" s="92"/>
      <c r="L3" s="92"/>
      <c r="M3" s="92"/>
      <c r="N3" s="92"/>
      <c r="O3" s="92"/>
    </row>
    <row r="4" spans="1:15" ht="15.75" x14ac:dyDescent="0.25">
      <c r="A4" s="127"/>
      <c r="B4" s="127"/>
      <c r="C4" s="127"/>
      <c r="D4" s="127"/>
      <c r="E4" s="127"/>
      <c r="F4" s="127"/>
      <c r="G4" s="127"/>
      <c r="H4" s="127"/>
      <c r="I4" s="127"/>
      <c r="J4" s="92"/>
      <c r="K4" s="92"/>
      <c r="L4" s="92"/>
      <c r="M4" s="92"/>
      <c r="N4" s="92"/>
      <c r="O4" s="92"/>
    </row>
    <row r="5" spans="1:15" ht="15.75" x14ac:dyDescent="0.25">
      <c r="A5" s="92"/>
      <c r="B5" s="92"/>
      <c r="C5" s="92"/>
      <c r="D5" s="92"/>
      <c r="E5" s="92"/>
      <c r="F5" s="92"/>
      <c r="G5" s="92"/>
      <c r="H5" s="92"/>
      <c r="I5" s="92"/>
      <c r="J5" s="92"/>
      <c r="K5" s="92"/>
      <c r="L5" s="92"/>
      <c r="M5" s="92"/>
      <c r="N5" s="92"/>
      <c r="O5" s="92"/>
    </row>
    <row r="6" spans="1:15" ht="15.75" x14ac:dyDescent="0.25">
      <c r="A6" s="128" t="s">
        <v>121</v>
      </c>
      <c r="B6" s="128"/>
      <c r="C6" s="128"/>
      <c r="D6" s="128"/>
      <c r="E6" s="128"/>
      <c r="F6" s="128"/>
      <c r="G6" s="128"/>
    </row>
    <row r="7" spans="1:15" ht="30" customHeight="1" x14ac:dyDescent="0.25">
      <c r="A7" s="48"/>
      <c r="B7" s="129" t="s">
        <v>103</v>
      </c>
      <c r="C7" s="129"/>
      <c r="D7" s="129"/>
      <c r="E7" s="129" t="s">
        <v>104</v>
      </c>
      <c r="F7" s="129"/>
      <c r="G7" s="129"/>
      <c r="I7" s="5"/>
      <c r="J7" s="126"/>
      <c r="K7" s="126"/>
      <c r="L7" s="126"/>
      <c r="M7" s="126"/>
      <c r="N7" s="126"/>
      <c r="O7" s="126"/>
    </row>
    <row r="8" spans="1:15" ht="15.75" x14ac:dyDescent="0.25">
      <c r="A8" s="3" t="s">
        <v>0</v>
      </c>
      <c r="B8" s="3" t="s">
        <v>1</v>
      </c>
      <c r="C8" s="3" t="s">
        <v>2</v>
      </c>
      <c r="D8" s="3" t="s">
        <v>3</v>
      </c>
      <c r="E8" s="3" t="s">
        <v>1</v>
      </c>
      <c r="F8" s="3" t="s">
        <v>2</v>
      </c>
      <c r="G8" s="3" t="s">
        <v>3</v>
      </c>
      <c r="I8" s="6"/>
      <c r="J8" s="7"/>
      <c r="K8" s="8"/>
      <c r="L8" s="7"/>
      <c r="M8" s="8"/>
      <c r="N8" s="9"/>
      <c r="O8" s="10"/>
    </row>
    <row r="9" spans="1:15" ht="15.75" x14ac:dyDescent="0.25">
      <c r="A9" s="33" t="s">
        <v>4</v>
      </c>
      <c r="B9" s="120">
        <v>4337</v>
      </c>
      <c r="C9" s="120">
        <v>4038</v>
      </c>
      <c r="D9" s="108">
        <f>B9+C9</f>
        <v>8375</v>
      </c>
      <c r="E9" s="48"/>
      <c r="F9" s="48"/>
      <c r="G9" s="48"/>
      <c r="I9" s="11"/>
      <c r="J9" s="12"/>
      <c r="K9" s="13"/>
      <c r="L9" s="7"/>
      <c r="M9" s="13"/>
      <c r="N9" s="14"/>
      <c r="O9" s="15"/>
    </row>
    <row r="10" spans="1:15" ht="15.75" x14ac:dyDescent="0.25">
      <c r="A10" s="4" t="s">
        <v>5</v>
      </c>
      <c r="B10" s="120">
        <v>4482</v>
      </c>
      <c r="C10" s="120">
        <v>4144</v>
      </c>
      <c r="D10" s="108">
        <f t="shared" ref="D10:D27" si="0">B10+C10</f>
        <v>8626</v>
      </c>
      <c r="E10" s="48"/>
      <c r="F10" s="48"/>
      <c r="G10" s="48"/>
      <c r="I10" s="16"/>
      <c r="J10" s="12"/>
      <c r="K10" s="13"/>
      <c r="L10" s="7"/>
      <c r="M10" s="13"/>
      <c r="N10" s="14"/>
      <c r="O10" s="15"/>
    </row>
    <row r="11" spans="1:15" ht="15.75" x14ac:dyDescent="0.25">
      <c r="A11" s="4" t="s">
        <v>6</v>
      </c>
      <c r="B11" s="120">
        <v>4835</v>
      </c>
      <c r="C11" s="120">
        <v>4644</v>
      </c>
      <c r="D11" s="108">
        <f t="shared" si="0"/>
        <v>9479</v>
      </c>
      <c r="E11" s="48"/>
      <c r="F11" s="48"/>
      <c r="G11" s="48"/>
      <c r="I11" s="16"/>
      <c r="J11" s="12"/>
      <c r="K11" s="13"/>
      <c r="L11" s="7"/>
      <c r="M11" s="13"/>
      <c r="N11" s="14"/>
      <c r="O11" s="15"/>
    </row>
    <row r="12" spans="1:15" ht="15.75" x14ac:dyDescent="0.25">
      <c r="A12" s="33" t="s">
        <v>7</v>
      </c>
      <c r="B12" s="120">
        <v>3193</v>
      </c>
      <c r="C12" s="120">
        <v>3029</v>
      </c>
      <c r="D12" s="108">
        <f t="shared" si="0"/>
        <v>6222</v>
      </c>
      <c r="E12" s="120">
        <f>B12</f>
        <v>3193</v>
      </c>
      <c r="F12" s="120">
        <f>C12</f>
        <v>3029</v>
      </c>
      <c r="G12" s="108">
        <f>E12+F12</f>
        <v>6222</v>
      </c>
      <c r="I12" s="11"/>
      <c r="J12" s="12"/>
      <c r="K12" s="13"/>
      <c r="L12" s="7"/>
      <c r="M12" s="13"/>
      <c r="N12" s="14"/>
      <c r="O12" s="15"/>
    </row>
    <row r="13" spans="1:15" ht="15.75" x14ac:dyDescent="0.25">
      <c r="A13" s="33" t="s">
        <v>8</v>
      </c>
      <c r="B13" s="120">
        <v>4600</v>
      </c>
      <c r="C13" s="120">
        <v>4358</v>
      </c>
      <c r="D13" s="108">
        <f t="shared" si="0"/>
        <v>8958</v>
      </c>
      <c r="E13" s="120">
        <f t="shared" ref="E13:F21" si="1">B13</f>
        <v>4600</v>
      </c>
      <c r="F13" s="120">
        <f t="shared" si="1"/>
        <v>4358</v>
      </c>
      <c r="G13" s="108">
        <f t="shared" ref="G13:G21" si="2">E13+F13</f>
        <v>8958</v>
      </c>
      <c r="I13" s="11"/>
      <c r="J13" s="18"/>
      <c r="K13" s="13"/>
      <c r="L13" s="7"/>
      <c r="M13" s="13"/>
      <c r="N13" s="14"/>
      <c r="O13" s="15"/>
    </row>
    <row r="14" spans="1:15" ht="15.75" x14ac:dyDescent="0.25">
      <c r="A14" s="33" t="s">
        <v>9</v>
      </c>
      <c r="B14" s="120">
        <v>5051</v>
      </c>
      <c r="C14" s="120">
        <v>4947</v>
      </c>
      <c r="D14" s="108">
        <f t="shared" si="0"/>
        <v>9998</v>
      </c>
      <c r="E14" s="120">
        <f t="shared" si="1"/>
        <v>5051</v>
      </c>
      <c r="F14" s="120">
        <f t="shared" si="1"/>
        <v>4947</v>
      </c>
      <c r="G14" s="108">
        <f t="shared" si="2"/>
        <v>9998</v>
      </c>
      <c r="I14" s="11"/>
      <c r="J14" s="18"/>
      <c r="K14" s="13"/>
      <c r="L14" s="7"/>
      <c r="M14" s="13"/>
      <c r="N14" s="14"/>
      <c r="O14" s="15"/>
    </row>
    <row r="15" spans="1:15" ht="15.75" x14ac:dyDescent="0.25">
      <c r="A15" s="33" t="s">
        <v>10</v>
      </c>
      <c r="B15" s="120">
        <v>5740</v>
      </c>
      <c r="C15" s="120">
        <v>5856</v>
      </c>
      <c r="D15" s="108">
        <f t="shared" si="0"/>
        <v>11596</v>
      </c>
      <c r="E15" s="120">
        <f t="shared" si="1"/>
        <v>5740</v>
      </c>
      <c r="F15" s="120">
        <f t="shared" si="1"/>
        <v>5856</v>
      </c>
      <c r="G15" s="108">
        <f t="shared" si="2"/>
        <v>11596</v>
      </c>
      <c r="I15" s="122"/>
      <c r="J15" s="18"/>
      <c r="K15" s="13"/>
      <c r="L15" s="7"/>
      <c r="M15" s="13"/>
      <c r="N15" s="14"/>
      <c r="O15" s="15"/>
    </row>
    <row r="16" spans="1:15" ht="15.75" x14ac:dyDescent="0.25">
      <c r="A16" s="33" t="s">
        <v>11</v>
      </c>
      <c r="B16" s="120">
        <v>6480</v>
      </c>
      <c r="C16" s="120">
        <v>6471</v>
      </c>
      <c r="D16" s="108">
        <f t="shared" si="0"/>
        <v>12951</v>
      </c>
      <c r="E16" s="120">
        <f t="shared" si="1"/>
        <v>6480</v>
      </c>
      <c r="F16" s="120">
        <f t="shared" si="1"/>
        <v>6471</v>
      </c>
      <c r="G16" s="108">
        <f t="shared" si="2"/>
        <v>12951</v>
      </c>
      <c r="I16" s="11"/>
      <c r="J16" s="18"/>
      <c r="K16" s="13"/>
      <c r="L16" s="7"/>
      <c r="M16" s="13"/>
      <c r="N16" s="14"/>
      <c r="O16" s="15"/>
    </row>
    <row r="17" spans="1:15" ht="15.75" x14ac:dyDescent="0.25">
      <c r="A17" s="33" t="s">
        <v>12</v>
      </c>
      <c r="B17" s="120">
        <v>6250</v>
      </c>
      <c r="C17" s="120">
        <v>6181</v>
      </c>
      <c r="D17" s="108">
        <f t="shared" si="0"/>
        <v>12431</v>
      </c>
      <c r="E17" s="120">
        <f t="shared" si="1"/>
        <v>6250</v>
      </c>
      <c r="F17" s="120">
        <f t="shared" si="1"/>
        <v>6181</v>
      </c>
      <c r="G17" s="108">
        <f t="shared" si="2"/>
        <v>12431</v>
      </c>
      <c r="I17" s="11"/>
      <c r="J17" s="12"/>
      <c r="K17" s="13"/>
      <c r="L17" s="7"/>
      <c r="M17" s="13"/>
      <c r="N17" s="14"/>
      <c r="O17" s="15"/>
    </row>
    <row r="18" spans="1:15" ht="15.75" x14ac:dyDescent="0.25">
      <c r="A18" s="33" t="s">
        <v>13</v>
      </c>
      <c r="B18" s="120">
        <v>5807</v>
      </c>
      <c r="C18" s="120">
        <v>6093</v>
      </c>
      <c r="D18" s="108">
        <f t="shared" si="0"/>
        <v>11900</v>
      </c>
      <c r="E18" s="120">
        <f t="shared" si="1"/>
        <v>5807</v>
      </c>
      <c r="F18" s="120">
        <f t="shared" si="1"/>
        <v>6093</v>
      </c>
      <c r="G18" s="108">
        <f t="shared" si="2"/>
        <v>11900</v>
      </c>
      <c r="I18" s="11"/>
      <c r="J18" s="12"/>
      <c r="K18" s="13"/>
      <c r="L18" s="7"/>
      <c r="M18" s="13"/>
      <c r="N18" s="14"/>
      <c r="O18" s="15"/>
    </row>
    <row r="19" spans="1:15" ht="15.75" x14ac:dyDescent="0.25">
      <c r="A19" s="33" t="s">
        <v>14</v>
      </c>
      <c r="B19" s="120">
        <v>5226</v>
      </c>
      <c r="C19" s="120">
        <v>5664</v>
      </c>
      <c r="D19" s="108">
        <f t="shared" si="0"/>
        <v>10890</v>
      </c>
      <c r="E19" s="120">
        <f t="shared" si="1"/>
        <v>5226</v>
      </c>
      <c r="F19" s="120">
        <f t="shared" si="1"/>
        <v>5664</v>
      </c>
      <c r="G19" s="108">
        <f t="shared" si="2"/>
        <v>10890</v>
      </c>
      <c r="I19" s="11"/>
      <c r="J19" s="17"/>
      <c r="K19" s="13"/>
      <c r="L19" s="7"/>
      <c r="M19" s="13"/>
      <c r="N19" s="14"/>
      <c r="O19" s="15"/>
    </row>
    <row r="20" spans="1:15" ht="15.75" x14ac:dyDescent="0.25">
      <c r="A20" s="33" t="s">
        <v>15</v>
      </c>
      <c r="B20" s="120">
        <v>4433</v>
      </c>
      <c r="C20" s="120">
        <v>4903</v>
      </c>
      <c r="D20" s="108">
        <f t="shared" si="0"/>
        <v>9336</v>
      </c>
      <c r="E20" s="120">
        <f t="shared" si="1"/>
        <v>4433</v>
      </c>
      <c r="F20" s="120">
        <f t="shared" si="1"/>
        <v>4903</v>
      </c>
      <c r="G20" s="108">
        <f t="shared" si="2"/>
        <v>9336</v>
      </c>
      <c r="I20" s="11"/>
      <c r="J20" s="7"/>
      <c r="K20" s="13"/>
      <c r="L20" s="7"/>
      <c r="M20" s="13"/>
      <c r="N20" s="14"/>
      <c r="O20" s="15"/>
    </row>
    <row r="21" spans="1:15" ht="15.75" x14ac:dyDescent="0.25">
      <c r="A21" s="33" t="s">
        <v>16</v>
      </c>
      <c r="B21" s="120">
        <v>3582</v>
      </c>
      <c r="C21" s="120">
        <v>3851</v>
      </c>
      <c r="D21" s="108">
        <f t="shared" si="0"/>
        <v>7433</v>
      </c>
      <c r="E21" s="120">
        <f t="shared" si="1"/>
        <v>3582</v>
      </c>
      <c r="F21" s="120">
        <f t="shared" si="1"/>
        <v>3851</v>
      </c>
      <c r="G21" s="108">
        <f t="shared" si="2"/>
        <v>7433</v>
      </c>
      <c r="I21" s="11"/>
      <c r="J21" s="7"/>
      <c r="K21" s="13"/>
      <c r="L21" s="7"/>
      <c r="M21" s="13"/>
      <c r="N21" s="14"/>
      <c r="O21" s="15"/>
    </row>
    <row r="22" spans="1:15" ht="15.75" x14ac:dyDescent="0.25">
      <c r="A22" s="33" t="s">
        <v>17</v>
      </c>
      <c r="B22" s="120">
        <v>3155</v>
      </c>
      <c r="C22" s="120">
        <v>3703</v>
      </c>
      <c r="D22" s="108">
        <f t="shared" si="0"/>
        <v>6858</v>
      </c>
      <c r="E22" s="48"/>
      <c r="F22" s="48"/>
      <c r="G22" s="48"/>
      <c r="I22" s="11"/>
      <c r="J22" s="7"/>
      <c r="K22" s="13"/>
      <c r="L22" s="7"/>
      <c r="M22" s="13"/>
      <c r="N22" s="14"/>
      <c r="O22" s="15"/>
    </row>
    <row r="23" spans="1:15" ht="15.75" x14ac:dyDescent="0.25">
      <c r="A23" s="33" t="s">
        <v>18</v>
      </c>
      <c r="B23" s="120">
        <v>2248</v>
      </c>
      <c r="C23" s="120">
        <v>2870</v>
      </c>
      <c r="D23" s="108">
        <f t="shared" si="0"/>
        <v>5118</v>
      </c>
      <c r="E23" s="48"/>
      <c r="F23" s="48"/>
      <c r="G23" s="48"/>
      <c r="I23" s="11"/>
      <c r="J23" s="7"/>
      <c r="K23" s="13"/>
      <c r="L23" s="7"/>
      <c r="M23" s="13"/>
      <c r="N23" s="14"/>
      <c r="O23" s="15"/>
    </row>
    <row r="24" spans="1:15" ht="15.75" x14ac:dyDescent="0.25">
      <c r="A24" s="33" t="s">
        <v>19</v>
      </c>
      <c r="B24" s="120">
        <v>1756</v>
      </c>
      <c r="C24" s="120">
        <v>2455</v>
      </c>
      <c r="D24" s="108">
        <f t="shared" si="0"/>
        <v>4211</v>
      </c>
      <c r="E24" s="48"/>
      <c r="F24" s="48"/>
      <c r="G24" s="48"/>
      <c r="I24" s="11"/>
      <c r="J24" s="7"/>
      <c r="K24" s="13"/>
      <c r="L24" s="7"/>
      <c r="M24" s="13"/>
      <c r="N24" s="14"/>
      <c r="O24" s="15"/>
    </row>
    <row r="25" spans="1:15" ht="15.75" x14ac:dyDescent="0.25">
      <c r="A25" s="33" t="s">
        <v>20</v>
      </c>
      <c r="B25" s="120">
        <v>1209</v>
      </c>
      <c r="C25" s="120">
        <v>2142</v>
      </c>
      <c r="D25" s="108">
        <f t="shared" si="0"/>
        <v>3351</v>
      </c>
      <c r="E25" s="48"/>
      <c r="F25" s="48"/>
      <c r="G25" s="48"/>
      <c r="I25" s="11"/>
      <c r="J25" s="7"/>
      <c r="K25" s="13"/>
      <c r="L25" s="7"/>
      <c r="M25" s="13"/>
      <c r="N25" s="14"/>
      <c r="O25" s="15"/>
    </row>
    <row r="26" spans="1:15" ht="15.75" x14ac:dyDescent="0.25">
      <c r="A26" s="33" t="s">
        <v>21</v>
      </c>
      <c r="B26" s="120">
        <v>790</v>
      </c>
      <c r="C26" s="120">
        <v>1994</v>
      </c>
      <c r="D26" s="108">
        <f t="shared" si="0"/>
        <v>2784</v>
      </c>
      <c r="E26" s="48"/>
      <c r="F26" s="48"/>
      <c r="G26" s="48"/>
      <c r="I26" s="11"/>
      <c r="J26" s="7"/>
      <c r="K26" s="8"/>
      <c r="L26" s="7"/>
      <c r="M26" s="13"/>
      <c r="N26" s="14"/>
      <c r="O26" s="15"/>
    </row>
    <row r="27" spans="1:15" ht="15.75" x14ac:dyDescent="0.25">
      <c r="A27" s="33" t="s">
        <v>3</v>
      </c>
      <c r="B27" s="108">
        <f>SUM(B9:B26)</f>
        <v>73174</v>
      </c>
      <c r="C27" s="108">
        <f>SUM(C9:C26)</f>
        <v>77343</v>
      </c>
      <c r="D27" s="108">
        <f t="shared" si="0"/>
        <v>150517</v>
      </c>
      <c r="E27" s="108">
        <f>SUM(E12:E26)</f>
        <v>50362</v>
      </c>
      <c r="F27" s="108">
        <f>SUM(F12:F26)</f>
        <v>51353</v>
      </c>
      <c r="G27" s="108">
        <f>SUM(G12:G26)</f>
        <v>101715</v>
      </c>
      <c r="I27" s="11"/>
      <c r="J27" s="14"/>
      <c r="K27" s="15"/>
      <c r="L27" s="14"/>
      <c r="M27" s="15"/>
      <c r="N27" s="14"/>
      <c r="O27" s="15"/>
    </row>
    <row r="30" spans="1:15" x14ac:dyDescent="0.25">
      <c r="A30" s="31"/>
    </row>
    <row r="32" spans="1:15" ht="15.75" x14ac:dyDescent="0.25">
      <c r="A32" s="11"/>
      <c r="B32" s="19"/>
      <c r="C32" s="19"/>
      <c r="D32" s="20"/>
    </row>
    <row r="37" spans="1:1" x14ac:dyDescent="0.25">
      <c r="A37" s="31"/>
    </row>
  </sheetData>
  <mergeCells count="7">
    <mergeCell ref="L7:M7"/>
    <mergeCell ref="N7:O7"/>
    <mergeCell ref="A3:I4"/>
    <mergeCell ref="A6:G6"/>
    <mergeCell ref="B7:D7"/>
    <mergeCell ref="E7:G7"/>
    <mergeCell ref="J7:K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87"/>
  <sheetViews>
    <sheetView zoomScaleNormal="100" workbookViewId="0"/>
  </sheetViews>
  <sheetFormatPr baseColWidth="10" defaultRowHeight="12.75" x14ac:dyDescent="0.2"/>
  <cols>
    <col min="1" max="1" width="11.42578125" style="2"/>
    <col min="2" max="2" width="14" style="2" customWidth="1"/>
    <col min="3" max="3" width="12.28515625" style="2" bestFit="1" customWidth="1"/>
    <col min="4" max="4" width="15" style="2" customWidth="1"/>
    <col min="5" max="5" width="13" style="2" customWidth="1"/>
    <col min="6" max="6" width="11.42578125" style="2"/>
    <col min="7" max="7" width="18.85546875" style="2" customWidth="1"/>
    <col min="8" max="8" width="14.85546875" style="2" bestFit="1" customWidth="1"/>
    <col min="9" max="9" width="11.42578125" style="2"/>
    <col min="10" max="10" width="14.5703125" style="2" customWidth="1"/>
    <col min="11" max="11" width="14.28515625" style="2" bestFit="1" customWidth="1"/>
    <col min="12" max="12" width="11.42578125" style="2"/>
    <col min="13" max="13" width="9.28515625" style="2" customWidth="1"/>
    <col min="14" max="14" width="13.85546875" style="2" bestFit="1" customWidth="1"/>
    <col min="15" max="15" width="11.42578125" style="2"/>
    <col min="16" max="16" width="14.7109375" style="2" customWidth="1"/>
    <col min="17" max="17" width="13.28515625" style="2" bestFit="1" customWidth="1"/>
    <col min="18" max="18" width="11.7109375" style="2" customWidth="1"/>
    <col min="19" max="19" width="13.7109375" style="2" customWidth="1"/>
    <col min="20" max="20" width="13.85546875" style="2" bestFit="1" customWidth="1"/>
    <col min="21" max="21" width="11.42578125" style="2"/>
    <col min="22" max="22" width="14.5703125" style="2" customWidth="1"/>
    <col min="23" max="23" width="13.28515625" style="2" bestFit="1" customWidth="1"/>
    <col min="24" max="24" width="11.42578125" style="2"/>
    <col min="25" max="25" width="14.5703125" style="2" customWidth="1"/>
    <col min="26" max="26" width="13.85546875" style="2" bestFit="1" customWidth="1"/>
    <col min="27" max="27" width="11.42578125" style="2"/>
    <col min="28" max="28" width="14.5703125" style="2" customWidth="1"/>
    <col min="29" max="29" width="13.28515625" style="2" bestFit="1" customWidth="1"/>
    <col min="30" max="30" width="11.42578125" style="2"/>
    <col min="31" max="31" width="14.5703125" style="2" customWidth="1"/>
    <col min="32" max="32" width="13.85546875" style="2" bestFit="1" customWidth="1"/>
    <col min="33" max="33" width="11.42578125" style="2"/>
    <col min="34" max="34" width="14.85546875" style="2" customWidth="1"/>
    <col min="35" max="35" width="13.28515625" style="2" bestFit="1" customWidth="1"/>
    <col min="36" max="36" width="11.42578125" style="2"/>
    <col min="37" max="37" width="14.85546875" style="2" customWidth="1"/>
    <col min="38" max="38" width="14.85546875" style="2" bestFit="1" customWidth="1"/>
    <col min="39" max="39" width="11.42578125" style="2"/>
    <col min="40" max="40" width="14.85546875" style="2" customWidth="1"/>
    <col min="41" max="41" width="14.28515625" style="2" bestFit="1" customWidth="1"/>
    <col min="42" max="42" width="11.42578125" style="2"/>
    <col min="43" max="43" width="13.5703125" style="2" customWidth="1"/>
    <col min="44" max="44" width="13.85546875" style="2" bestFit="1" customWidth="1"/>
    <col min="45" max="45" width="11.42578125" style="2"/>
    <col min="46" max="46" width="15.85546875" style="2" customWidth="1"/>
    <col min="47" max="47" width="13.28515625" style="2" bestFit="1" customWidth="1"/>
    <col min="48" max="48" width="11.42578125" style="2"/>
    <col min="49" max="49" width="15.85546875" style="2" customWidth="1"/>
    <col min="50" max="50" width="13.85546875" style="2" bestFit="1" customWidth="1"/>
    <col min="51" max="51" width="11.42578125" style="2"/>
    <col min="52" max="52" width="15.85546875" style="2" customWidth="1"/>
    <col min="53" max="53" width="13.28515625" style="2" bestFit="1" customWidth="1"/>
    <col min="54" max="54" width="11.42578125" style="2"/>
    <col min="55" max="55" width="15.85546875" style="2" customWidth="1"/>
    <col min="56" max="56" width="14.85546875" style="2" bestFit="1" customWidth="1"/>
    <col min="57" max="57" width="11.42578125" style="2"/>
    <col min="58" max="58" width="14.28515625" style="2" customWidth="1"/>
    <col min="59" max="59" width="14.28515625" style="2" bestFit="1" customWidth="1"/>
    <col min="60" max="60" width="11.42578125" style="2"/>
    <col min="61" max="61" width="14.28515625" style="2" customWidth="1"/>
    <col min="62" max="62" width="13.85546875" style="2" bestFit="1" customWidth="1"/>
    <col min="63" max="63" width="11.42578125" style="2"/>
    <col min="64" max="64" width="14.28515625" style="2" customWidth="1"/>
    <col min="65" max="65" width="14.28515625" style="2" bestFit="1" customWidth="1"/>
    <col min="66" max="66" width="11.42578125" style="2"/>
    <col min="67" max="67" width="14.28515625" style="2" customWidth="1"/>
    <col min="68" max="68" width="13.85546875" style="2" bestFit="1" customWidth="1"/>
    <col min="69" max="69" width="11.42578125" style="2"/>
    <col min="70" max="70" width="13.140625" style="2" customWidth="1"/>
    <col min="71" max="71" width="13.28515625" style="2" bestFit="1" customWidth="1"/>
    <col min="72" max="72" width="11.42578125" style="2"/>
    <col min="73" max="73" width="13.140625" style="2" customWidth="1"/>
    <col min="74" max="16384" width="11.42578125" style="2"/>
  </cols>
  <sheetData>
    <row r="1" spans="1:73" ht="15.75" x14ac:dyDescent="0.25">
      <c r="A1" s="30" t="s">
        <v>110</v>
      </c>
    </row>
    <row r="2" spans="1:73" s="29" customFormat="1" ht="15.75" x14ac:dyDescent="0.25">
      <c r="A2" s="30"/>
    </row>
    <row r="3" spans="1:73" s="29" customFormat="1" ht="15" customHeight="1" x14ac:dyDescent="0.2">
      <c r="A3" s="127" t="s">
        <v>123</v>
      </c>
      <c r="B3" s="127"/>
      <c r="C3" s="127"/>
      <c r="D3" s="127"/>
      <c r="E3" s="127"/>
      <c r="F3" s="127"/>
      <c r="G3" s="127"/>
      <c r="H3" s="127"/>
      <c r="I3" s="127"/>
      <c r="J3" s="127"/>
    </row>
    <row r="4" spans="1:73" s="29" customFormat="1" x14ac:dyDescent="0.2">
      <c r="A4" s="127"/>
      <c r="B4" s="127"/>
      <c r="C4" s="127"/>
      <c r="D4" s="127"/>
      <c r="E4" s="127"/>
      <c r="F4" s="127"/>
      <c r="G4" s="127"/>
      <c r="H4" s="127"/>
      <c r="I4" s="127"/>
      <c r="J4" s="127"/>
    </row>
    <row r="7" spans="1:73" x14ac:dyDescent="0.2">
      <c r="A7" s="133" t="s">
        <v>105</v>
      </c>
      <c r="B7" s="130" t="s">
        <v>22</v>
      </c>
      <c r="C7" s="130"/>
      <c r="D7" s="130"/>
      <c r="E7" s="130"/>
      <c r="F7" s="130"/>
      <c r="G7" s="130"/>
      <c r="H7" s="130" t="s">
        <v>40</v>
      </c>
      <c r="I7" s="130"/>
      <c r="J7" s="130"/>
      <c r="K7" s="130"/>
      <c r="L7" s="130"/>
      <c r="M7" s="130"/>
      <c r="N7" s="130" t="s">
        <v>39</v>
      </c>
      <c r="O7" s="130"/>
      <c r="P7" s="130"/>
      <c r="Q7" s="130"/>
      <c r="R7" s="130"/>
      <c r="S7" s="130"/>
      <c r="T7" s="130" t="s">
        <v>38</v>
      </c>
      <c r="U7" s="130"/>
      <c r="V7" s="130"/>
      <c r="W7" s="130"/>
      <c r="X7" s="130"/>
      <c r="Y7" s="130"/>
      <c r="Z7" s="130" t="s">
        <v>37</v>
      </c>
      <c r="AA7" s="130"/>
      <c r="AB7" s="130"/>
      <c r="AC7" s="130"/>
      <c r="AD7" s="130"/>
      <c r="AE7" s="130"/>
      <c r="AF7" s="130" t="s">
        <v>36</v>
      </c>
      <c r="AG7" s="130"/>
      <c r="AH7" s="130"/>
      <c r="AI7" s="130"/>
      <c r="AJ7" s="130"/>
      <c r="AK7" s="130"/>
      <c r="AL7" s="130" t="s">
        <v>35</v>
      </c>
      <c r="AM7" s="130"/>
      <c r="AN7" s="130"/>
      <c r="AO7" s="130"/>
      <c r="AP7" s="130"/>
      <c r="AQ7" s="130"/>
      <c r="AR7" s="130" t="s">
        <v>34</v>
      </c>
      <c r="AS7" s="130"/>
      <c r="AT7" s="130"/>
      <c r="AU7" s="130"/>
      <c r="AV7" s="130"/>
      <c r="AW7" s="130"/>
      <c r="AX7" s="130" t="s">
        <v>33</v>
      </c>
      <c r="AY7" s="130"/>
      <c r="AZ7" s="130"/>
      <c r="BA7" s="130"/>
      <c r="BB7" s="130"/>
      <c r="BC7" s="130"/>
      <c r="BD7" s="130" t="s">
        <v>32</v>
      </c>
      <c r="BE7" s="130"/>
      <c r="BF7" s="130"/>
      <c r="BG7" s="130"/>
      <c r="BH7" s="130"/>
      <c r="BI7" s="130"/>
      <c r="BJ7" s="130" t="s">
        <v>31</v>
      </c>
      <c r="BK7" s="130"/>
      <c r="BL7" s="130"/>
      <c r="BM7" s="130"/>
      <c r="BN7" s="130"/>
      <c r="BO7" s="130"/>
      <c r="BP7" s="130" t="s">
        <v>30</v>
      </c>
      <c r="BQ7" s="130"/>
      <c r="BR7" s="130"/>
      <c r="BS7" s="130"/>
      <c r="BT7" s="130"/>
      <c r="BU7" s="130"/>
    </row>
    <row r="8" spans="1:73" x14ac:dyDescent="0.2">
      <c r="A8" s="134"/>
      <c r="B8" s="130" t="s">
        <v>26</v>
      </c>
      <c r="C8" s="130"/>
      <c r="D8" s="130"/>
      <c r="E8" s="130" t="s">
        <v>27</v>
      </c>
      <c r="F8" s="130"/>
      <c r="G8" s="130"/>
      <c r="H8" s="130" t="s">
        <v>26</v>
      </c>
      <c r="I8" s="130"/>
      <c r="J8" s="130"/>
      <c r="K8" s="130" t="s">
        <v>27</v>
      </c>
      <c r="L8" s="130"/>
      <c r="M8" s="130"/>
      <c r="N8" s="130" t="s">
        <v>26</v>
      </c>
      <c r="O8" s="130"/>
      <c r="P8" s="130"/>
      <c r="Q8" s="130" t="s">
        <v>27</v>
      </c>
      <c r="R8" s="130"/>
      <c r="S8" s="130"/>
      <c r="T8" s="130" t="s">
        <v>26</v>
      </c>
      <c r="U8" s="130"/>
      <c r="V8" s="130"/>
      <c r="W8" s="130" t="s">
        <v>27</v>
      </c>
      <c r="X8" s="130"/>
      <c r="Y8" s="130"/>
      <c r="Z8" s="130" t="s">
        <v>26</v>
      </c>
      <c r="AA8" s="130"/>
      <c r="AB8" s="130"/>
      <c r="AC8" s="130" t="s">
        <v>27</v>
      </c>
      <c r="AD8" s="130"/>
      <c r="AE8" s="130"/>
      <c r="AF8" s="130" t="s">
        <v>26</v>
      </c>
      <c r="AG8" s="130"/>
      <c r="AH8" s="130"/>
      <c r="AI8" s="130" t="s">
        <v>27</v>
      </c>
      <c r="AJ8" s="130"/>
      <c r="AK8" s="130"/>
      <c r="AL8" s="130" t="s">
        <v>26</v>
      </c>
      <c r="AM8" s="130"/>
      <c r="AN8" s="130"/>
      <c r="AO8" s="130" t="s">
        <v>27</v>
      </c>
      <c r="AP8" s="130"/>
      <c r="AQ8" s="130"/>
      <c r="AR8" s="130" t="s">
        <v>26</v>
      </c>
      <c r="AS8" s="130"/>
      <c r="AT8" s="130"/>
      <c r="AU8" s="130" t="s">
        <v>27</v>
      </c>
      <c r="AV8" s="130"/>
      <c r="AW8" s="130"/>
      <c r="AX8" s="130" t="s">
        <v>26</v>
      </c>
      <c r="AY8" s="130"/>
      <c r="AZ8" s="130"/>
      <c r="BA8" s="130" t="s">
        <v>27</v>
      </c>
      <c r="BB8" s="130"/>
      <c r="BC8" s="130"/>
      <c r="BD8" s="130" t="s">
        <v>26</v>
      </c>
      <c r="BE8" s="130"/>
      <c r="BF8" s="130"/>
      <c r="BG8" s="130" t="s">
        <v>27</v>
      </c>
      <c r="BH8" s="130"/>
      <c r="BI8" s="130"/>
      <c r="BJ8" s="130" t="s">
        <v>26</v>
      </c>
      <c r="BK8" s="130"/>
      <c r="BL8" s="130"/>
      <c r="BM8" s="130" t="s">
        <v>27</v>
      </c>
      <c r="BN8" s="130"/>
      <c r="BO8" s="130"/>
      <c r="BP8" s="130" t="s">
        <v>26</v>
      </c>
      <c r="BQ8" s="130"/>
      <c r="BR8" s="130"/>
      <c r="BS8" s="130" t="s">
        <v>27</v>
      </c>
      <c r="BT8" s="130"/>
      <c r="BU8" s="130"/>
    </row>
    <row r="9" spans="1:73" ht="27.75" customHeight="1" x14ac:dyDescent="0.2">
      <c r="A9" s="135"/>
      <c r="B9" s="36" t="s">
        <v>23</v>
      </c>
      <c r="C9" s="36" t="s">
        <v>24</v>
      </c>
      <c r="D9" s="35" t="s">
        <v>25</v>
      </c>
      <c r="E9" s="36" t="s">
        <v>28</v>
      </c>
      <c r="F9" s="36" t="s">
        <v>24</v>
      </c>
      <c r="G9" s="35" t="s">
        <v>29</v>
      </c>
      <c r="H9" s="36" t="s">
        <v>23</v>
      </c>
      <c r="I9" s="36" t="s">
        <v>24</v>
      </c>
      <c r="J9" s="35" t="s">
        <v>25</v>
      </c>
      <c r="K9" s="36" t="s">
        <v>28</v>
      </c>
      <c r="L9" s="36" t="s">
        <v>24</v>
      </c>
      <c r="M9" s="35" t="s">
        <v>29</v>
      </c>
      <c r="N9" s="36" t="s">
        <v>23</v>
      </c>
      <c r="O9" s="36" t="s">
        <v>24</v>
      </c>
      <c r="P9" s="35" t="s">
        <v>25</v>
      </c>
      <c r="Q9" s="36" t="s">
        <v>28</v>
      </c>
      <c r="R9" s="36" t="s">
        <v>24</v>
      </c>
      <c r="S9" s="35" t="s">
        <v>29</v>
      </c>
      <c r="T9" s="36" t="s">
        <v>23</v>
      </c>
      <c r="U9" s="36" t="s">
        <v>24</v>
      </c>
      <c r="V9" s="35" t="s">
        <v>25</v>
      </c>
      <c r="W9" s="36" t="s">
        <v>28</v>
      </c>
      <c r="X9" s="36" t="s">
        <v>24</v>
      </c>
      <c r="Y9" s="35" t="s">
        <v>29</v>
      </c>
      <c r="Z9" s="36" t="s">
        <v>23</v>
      </c>
      <c r="AA9" s="36" t="s">
        <v>24</v>
      </c>
      <c r="AB9" s="35" t="s">
        <v>25</v>
      </c>
      <c r="AC9" s="36" t="s">
        <v>28</v>
      </c>
      <c r="AD9" s="36" t="s">
        <v>24</v>
      </c>
      <c r="AE9" s="35" t="s">
        <v>29</v>
      </c>
      <c r="AF9" s="36" t="s">
        <v>23</v>
      </c>
      <c r="AG9" s="36" t="s">
        <v>24</v>
      </c>
      <c r="AH9" s="35" t="s">
        <v>25</v>
      </c>
      <c r="AI9" s="36" t="s">
        <v>28</v>
      </c>
      <c r="AJ9" s="36" t="s">
        <v>24</v>
      </c>
      <c r="AK9" s="35" t="s">
        <v>29</v>
      </c>
      <c r="AL9" s="36" t="s">
        <v>23</v>
      </c>
      <c r="AM9" s="36" t="s">
        <v>24</v>
      </c>
      <c r="AN9" s="35" t="s">
        <v>25</v>
      </c>
      <c r="AO9" s="36" t="s">
        <v>28</v>
      </c>
      <c r="AP9" s="36" t="s">
        <v>24</v>
      </c>
      <c r="AQ9" s="35" t="s">
        <v>29</v>
      </c>
      <c r="AR9" s="36" t="s">
        <v>23</v>
      </c>
      <c r="AS9" s="36" t="s">
        <v>24</v>
      </c>
      <c r="AT9" s="35" t="s">
        <v>25</v>
      </c>
      <c r="AU9" s="36" t="s">
        <v>28</v>
      </c>
      <c r="AV9" s="36" t="s">
        <v>24</v>
      </c>
      <c r="AW9" s="35" t="s">
        <v>29</v>
      </c>
      <c r="AX9" s="36" t="s">
        <v>23</v>
      </c>
      <c r="AY9" s="36" t="s">
        <v>24</v>
      </c>
      <c r="AZ9" s="35" t="s">
        <v>25</v>
      </c>
      <c r="BA9" s="36" t="s">
        <v>28</v>
      </c>
      <c r="BB9" s="36" t="s">
        <v>24</v>
      </c>
      <c r="BC9" s="35" t="s">
        <v>29</v>
      </c>
      <c r="BD9" s="36" t="s">
        <v>23</v>
      </c>
      <c r="BE9" s="36" t="s">
        <v>24</v>
      </c>
      <c r="BF9" s="35" t="s">
        <v>25</v>
      </c>
      <c r="BG9" s="36" t="s">
        <v>28</v>
      </c>
      <c r="BH9" s="36" t="s">
        <v>24</v>
      </c>
      <c r="BI9" s="35" t="s">
        <v>29</v>
      </c>
      <c r="BJ9" s="36" t="s">
        <v>23</v>
      </c>
      <c r="BK9" s="36" t="s">
        <v>24</v>
      </c>
      <c r="BL9" s="35" t="s">
        <v>25</v>
      </c>
      <c r="BM9" s="36" t="s">
        <v>28</v>
      </c>
      <c r="BN9" s="36" t="s">
        <v>24</v>
      </c>
      <c r="BO9" s="35" t="s">
        <v>29</v>
      </c>
      <c r="BP9" s="36" t="s">
        <v>23</v>
      </c>
      <c r="BQ9" s="36" t="s">
        <v>24</v>
      </c>
      <c r="BR9" s="35" t="s">
        <v>25</v>
      </c>
      <c r="BS9" s="36" t="s">
        <v>28</v>
      </c>
      <c r="BT9" s="36" t="s">
        <v>24</v>
      </c>
      <c r="BU9" s="35" t="s">
        <v>29</v>
      </c>
    </row>
    <row r="10" spans="1:73" x14ac:dyDescent="0.2">
      <c r="A10" s="38" t="s">
        <v>7</v>
      </c>
      <c r="B10" s="43">
        <v>151</v>
      </c>
      <c r="C10" s="114">
        <f>'Población Badajoz'!E12</f>
        <v>3193</v>
      </c>
      <c r="D10" s="110">
        <f>B10/C10</f>
        <v>4.7290948950829942E-2</v>
      </c>
      <c r="E10" s="43">
        <v>140</v>
      </c>
      <c r="F10" s="114">
        <f>'Población Badajoz'!F12</f>
        <v>3029</v>
      </c>
      <c r="G10" s="110">
        <f>E10/F10</f>
        <v>4.6219874546054807E-2</v>
      </c>
      <c r="H10" s="43">
        <v>132</v>
      </c>
      <c r="I10" s="114">
        <f>'Población Badajoz'!E12</f>
        <v>3193</v>
      </c>
      <c r="J10" s="110">
        <f>H10/I10</f>
        <v>4.1340432195427497E-2</v>
      </c>
      <c r="K10" s="43">
        <v>124</v>
      </c>
      <c r="L10" s="114">
        <f>'Población Badajoz'!F12</f>
        <v>3029</v>
      </c>
      <c r="M10" s="110">
        <f>K10/L10</f>
        <v>4.0937603169362825E-2</v>
      </c>
      <c r="N10" s="101">
        <v>126</v>
      </c>
      <c r="O10" s="114">
        <f>'Población Badajoz'!E12</f>
        <v>3193</v>
      </c>
      <c r="P10" s="110">
        <f>N10/O10</f>
        <v>3.9461321641089883E-2</v>
      </c>
      <c r="Q10" s="101">
        <v>128</v>
      </c>
      <c r="R10" s="114">
        <f>'Población Badajoz'!F12</f>
        <v>3029</v>
      </c>
      <c r="S10" s="110">
        <f>Q10/R10</f>
        <v>4.2258171013535822E-2</v>
      </c>
      <c r="T10" s="43">
        <v>126</v>
      </c>
      <c r="U10" s="114">
        <f>'Población Badajoz'!E12</f>
        <v>3193</v>
      </c>
      <c r="V10" s="110">
        <f>T10/U10</f>
        <v>3.9461321641089883E-2</v>
      </c>
      <c r="W10" s="43">
        <v>121</v>
      </c>
      <c r="X10" s="114">
        <f>'Población Badajoz'!F12</f>
        <v>3029</v>
      </c>
      <c r="Y10" s="110">
        <f>W10/X10</f>
        <v>3.9947177286233079E-2</v>
      </c>
      <c r="Z10" s="101">
        <v>114</v>
      </c>
      <c r="AA10" s="114">
        <f>'Población Badajoz'!E12</f>
        <v>3193</v>
      </c>
      <c r="AB10" s="110">
        <f>Z10/AA10</f>
        <v>3.5703100532414656E-2</v>
      </c>
      <c r="AC10" s="101">
        <v>113</v>
      </c>
      <c r="AD10" s="114">
        <f>'Población Badajoz'!F12</f>
        <v>3029</v>
      </c>
      <c r="AE10" s="110">
        <f>AC10/AD10</f>
        <v>3.7306041597887092E-2</v>
      </c>
      <c r="AF10" s="101">
        <v>126</v>
      </c>
      <c r="AG10" s="114">
        <f>'Población Badajoz'!E12</f>
        <v>3193</v>
      </c>
      <c r="AH10" s="110">
        <f>AF10/AG10</f>
        <v>3.9461321641089883E-2</v>
      </c>
      <c r="AI10" s="101">
        <v>112</v>
      </c>
      <c r="AJ10" s="114">
        <f>'Población Badajoz'!F12</f>
        <v>3029</v>
      </c>
      <c r="AK10" s="110">
        <f>AI10/AJ10</f>
        <v>3.6975899636843841E-2</v>
      </c>
      <c r="AL10" s="101">
        <v>152</v>
      </c>
      <c r="AM10" s="114">
        <f>'Población Badajoz'!E12</f>
        <v>3193</v>
      </c>
      <c r="AN10" s="110">
        <f>AL10/AM10</f>
        <v>4.7604134043219545E-2</v>
      </c>
      <c r="AO10" s="101">
        <v>129</v>
      </c>
      <c r="AP10" s="114">
        <f>'Población Badajoz'!F12</f>
        <v>3029</v>
      </c>
      <c r="AQ10" s="110">
        <f>AO10/AP10</f>
        <v>4.2588312974579066E-2</v>
      </c>
      <c r="AR10" s="101">
        <v>154</v>
      </c>
      <c r="AS10" s="114">
        <f>'Población Badajoz'!E12</f>
        <v>3193</v>
      </c>
      <c r="AT10" s="110">
        <f>AR10/AS10</f>
        <v>4.8230504227998745E-2</v>
      </c>
      <c r="AU10" s="101">
        <v>131</v>
      </c>
      <c r="AV10" s="114">
        <f>'Población Badajoz'!F12</f>
        <v>3029</v>
      </c>
      <c r="AW10" s="110">
        <f>AU10/AV10</f>
        <v>4.3248596896665568E-2</v>
      </c>
      <c r="AX10" s="101">
        <v>177</v>
      </c>
      <c r="AY10" s="114">
        <f>'Población Badajoz'!E12</f>
        <v>3193</v>
      </c>
      <c r="AZ10" s="110">
        <f>AX10/AY10</f>
        <v>5.5433761352959597E-2</v>
      </c>
      <c r="BA10" s="101">
        <v>169</v>
      </c>
      <c r="BB10" s="114">
        <f>'Población Badajoz'!F12</f>
        <v>3029</v>
      </c>
      <c r="BC10" s="110">
        <f>BA10/BB10</f>
        <v>5.5793991416309016E-2</v>
      </c>
      <c r="BD10" s="43">
        <v>179</v>
      </c>
      <c r="BE10" s="114">
        <f>'Población Badajoz'!E12</f>
        <v>3193</v>
      </c>
      <c r="BF10" s="110">
        <f>BD10/BE10</f>
        <v>5.6060131537738804E-2</v>
      </c>
      <c r="BG10" s="43">
        <v>166</v>
      </c>
      <c r="BH10" s="114">
        <f>'Población Badajoz'!F12</f>
        <v>3029</v>
      </c>
      <c r="BI10" s="110">
        <f>BG10/BH10</f>
        <v>5.480356553317927E-2</v>
      </c>
      <c r="BJ10" s="101">
        <v>170</v>
      </c>
      <c r="BK10" s="114">
        <f>'Población Badajoz'!E12</f>
        <v>3193</v>
      </c>
      <c r="BL10" s="110">
        <f>BJ10/BK10</f>
        <v>5.3241465706232387E-2</v>
      </c>
      <c r="BM10" s="101">
        <v>134</v>
      </c>
      <c r="BN10" s="114">
        <f>'Población Badajoz'!F12</f>
        <v>3029</v>
      </c>
      <c r="BO10" s="110">
        <f>BM10/BN10</f>
        <v>4.4239022779795314E-2</v>
      </c>
      <c r="BP10" s="101">
        <v>169</v>
      </c>
      <c r="BQ10" s="114">
        <f>'Población Badajoz'!E12</f>
        <v>3193</v>
      </c>
      <c r="BR10" s="110">
        <f>BP10/BQ10</f>
        <v>5.2928280613842783E-2</v>
      </c>
      <c r="BS10" s="101">
        <v>133</v>
      </c>
      <c r="BT10" s="114">
        <f>'Población Badajoz'!F12</f>
        <v>3029</v>
      </c>
      <c r="BU10" s="110">
        <f>BS10/BT10</f>
        <v>4.3908880818752064E-2</v>
      </c>
    </row>
    <row r="11" spans="1:73" x14ac:dyDescent="0.2">
      <c r="A11" s="38" t="s">
        <v>8</v>
      </c>
      <c r="B11" s="43">
        <v>702</v>
      </c>
      <c r="C11" s="114">
        <f>'Población Badajoz'!E13</f>
        <v>4600</v>
      </c>
      <c r="D11" s="110">
        <f t="shared" ref="D11:D20" si="0">B11/C11</f>
        <v>0.15260869565217391</v>
      </c>
      <c r="E11" s="43">
        <v>698</v>
      </c>
      <c r="F11" s="114">
        <f>'Población Badajoz'!F13</f>
        <v>4358</v>
      </c>
      <c r="G11" s="110">
        <f t="shared" ref="G11:G20" si="1">E11/F11</f>
        <v>0.16016521340064249</v>
      </c>
      <c r="H11" s="43">
        <v>681</v>
      </c>
      <c r="I11" s="114">
        <f>'Población Badajoz'!E13</f>
        <v>4600</v>
      </c>
      <c r="J11" s="110">
        <f t="shared" ref="J11:J20" si="2">H11/I11</f>
        <v>0.14804347826086955</v>
      </c>
      <c r="K11" s="43">
        <v>699</v>
      </c>
      <c r="L11" s="114">
        <f>'Población Badajoz'!F13</f>
        <v>4358</v>
      </c>
      <c r="M11" s="110">
        <f t="shared" ref="M11:M20" si="3">K11/L11</f>
        <v>0.16039467645709041</v>
      </c>
      <c r="N11" s="101">
        <v>682</v>
      </c>
      <c r="O11" s="114">
        <f>'Población Badajoz'!E13</f>
        <v>4600</v>
      </c>
      <c r="P11" s="110">
        <f t="shared" ref="P11:P19" si="4">N11/O11</f>
        <v>0.14826086956521739</v>
      </c>
      <c r="Q11" s="101">
        <v>687</v>
      </c>
      <c r="R11" s="114">
        <f>'Población Badajoz'!F13</f>
        <v>4358</v>
      </c>
      <c r="S11" s="110">
        <f t="shared" ref="S11:S19" si="5">Q11/R11</f>
        <v>0.15764111977971546</v>
      </c>
      <c r="T11" s="43">
        <v>654</v>
      </c>
      <c r="U11" s="114">
        <f>'Población Badajoz'!E13</f>
        <v>4600</v>
      </c>
      <c r="V11" s="110">
        <f t="shared" ref="V11:V19" si="6">T11/U11</f>
        <v>0.14217391304347826</v>
      </c>
      <c r="W11" s="43">
        <v>695</v>
      </c>
      <c r="X11" s="114">
        <f>'Población Badajoz'!F13</f>
        <v>4358</v>
      </c>
      <c r="Y11" s="110">
        <f t="shared" ref="Y11:Y19" si="7">W11/X11</f>
        <v>0.15947682423129875</v>
      </c>
      <c r="Z11" s="101">
        <v>616</v>
      </c>
      <c r="AA11" s="114">
        <f>'Población Badajoz'!E13</f>
        <v>4600</v>
      </c>
      <c r="AB11" s="110">
        <f t="shared" ref="AB11:AB19" si="8">Z11/AA11</f>
        <v>0.13391304347826086</v>
      </c>
      <c r="AC11" s="101">
        <v>614</v>
      </c>
      <c r="AD11" s="114">
        <f>'Población Badajoz'!F13</f>
        <v>4358</v>
      </c>
      <c r="AE11" s="110">
        <f t="shared" ref="AE11:AE19" si="9">AC11/AD11</f>
        <v>0.14089031665901791</v>
      </c>
      <c r="AF11" s="101">
        <v>597</v>
      </c>
      <c r="AG11" s="114">
        <f>'Población Badajoz'!E13</f>
        <v>4600</v>
      </c>
      <c r="AH11" s="110">
        <f t="shared" ref="AH11:AH19" si="10">AF11/AG11</f>
        <v>0.12978260869565217</v>
      </c>
      <c r="AI11" s="101">
        <v>581</v>
      </c>
      <c r="AJ11" s="114">
        <f>'Población Badajoz'!F13</f>
        <v>4358</v>
      </c>
      <c r="AK11" s="110">
        <f t="shared" ref="AK11:AK19" si="11">AI11/AJ11</f>
        <v>0.1333180357962368</v>
      </c>
      <c r="AL11" s="101">
        <v>615</v>
      </c>
      <c r="AM11" s="114">
        <f>'Población Badajoz'!E13</f>
        <v>4600</v>
      </c>
      <c r="AN11" s="110">
        <f t="shared" ref="AN11:AN19" si="12">AL11/AM11</f>
        <v>0.13369565217391305</v>
      </c>
      <c r="AO11" s="101">
        <v>601</v>
      </c>
      <c r="AP11" s="114">
        <f>'Población Badajoz'!F13</f>
        <v>4358</v>
      </c>
      <c r="AQ11" s="110">
        <f t="shared" ref="AQ11:AQ19" si="13">AO11/AP11</f>
        <v>0.13790729692519504</v>
      </c>
      <c r="AR11" s="101">
        <v>622</v>
      </c>
      <c r="AS11" s="114">
        <f>'Población Badajoz'!E13</f>
        <v>4600</v>
      </c>
      <c r="AT11" s="110">
        <f t="shared" ref="AT11:AT19" si="14">AR11/AS11</f>
        <v>0.13521739130434782</v>
      </c>
      <c r="AU11" s="101">
        <v>643</v>
      </c>
      <c r="AV11" s="114">
        <f>'Población Badajoz'!F13</f>
        <v>4358</v>
      </c>
      <c r="AW11" s="110">
        <f t="shared" ref="AW11:AW19" si="15">AU11/AV11</f>
        <v>0.14754474529600733</v>
      </c>
      <c r="AX11" s="101">
        <v>718</v>
      </c>
      <c r="AY11" s="114">
        <f>'Población Badajoz'!E13</f>
        <v>4600</v>
      </c>
      <c r="AZ11" s="110">
        <f t="shared" ref="AZ11:AZ20" si="16">AX11/AY11</f>
        <v>0.15608695652173912</v>
      </c>
      <c r="BA11" s="101">
        <v>742</v>
      </c>
      <c r="BB11" s="114">
        <f>'Población Badajoz'!F13</f>
        <v>4358</v>
      </c>
      <c r="BC11" s="110">
        <f t="shared" ref="BC11:BC20" si="17">BA11/BB11</f>
        <v>0.17026158788435061</v>
      </c>
      <c r="BD11" s="43">
        <v>764</v>
      </c>
      <c r="BE11" s="114">
        <f>'Población Badajoz'!E13</f>
        <v>4600</v>
      </c>
      <c r="BF11" s="110">
        <f t="shared" ref="BF11:BF19" si="18">BD11/BE11</f>
        <v>0.16608695652173913</v>
      </c>
      <c r="BG11" s="43">
        <v>794</v>
      </c>
      <c r="BH11" s="114">
        <f>'Población Badajoz'!F13</f>
        <v>4358</v>
      </c>
      <c r="BI11" s="110">
        <f t="shared" ref="BI11:BI19" si="19">BG11/BH11</f>
        <v>0.18219366681964203</v>
      </c>
      <c r="BJ11" s="101">
        <v>665</v>
      </c>
      <c r="BK11" s="114">
        <f>'Población Badajoz'!E13</f>
        <v>4600</v>
      </c>
      <c r="BL11" s="110">
        <f t="shared" ref="BL11:BL19" si="20">BJ11/BK11</f>
        <v>0.14456521739130435</v>
      </c>
      <c r="BM11" s="101">
        <v>699</v>
      </c>
      <c r="BN11" s="114">
        <f>'Población Badajoz'!F13</f>
        <v>4358</v>
      </c>
      <c r="BO11" s="110">
        <f t="shared" ref="BO11:BO19" si="21">BM11/BN11</f>
        <v>0.16039467645709041</v>
      </c>
      <c r="BP11" s="101">
        <v>653</v>
      </c>
      <c r="BQ11" s="114">
        <f>'Población Badajoz'!E13</f>
        <v>4600</v>
      </c>
      <c r="BR11" s="110">
        <f t="shared" ref="BR11:BR19" si="22">BP11/BQ11</f>
        <v>0.14195652173913043</v>
      </c>
      <c r="BS11" s="101">
        <v>650</v>
      </c>
      <c r="BT11" s="114">
        <f>'Población Badajoz'!F13</f>
        <v>4358</v>
      </c>
      <c r="BU11" s="110">
        <f t="shared" ref="BU11:BU19" si="23">BS11/BT11</f>
        <v>0.14915098669114274</v>
      </c>
    </row>
    <row r="12" spans="1:73" x14ac:dyDescent="0.2">
      <c r="A12" s="38" t="s">
        <v>9</v>
      </c>
      <c r="B12" s="43">
        <v>1091</v>
      </c>
      <c r="C12" s="114">
        <f>'Población Badajoz'!E14</f>
        <v>5051</v>
      </c>
      <c r="D12" s="110">
        <f t="shared" si="0"/>
        <v>0.21599683231043357</v>
      </c>
      <c r="E12" s="43">
        <v>1214</v>
      </c>
      <c r="F12" s="114">
        <f>'Población Badajoz'!F14</f>
        <v>4947</v>
      </c>
      <c r="G12" s="110">
        <f t="shared" si="1"/>
        <v>0.24540125328481907</v>
      </c>
      <c r="H12" s="43">
        <v>1058</v>
      </c>
      <c r="I12" s="114">
        <f>'Población Badajoz'!E14</f>
        <v>5051</v>
      </c>
      <c r="J12" s="110">
        <f t="shared" si="2"/>
        <v>0.2094634725796872</v>
      </c>
      <c r="K12" s="43">
        <v>1205</v>
      </c>
      <c r="L12" s="114">
        <f>'Población Badajoz'!F14</f>
        <v>4947</v>
      </c>
      <c r="M12" s="110">
        <f t="shared" si="3"/>
        <v>0.24358196887002223</v>
      </c>
      <c r="N12" s="101">
        <v>1021</v>
      </c>
      <c r="O12" s="114">
        <f>'Población Badajoz'!E14</f>
        <v>5051</v>
      </c>
      <c r="P12" s="110">
        <f t="shared" si="4"/>
        <v>0.20213819045733519</v>
      </c>
      <c r="Q12" s="101">
        <v>1170</v>
      </c>
      <c r="R12" s="114">
        <f>'Población Badajoz'!F14</f>
        <v>4947</v>
      </c>
      <c r="S12" s="110">
        <f t="shared" si="5"/>
        <v>0.23650697392359005</v>
      </c>
      <c r="T12" s="43">
        <v>943</v>
      </c>
      <c r="U12" s="114">
        <f>'Población Badajoz'!E14</f>
        <v>5051</v>
      </c>
      <c r="V12" s="110">
        <f t="shared" si="6"/>
        <v>0.18669570382102554</v>
      </c>
      <c r="W12" s="43">
        <v>1125</v>
      </c>
      <c r="X12" s="114">
        <f>'Población Badajoz'!F14</f>
        <v>4947</v>
      </c>
      <c r="Y12" s="110">
        <f t="shared" si="7"/>
        <v>0.22741055184960582</v>
      </c>
      <c r="Z12" s="101">
        <v>923</v>
      </c>
      <c r="AA12" s="114">
        <f>'Población Badajoz'!E14</f>
        <v>5051</v>
      </c>
      <c r="AB12" s="110">
        <f t="shared" si="8"/>
        <v>0.18273609186299741</v>
      </c>
      <c r="AC12" s="101">
        <v>1081</v>
      </c>
      <c r="AD12" s="114">
        <f>'Población Badajoz'!F14</f>
        <v>4947</v>
      </c>
      <c r="AE12" s="110">
        <f t="shared" si="9"/>
        <v>0.21851627248837679</v>
      </c>
      <c r="AF12" s="101">
        <v>883</v>
      </c>
      <c r="AG12" s="114">
        <f>'Población Badajoz'!E14</f>
        <v>5051</v>
      </c>
      <c r="AH12" s="110">
        <f t="shared" si="10"/>
        <v>0.17481686794694121</v>
      </c>
      <c r="AI12" s="101">
        <v>1026</v>
      </c>
      <c r="AJ12" s="114">
        <f>'Población Badajoz'!F14</f>
        <v>4947</v>
      </c>
      <c r="AK12" s="110">
        <f t="shared" si="11"/>
        <v>0.20739842328684052</v>
      </c>
      <c r="AL12" s="101">
        <v>868</v>
      </c>
      <c r="AM12" s="114">
        <f>'Población Badajoz'!E14</f>
        <v>5051</v>
      </c>
      <c r="AN12" s="110">
        <f t="shared" si="12"/>
        <v>0.17184715897842012</v>
      </c>
      <c r="AO12" s="101">
        <v>1011</v>
      </c>
      <c r="AP12" s="114">
        <f>'Población Badajoz'!F14</f>
        <v>4947</v>
      </c>
      <c r="AQ12" s="110">
        <f t="shared" si="13"/>
        <v>0.20436628259551243</v>
      </c>
      <c r="AR12" s="101">
        <v>872</v>
      </c>
      <c r="AS12" s="114">
        <f>'Población Badajoz'!E14</f>
        <v>5051</v>
      </c>
      <c r="AT12" s="110">
        <f t="shared" si="14"/>
        <v>0.17263908137002573</v>
      </c>
      <c r="AU12" s="101">
        <v>1055</v>
      </c>
      <c r="AV12" s="114">
        <f>'Población Badajoz'!F14</f>
        <v>4947</v>
      </c>
      <c r="AW12" s="110">
        <f t="shared" si="15"/>
        <v>0.21326056195674145</v>
      </c>
      <c r="AX12" s="101">
        <v>934</v>
      </c>
      <c r="AY12" s="114">
        <f>'Población Badajoz'!E14</f>
        <v>5051</v>
      </c>
      <c r="AZ12" s="110">
        <f t="shared" si="16"/>
        <v>0.18491387843991289</v>
      </c>
      <c r="BA12" s="101">
        <v>1123</v>
      </c>
      <c r="BB12" s="114">
        <f>'Población Badajoz'!F14</f>
        <v>4947</v>
      </c>
      <c r="BC12" s="110">
        <f t="shared" si="17"/>
        <v>0.22700626642409541</v>
      </c>
      <c r="BD12" s="43">
        <v>977</v>
      </c>
      <c r="BE12" s="114">
        <f>'Población Badajoz'!E14</f>
        <v>5051</v>
      </c>
      <c r="BF12" s="110">
        <f t="shared" si="18"/>
        <v>0.19342704414967332</v>
      </c>
      <c r="BG12" s="43">
        <v>1103</v>
      </c>
      <c r="BH12" s="114">
        <f>'Población Badajoz'!F14</f>
        <v>4947</v>
      </c>
      <c r="BI12" s="110">
        <f t="shared" si="19"/>
        <v>0.22296341216899132</v>
      </c>
      <c r="BJ12" s="101">
        <v>995</v>
      </c>
      <c r="BK12" s="114">
        <f>'Población Badajoz'!E14</f>
        <v>5051</v>
      </c>
      <c r="BL12" s="110">
        <f t="shared" si="20"/>
        <v>0.19699069491189863</v>
      </c>
      <c r="BM12" s="101">
        <v>1075</v>
      </c>
      <c r="BN12" s="114">
        <f>'Población Badajoz'!F14</f>
        <v>4947</v>
      </c>
      <c r="BO12" s="110">
        <f t="shared" si="21"/>
        <v>0.21730341621184557</v>
      </c>
      <c r="BP12" s="101">
        <v>989</v>
      </c>
      <c r="BQ12" s="114">
        <f>'Población Badajoz'!E14</f>
        <v>5051</v>
      </c>
      <c r="BR12" s="110">
        <f t="shared" si="22"/>
        <v>0.19580281132449021</v>
      </c>
      <c r="BS12" s="101">
        <v>1026</v>
      </c>
      <c r="BT12" s="114">
        <f>'Población Badajoz'!F14</f>
        <v>4947</v>
      </c>
      <c r="BU12" s="110">
        <f t="shared" si="23"/>
        <v>0.20739842328684052</v>
      </c>
    </row>
    <row r="13" spans="1:73" x14ac:dyDescent="0.2">
      <c r="A13" s="38" t="s">
        <v>10</v>
      </c>
      <c r="B13" s="43">
        <v>1124</v>
      </c>
      <c r="C13" s="114">
        <f>'Población Badajoz'!E15</f>
        <v>5740</v>
      </c>
      <c r="D13" s="110">
        <f t="shared" si="0"/>
        <v>0.19581881533101045</v>
      </c>
      <c r="E13" s="43">
        <v>1297</v>
      </c>
      <c r="F13" s="114">
        <f>'Población Badajoz'!F15</f>
        <v>5856</v>
      </c>
      <c r="G13" s="110">
        <f t="shared" si="1"/>
        <v>0.22148224043715847</v>
      </c>
      <c r="H13" s="43">
        <v>1051</v>
      </c>
      <c r="I13" s="114">
        <f>'Población Badajoz'!E15</f>
        <v>5740</v>
      </c>
      <c r="J13" s="110">
        <f t="shared" si="2"/>
        <v>0.18310104529616725</v>
      </c>
      <c r="K13" s="43">
        <v>1276</v>
      </c>
      <c r="L13" s="114">
        <f>'Población Badajoz'!F15</f>
        <v>5856</v>
      </c>
      <c r="M13" s="110">
        <f t="shared" si="3"/>
        <v>0.21789617486338797</v>
      </c>
      <c r="N13" s="101">
        <v>1026</v>
      </c>
      <c r="O13" s="114">
        <f>'Población Badajoz'!E15</f>
        <v>5740</v>
      </c>
      <c r="P13" s="110">
        <f t="shared" si="4"/>
        <v>0.17874564459930314</v>
      </c>
      <c r="Q13" s="101">
        <v>1274</v>
      </c>
      <c r="R13" s="114">
        <f>'Población Badajoz'!F15</f>
        <v>5856</v>
      </c>
      <c r="S13" s="110">
        <f t="shared" si="5"/>
        <v>0.21755464480874318</v>
      </c>
      <c r="T13" s="43">
        <v>959</v>
      </c>
      <c r="U13" s="114">
        <f>'Población Badajoz'!E15</f>
        <v>5740</v>
      </c>
      <c r="V13" s="110">
        <f t="shared" si="6"/>
        <v>0.16707317073170733</v>
      </c>
      <c r="W13" s="43">
        <v>1244</v>
      </c>
      <c r="X13" s="114">
        <f>'Población Badajoz'!F15</f>
        <v>5856</v>
      </c>
      <c r="Y13" s="110">
        <f t="shared" si="7"/>
        <v>0.21243169398907105</v>
      </c>
      <c r="Z13" s="101">
        <v>933</v>
      </c>
      <c r="AA13" s="114">
        <f>'Población Badajoz'!E15</f>
        <v>5740</v>
      </c>
      <c r="AB13" s="110">
        <f t="shared" si="8"/>
        <v>0.16254355400696865</v>
      </c>
      <c r="AC13" s="101">
        <v>1179</v>
      </c>
      <c r="AD13" s="114">
        <f>'Población Badajoz'!F15</f>
        <v>5856</v>
      </c>
      <c r="AE13" s="110">
        <f t="shared" si="9"/>
        <v>0.20133196721311475</v>
      </c>
      <c r="AF13" s="101">
        <v>854</v>
      </c>
      <c r="AG13" s="114">
        <f>'Población Badajoz'!E15</f>
        <v>5740</v>
      </c>
      <c r="AH13" s="110">
        <f t="shared" si="10"/>
        <v>0.14878048780487804</v>
      </c>
      <c r="AI13" s="101">
        <v>1158</v>
      </c>
      <c r="AJ13" s="114">
        <f>'Población Badajoz'!F15</f>
        <v>5856</v>
      </c>
      <c r="AK13" s="110">
        <f t="shared" si="11"/>
        <v>0.19774590163934427</v>
      </c>
      <c r="AL13" s="101">
        <v>839</v>
      </c>
      <c r="AM13" s="114">
        <f>'Población Badajoz'!E15</f>
        <v>5740</v>
      </c>
      <c r="AN13" s="110">
        <f t="shared" si="12"/>
        <v>0.14616724738675957</v>
      </c>
      <c r="AO13" s="101">
        <v>1149</v>
      </c>
      <c r="AP13" s="114">
        <f>'Población Badajoz'!F15</f>
        <v>5856</v>
      </c>
      <c r="AQ13" s="110">
        <f t="shared" si="13"/>
        <v>0.19620901639344263</v>
      </c>
      <c r="AR13" s="101">
        <v>855</v>
      </c>
      <c r="AS13" s="114">
        <f>'Población Badajoz'!E15</f>
        <v>5740</v>
      </c>
      <c r="AT13" s="110">
        <f t="shared" si="14"/>
        <v>0.14895470383275261</v>
      </c>
      <c r="AU13" s="101">
        <v>1118</v>
      </c>
      <c r="AV13" s="114">
        <f>'Población Badajoz'!F15</f>
        <v>5856</v>
      </c>
      <c r="AW13" s="110">
        <f t="shared" si="15"/>
        <v>0.19091530054644809</v>
      </c>
      <c r="AX13" s="101">
        <v>864</v>
      </c>
      <c r="AY13" s="114">
        <f>'Población Badajoz'!E15</f>
        <v>5740</v>
      </c>
      <c r="AZ13" s="110">
        <f t="shared" si="16"/>
        <v>0.1505226480836237</v>
      </c>
      <c r="BA13" s="101">
        <v>1162</v>
      </c>
      <c r="BB13" s="114">
        <f>'Población Badajoz'!F15</f>
        <v>5856</v>
      </c>
      <c r="BC13" s="110">
        <f t="shared" si="17"/>
        <v>0.19842896174863389</v>
      </c>
      <c r="BD13" s="43">
        <v>891</v>
      </c>
      <c r="BE13" s="114">
        <f>'Población Badajoz'!E15</f>
        <v>5740</v>
      </c>
      <c r="BF13" s="110">
        <f t="shared" si="18"/>
        <v>0.15522648083623694</v>
      </c>
      <c r="BG13" s="43">
        <v>1142</v>
      </c>
      <c r="BH13" s="114">
        <f>'Población Badajoz'!F15</f>
        <v>5856</v>
      </c>
      <c r="BI13" s="110">
        <f t="shared" si="19"/>
        <v>0.1950136612021858</v>
      </c>
      <c r="BJ13" s="101">
        <v>894</v>
      </c>
      <c r="BK13" s="114">
        <f>'Población Badajoz'!E15</f>
        <v>5740</v>
      </c>
      <c r="BL13" s="110">
        <f t="shared" si="20"/>
        <v>0.15574912891986062</v>
      </c>
      <c r="BM13" s="101">
        <v>1100</v>
      </c>
      <c r="BN13" s="114">
        <f>'Población Badajoz'!F15</f>
        <v>5856</v>
      </c>
      <c r="BO13" s="110">
        <f t="shared" si="21"/>
        <v>0.1878415300546448</v>
      </c>
      <c r="BP13" s="101">
        <v>894</v>
      </c>
      <c r="BQ13" s="114">
        <f>'Población Badajoz'!E15</f>
        <v>5740</v>
      </c>
      <c r="BR13" s="110">
        <f t="shared" si="22"/>
        <v>0.15574912891986062</v>
      </c>
      <c r="BS13" s="101">
        <v>1098</v>
      </c>
      <c r="BT13" s="114">
        <f>'Población Badajoz'!F15</f>
        <v>5856</v>
      </c>
      <c r="BU13" s="110">
        <f t="shared" si="23"/>
        <v>0.1875</v>
      </c>
    </row>
    <row r="14" spans="1:73" x14ac:dyDescent="0.2">
      <c r="A14" s="38" t="s">
        <v>11</v>
      </c>
      <c r="B14" s="43">
        <v>1091</v>
      </c>
      <c r="C14" s="114">
        <f>'Población Badajoz'!E16</f>
        <v>6480</v>
      </c>
      <c r="D14" s="110">
        <f t="shared" si="0"/>
        <v>0.16836419753086421</v>
      </c>
      <c r="E14" s="43">
        <v>1463</v>
      </c>
      <c r="F14" s="114">
        <f>'Población Badajoz'!F16</f>
        <v>6471</v>
      </c>
      <c r="G14" s="110">
        <f t="shared" si="1"/>
        <v>0.22608561273373512</v>
      </c>
      <c r="H14" s="43">
        <v>1064</v>
      </c>
      <c r="I14" s="114">
        <f>'Población Badajoz'!E16</f>
        <v>6480</v>
      </c>
      <c r="J14" s="110">
        <f t="shared" si="2"/>
        <v>0.16419753086419753</v>
      </c>
      <c r="K14" s="43">
        <v>1458</v>
      </c>
      <c r="L14" s="114">
        <f>'Población Badajoz'!F16</f>
        <v>6471</v>
      </c>
      <c r="M14" s="110">
        <f t="shared" si="3"/>
        <v>0.22531293463143254</v>
      </c>
      <c r="N14" s="101">
        <v>1063</v>
      </c>
      <c r="O14" s="114">
        <f>'Población Badajoz'!E16</f>
        <v>6480</v>
      </c>
      <c r="P14" s="110">
        <f t="shared" si="4"/>
        <v>0.16404320987654322</v>
      </c>
      <c r="Q14" s="101">
        <v>1445</v>
      </c>
      <c r="R14" s="114">
        <f>'Población Badajoz'!F16</f>
        <v>6471</v>
      </c>
      <c r="S14" s="110">
        <f t="shared" si="5"/>
        <v>0.22330397156544585</v>
      </c>
      <c r="T14" s="43">
        <v>996</v>
      </c>
      <c r="U14" s="114">
        <f>'Población Badajoz'!E16</f>
        <v>6480</v>
      </c>
      <c r="V14" s="110">
        <f t="shared" si="6"/>
        <v>0.1537037037037037</v>
      </c>
      <c r="W14" s="43">
        <v>1407</v>
      </c>
      <c r="X14" s="114">
        <f>'Población Badajoz'!F16</f>
        <v>6471</v>
      </c>
      <c r="Y14" s="110">
        <f t="shared" si="7"/>
        <v>0.21743161798794622</v>
      </c>
      <c r="Z14" s="101">
        <v>938</v>
      </c>
      <c r="AA14" s="114">
        <f>'Población Badajoz'!E16</f>
        <v>6480</v>
      </c>
      <c r="AB14" s="110">
        <f t="shared" si="8"/>
        <v>0.1447530864197531</v>
      </c>
      <c r="AC14" s="101">
        <v>1353</v>
      </c>
      <c r="AD14" s="114">
        <f>'Población Badajoz'!F16</f>
        <v>6471</v>
      </c>
      <c r="AE14" s="110">
        <f t="shared" si="9"/>
        <v>0.20908669448307834</v>
      </c>
      <c r="AF14" s="101">
        <v>897</v>
      </c>
      <c r="AG14" s="114">
        <f>'Población Badajoz'!E16</f>
        <v>6480</v>
      </c>
      <c r="AH14" s="110">
        <f t="shared" si="10"/>
        <v>0.13842592592592592</v>
      </c>
      <c r="AI14" s="101">
        <v>1347</v>
      </c>
      <c r="AJ14" s="114">
        <f>'Población Badajoz'!F16</f>
        <v>6471</v>
      </c>
      <c r="AK14" s="110">
        <f t="shared" si="11"/>
        <v>0.20815948076031526</v>
      </c>
      <c r="AL14" s="101">
        <v>874</v>
      </c>
      <c r="AM14" s="114">
        <f>'Población Badajoz'!E16</f>
        <v>6480</v>
      </c>
      <c r="AN14" s="110">
        <f t="shared" si="12"/>
        <v>0.13487654320987655</v>
      </c>
      <c r="AO14" s="101">
        <v>1301</v>
      </c>
      <c r="AP14" s="114">
        <f>'Población Badajoz'!F16</f>
        <v>6471</v>
      </c>
      <c r="AQ14" s="110">
        <f t="shared" si="13"/>
        <v>0.2010508422191315</v>
      </c>
      <c r="AR14" s="101">
        <v>900</v>
      </c>
      <c r="AS14" s="114">
        <f>'Población Badajoz'!E16</f>
        <v>6480</v>
      </c>
      <c r="AT14" s="110">
        <f t="shared" si="14"/>
        <v>0.1388888888888889</v>
      </c>
      <c r="AU14" s="101">
        <v>1311</v>
      </c>
      <c r="AV14" s="114">
        <f>'Población Badajoz'!F16</f>
        <v>6471</v>
      </c>
      <c r="AW14" s="110">
        <f t="shared" si="15"/>
        <v>0.20259619842373666</v>
      </c>
      <c r="AX14" s="101">
        <v>916</v>
      </c>
      <c r="AY14" s="114">
        <f>'Población Badajoz'!E16</f>
        <v>6480</v>
      </c>
      <c r="AZ14" s="110">
        <f t="shared" si="16"/>
        <v>0.14135802469135803</v>
      </c>
      <c r="BA14" s="101">
        <v>1349</v>
      </c>
      <c r="BB14" s="114">
        <f>'Población Badajoz'!F16</f>
        <v>6471</v>
      </c>
      <c r="BC14" s="110">
        <f t="shared" si="17"/>
        <v>0.20846855200123629</v>
      </c>
      <c r="BD14" s="43">
        <v>949</v>
      </c>
      <c r="BE14" s="114">
        <f>'Población Badajoz'!E16</f>
        <v>6480</v>
      </c>
      <c r="BF14" s="110">
        <f t="shared" si="18"/>
        <v>0.14645061728395062</v>
      </c>
      <c r="BG14" s="43">
        <v>1370</v>
      </c>
      <c r="BH14" s="114">
        <f>'Población Badajoz'!F16</f>
        <v>6471</v>
      </c>
      <c r="BI14" s="110">
        <f t="shared" si="19"/>
        <v>0.21171380003090712</v>
      </c>
      <c r="BJ14" s="101">
        <v>972</v>
      </c>
      <c r="BK14" s="114">
        <f>'Población Badajoz'!E16</f>
        <v>6480</v>
      </c>
      <c r="BL14" s="110">
        <f t="shared" si="20"/>
        <v>0.15</v>
      </c>
      <c r="BM14" s="101">
        <v>1332</v>
      </c>
      <c r="BN14" s="114">
        <f>'Población Badajoz'!F16</f>
        <v>6471</v>
      </c>
      <c r="BO14" s="110">
        <f t="shared" si="21"/>
        <v>0.20584144645340752</v>
      </c>
      <c r="BP14" s="101">
        <v>970</v>
      </c>
      <c r="BQ14" s="114">
        <f>'Población Badajoz'!E16</f>
        <v>6480</v>
      </c>
      <c r="BR14" s="110">
        <f t="shared" si="22"/>
        <v>0.14969135802469136</v>
      </c>
      <c r="BS14" s="101">
        <v>1284</v>
      </c>
      <c r="BT14" s="114">
        <f>'Población Badajoz'!F16</f>
        <v>6471</v>
      </c>
      <c r="BU14" s="110">
        <f t="shared" si="23"/>
        <v>0.19842373667130273</v>
      </c>
    </row>
    <row r="15" spans="1:73" x14ac:dyDescent="0.2">
      <c r="A15" s="38" t="s">
        <v>12</v>
      </c>
      <c r="B15" s="43">
        <v>1117</v>
      </c>
      <c r="C15" s="114">
        <f>'Población Badajoz'!E17</f>
        <v>6250</v>
      </c>
      <c r="D15" s="110">
        <f t="shared" si="0"/>
        <v>0.17871999999999999</v>
      </c>
      <c r="E15" s="43">
        <v>1335</v>
      </c>
      <c r="F15" s="114">
        <f>'Población Badajoz'!F17</f>
        <v>6181</v>
      </c>
      <c r="G15" s="110">
        <f t="shared" si="1"/>
        <v>0.21598446853259989</v>
      </c>
      <c r="H15" s="43">
        <v>1091</v>
      </c>
      <c r="I15" s="114">
        <f>'Población Badajoz'!E17</f>
        <v>6250</v>
      </c>
      <c r="J15" s="110">
        <f t="shared" si="2"/>
        <v>0.17455999999999999</v>
      </c>
      <c r="K15" s="43">
        <v>1336</v>
      </c>
      <c r="L15" s="114">
        <f>'Población Badajoz'!F17</f>
        <v>6181</v>
      </c>
      <c r="M15" s="110">
        <f t="shared" si="3"/>
        <v>0.21614625465135093</v>
      </c>
      <c r="N15" s="101">
        <v>1075</v>
      </c>
      <c r="O15" s="114">
        <f>'Población Badajoz'!E17</f>
        <v>6250</v>
      </c>
      <c r="P15" s="110">
        <f t="shared" si="4"/>
        <v>0.17199999999999999</v>
      </c>
      <c r="Q15" s="101">
        <v>1337</v>
      </c>
      <c r="R15" s="114">
        <f>'Población Badajoz'!F17</f>
        <v>6181</v>
      </c>
      <c r="S15" s="110">
        <f t="shared" si="5"/>
        <v>0.21630804077010193</v>
      </c>
      <c r="T15" s="43">
        <v>1043</v>
      </c>
      <c r="U15" s="114">
        <f>'Población Badajoz'!E17</f>
        <v>6250</v>
      </c>
      <c r="V15" s="110">
        <f t="shared" si="6"/>
        <v>0.16688</v>
      </c>
      <c r="W15" s="43">
        <v>1330</v>
      </c>
      <c r="X15" s="114">
        <f>'Población Badajoz'!F17</f>
        <v>6181</v>
      </c>
      <c r="Y15" s="110">
        <f t="shared" si="7"/>
        <v>0.21517553793884484</v>
      </c>
      <c r="Z15" s="101">
        <v>1012</v>
      </c>
      <c r="AA15" s="114">
        <f>'Población Badajoz'!E17</f>
        <v>6250</v>
      </c>
      <c r="AB15" s="110">
        <f t="shared" si="8"/>
        <v>0.16192000000000001</v>
      </c>
      <c r="AC15" s="101">
        <v>1289</v>
      </c>
      <c r="AD15" s="114">
        <f>'Población Badajoz'!F17</f>
        <v>6181</v>
      </c>
      <c r="AE15" s="110">
        <f t="shared" si="9"/>
        <v>0.20854230707005339</v>
      </c>
      <c r="AF15" s="101">
        <v>994</v>
      </c>
      <c r="AG15" s="114">
        <f>'Población Badajoz'!E17</f>
        <v>6250</v>
      </c>
      <c r="AH15" s="110">
        <f t="shared" si="10"/>
        <v>0.15903999999999999</v>
      </c>
      <c r="AI15" s="101">
        <v>1275</v>
      </c>
      <c r="AJ15" s="114">
        <f>'Población Badajoz'!F17</f>
        <v>6181</v>
      </c>
      <c r="AK15" s="110">
        <f t="shared" si="11"/>
        <v>0.20627730140753922</v>
      </c>
      <c r="AL15" s="101">
        <v>964</v>
      </c>
      <c r="AM15" s="114">
        <f>'Población Badajoz'!E17</f>
        <v>6250</v>
      </c>
      <c r="AN15" s="110">
        <f t="shared" si="12"/>
        <v>0.15423999999999999</v>
      </c>
      <c r="AO15" s="101">
        <v>1241</v>
      </c>
      <c r="AP15" s="114">
        <f>'Población Badajoz'!F17</f>
        <v>6181</v>
      </c>
      <c r="AQ15" s="110">
        <f t="shared" si="13"/>
        <v>0.20077657337000485</v>
      </c>
      <c r="AR15" s="101">
        <v>949</v>
      </c>
      <c r="AS15" s="114">
        <f>'Población Badajoz'!E17</f>
        <v>6250</v>
      </c>
      <c r="AT15" s="110">
        <f t="shared" si="14"/>
        <v>0.15184</v>
      </c>
      <c r="AU15" s="101">
        <v>1225</v>
      </c>
      <c r="AV15" s="114">
        <f>'Población Badajoz'!F17</f>
        <v>6181</v>
      </c>
      <c r="AW15" s="110">
        <f t="shared" si="15"/>
        <v>0.19818799546998866</v>
      </c>
      <c r="AX15" s="101">
        <v>967</v>
      </c>
      <c r="AY15" s="114">
        <f>'Población Badajoz'!E17</f>
        <v>6250</v>
      </c>
      <c r="AZ15" s="110">
        <f t="shared" si="16"/>
        <v>0.15472</v>
      </c>
      <c r="BA15" s="101">
        <v>1249</v>
      </c>
      <c r="BB15" s="114">
        <f>'Población Badajoz'!F17</f>
        <v>6181</v>
      </c>
      <c r="BC15" s="110">
        <f t="shared" si="17"/>
        <v>0.20207086232001295</v>
      </c>
      <c r="BD15" s="43">
        <v>990</v>
      </c>
      <c r="BE15" s="114">
        <f>'Población Badajoz'!E17</f>
        <v>6250</v>
      </c>
      <c r="BF15" s="110">
        <f t="shared" si="18"/>
        <v>0.15840000000000001</v>
      </c>
      <c r="BG15" s="43">
        <v>1279</v>
      </c>
      <c r="BH15" s="114">
        <f>'Población Badajoz'!F17</f>
        <v>6181</v>
      </c>
      <c r="BI15" s="110">
        <f t="shared" si="19"/>
        <v>0.20692444588254327</v>
      </c>
      <c r="BJ15" s="101">
        <v>985</v>
      </c>
      <c r="BK15" s="114">
        <f>'Población Badajoz'!E17</f>
        <v>6250</v>
      </c>
      <c r="BL15" s="110">
        <f t="shared" si="20"/>
        <v>0.15759999999999999</v>
      </c>
      <c r="BM15" s="101">
        <v>1263</v>
      </c>
      <c r="BN15" s="114">
        <f>'Población Badajoz'!F17</f>
        <v>6181</v>
      </c>
      <c r="BO15" s="110">
        <f t="shared" si="21"/>
        <v>0.20433586798252709</v>
      </c>
      <c r="BP15" s="101">
        <v>980</v>
      </c>
      <c r="BQ15" s="114">
        <f>'Población Badajoz'!E17</f>
        <v>6250</v>
      </c>
      <c r="BR15" s="110">
        <f t="shared" si="22"/>
        <v>0.15679999999999999</v>
      </c>
      <c r="BS15" s="101">
        <v>1233</v>
      </c>
      <c r="BT15" s="114">
        <f>'Población Badajoz'!F17</f>
        <v>6181</v>
      </c>
      <c r="BU15" s="110">
        <f t="shared" si="23"/>
        <v>0.19948228441999677</v>
      </c>
    </row>
    <row r="16" spans="1:73" x14ac:dyDescent="0.2">
      <c r="A16" s="38" t="s">
        <v>13</v>
      </c>
      <c r="B16" s="43">
        <v>1082</v>
      </c>
      <c r="C16" s="114">
        <f>'Población Badajoz'!E18</f>
        <v>5807</v>
      </c>
      <c r="D16" s="110">
        <f t="shared" si="0"/>
        <v>0.18632684690890305</v>
      </c>
      <c r="E16" s="43">
        <v>1410</v>
      </c>
      <c r="F16" s="114">
        <f>'Población Badajoz'!F18</f>
        <v>6093</v>
      </c>
      <c r="G16" s="110">
        <f t="shared" si="1"/>
        <v>0.23141309699655344</v>
      </c>
      <c r="H16" s="43">
        <v>1078</v>
      </c>
      <c r="I16" s="114">
        <f>'Población Badajoz'!E18</f>
        <v>5807</v>
      </c>
      <c r="J16" s="110">
        <f t="shared" si="2"/>
        <v>0.18563802307559843</v>
      </c>
      <c r="K16" s="43">
        <v>1408</v>
      </c>
      <c r="L16" s="114">
        <f>'Población Badajoz'!F18</f>
        <v>6093</v>
      </c>
      <c r="M16" s="110">
        <f t="shared" si="3"/>
        <v>0.23108485146889873</v>
      </c>
      <c r="N16" s="101">
        <v>1066</v>
      </c>
      <c r="O16" s="114">
        <f>'Población Badajoz'!E18</f>
        <v>5807</v>
      </c>
      <c r="P16" s="110">
        <f t="shared" si="4"/>
        <v>0.18357155157568453</v>
      </c>
      <c r="Q16" s="101">
        <v>1393</v>
      </c>
      <c r="R16" s="114">
        <f>'Población Badajoz'!F18</f>
        <v>6093</v>
      </c>
      <c r="S16" s="110">
        <f t="shared" si="5"/>
        <v>0.2286230100114886</v>
      </c>
      <c r="T16" s="43">
        <v>1015</v>
      </c>
      <c r="U16" s="114">
        <f>'Población Badajoz'!E18</f>
        <v>5807</v>
      </c>
      <c r="V16" s="110">
        <f t="shared" si="6"/>
        <v>0.17478904770105044</v>
      </c>
      <c r="W16" s="43">
        <v>1361</v>
      </c>
      <c r="X16" s="114">
        <f>'Población Badajoz'!F18</f>
        <v>6093</v>
      </c>
      <c r="Y16" s="110">
        <f t="shared" si="7"/>
        <v>0.22337108156901361</v>
      </c>
      <c r="Z16" s="101">
        <v>986</v>
      </c>
      <c r="AA16" s="114">
        <f>'Población Badajoz'!E18</f>
        <v>5807</v>
      </c>
      <c r="AB16" s="110">
        <f t="shared" si="8"/>
        <v>0.16979507490959186</v>
      </c>
      <c r="AC16" s="101">
        <v>1346</v>
      </c>
      <c r="AD16" s="114">
        <f>'Población Badajoz'!F18</f>
        <v>6093</v>
      </c>
      <c r="AE16" s="110">
        <f t="shared" si="9"/>
        <v>0.22090924011160348</v>
      </c>
      <c r="AF16" s="101">
        <v>975</v>
      </c>
      <c r="AG16" s="114">
        <f>'Población Badajoz'!E18</f>
        <v>5807</v>
      </c>
      <c r="AH16" s="110">
        <f t="shared" si="10"/>
        <v>0.16790080936800414</v>
      </c>
      <c r="AI16" s="101">
        <v>1355</v>
      </c>
      <c r="AJ16" s="114">
        <f>'Población Badajoz'!F18</f>
        <v>6093</v>
      </c>
      <c r="AK16" s="110">
        <f t="shared" si="11"/>
        <v>0.22238634498604956</v>
      </c>
      <c r="AL16" s="101">
        <v>967</v>
      </c>
      <c r="AM16" s="114">
        <f>'Población Badajoz'!E18</f>
        <v>5807</v>
      </c>
      <c r="AN16" s="110">
        <f t="shared" si="12"/>
        <v>0.16652316170139486</v>
      </c>
      <c r="AO16" s="101">
        <v>1300</v>
      </c>
      <c r="AP16" s="114">
        <f>'Población Badajoz'!F18</f>
        <v>6093</v>
      </c>
      <c r="AQ16" s="110">
        <f t="shared" si="13"/>
        <v>0.21335959297554571</v>
      </c>
      <c r="AR16" s="101">
        <v>978</v>
      </c>
      <c r="AS16" s="114">
        <f>'Población Badajoz'!E18</f>
        <v>5807</v>
      </c>
      <c r="AT16" s="110">
        <f t="shared" si="14"/>
        <v>0.16841742724298261</v>
      </c>
      <c r="AU16" s="101">
        <v>1300</v>
      </c>
      <c r="AV16" s="114">
        <f>'Población Badajoz'!F18</f>
        <v>6093</v>
      </c>
      <c r="AW16" s="110">
        <f t="shared" si="15"/>
        <v>0.21335959297554571</v>
      </c>
      <c r="AX16" s="101">
        <v>962</v>
      </c>
      <c r="AY16" s="114">
        <f>'Población Badajoz'!E18</f>
        <v>5807</v>
      </c>
      <c r="AZ16" s="110">
        <f t="shared" si="16"/>
        <v>0.16566213190976409</v>
      </c>
      <c r="BA16" s="101">
        <v>1308</v>
      </c>
      <c r="BB16" s="114">
        <f>'Población Badajoz'!F18</f>
        <v>6093</v>
      </c>
      <c r="BC16" s="110">
        <f t="shared" si="17"/>
        <v>0.21467257508616444</v>
      </c>
      <c r="BD16" s="43">
        <v>1006</v>
      </c>
      <c r="BE16" s="114">
        <f>'Población Badajoz'!E18</f>
        <v>5807</v>
      </c>
      <c r="BF16" s="110">
        <f t="shared" si="18"/>
        <v>0.17323919407611504</v>
      </c>
      <c r="BG16" s="43">
        <v>1387</v>
      </c>
      <c r="BH16" s="114">
        <f>'Población Badajoz'!F18</f>
        <v>6093</v>
      </c>
      <c r="BI16" s="110">
        <f t="shared" si="19"/>
        <v>0.22763827342852452</v>
      </c>
      <c r="BJ16" s="101">
        <v>1029</v>
      </c>
      <c r="BK16" s="114">
        <f>'Población Badajoz'!E18</f>
        <v>5807</v>
      </c>
      <c r="BL16" s="110">
        <f t="shared" si="20"/>
        <v>0.17719993111761667</v>
      </c>
      <c r="BM16" s="101">
        <v>1342</v>
      </c>
      <c r="BN16" s="114">
        <f>'Población Badajoz'!F18</f>
        <v>6093</v>
      </c>
      <c r="BO16" s="110">
        <f t="shared" si="21"/>
        <v>0.22025274905629411</v>
      </c>
      <c r="BP16" s="101">
        <v>1038</v>
      </c>
      <c r="BQ16" s="114">
        <f>'Población Badajoz'!E18</f>
        <v>5807</v>
      </c>
      <c r="BR16" s="110">
        <f t="shared" si="22"/>
        <v>0.1787497847425521</v>
      </c>
      <c r="BS16" s="101">
        <v>1319</v>
      </c>
      <c r="BT16" s="114">
        <f>'Población Badajoz'!F18</f>
        <v>6093</v>
      </c>
      <c r="BU16" s="110">
        <f t="shared" si="23"/>
        <v>0.21647792548826522</v>
      </c>
    </row>
    <row r="17" spans="1:73" x14ac:dyDescent="0.2">
      <c r="A17" s="38" t="s">
        <v>14</v>
      </c>
      <c r="B17" s="43">
        <v>1026</v>
      </c>
      <c r="C17" s="114">
        <f>'Población Badajoz'!E19</f>
        <v>5226</v>
      </c>
      <c r="D17" s="110">
        <f t="shared" si="0"/>
        <v>0.19632606199770378</v>
      </c>
      <c r="E17" s="43">
        <v>1223</v>
      </c>
      <c r="F17" s="114">
        <f>'Población Badajoz'!F19</f>
        <v>5664</v>
      </c>
      <c r="G17" s="110">
        <f t="shared" si="1"/>
        <v>0.21592514124293785</v>
      </c>
      <c r="H17" s="43">
        <v>1030</v>
      </c>
      <c r="I17" s="114">
        <f>'Población Badajoz'!E19</f>
        <v>5226</v>
      </c>
      <c r="J17" s="110">
        <f t="shared" si="2"/>
        <v>0.19709146574818218</v>
      </c>
      <c r="K17" s="43">
        <v>1196</v>
      </c>
      <c r="L17" s="114">
        <f>'Población Badajoz'!F19</f>
        <v>5664</v>
      </c>
      <c r="M17" s="110">
        <f t="shared" si="3"/>
        <v>0.21115819209039549</v>
      </c>
      <c r="N17" s="101">
        <v>1036</v>
      </c>
      <c r="O17" s="114">
        <f>'Población Badajoz'!E19</f>
        <v>5226</v>
      </c>
      <c r="P17" s="110">
        <f t="shared" si="4"/>
        <v>0.19823957137389972</v>
      </c>
      <c r="Q17" s="101">
        <v>1195</v>
      </c>
      <c r="R17" s="114">
        <f>'Población Badajoz'!F19</f>
        <v>5664</v>
      </c>
      <c r="S17" s="110">
        <f t="shared" si="5"/>
        <v>0.2109816384180791</v>
      </c>
      <c r="T17" s="43">
        <v>977</v>
      </c>
      <c r="U17" s="114">
        <f>'Población Badajoz'!E19</f>
        <v>5226</v>
      </c>
      <c r="V17" s="110">
        <f t="shared" si="6"/>
        <v>0.18694986605434366</v>
      </c>
      <c r="W17" s="43">
        <v>1162</v>
      </c>
      <c r="X17" s="114">
        <f>'Población Badajoz'!F19</f>
        <v>5664</v>
      </c>
      <c r="Y17" s="110">
        <f t="shared" si="7"/>
        <v>0.20515536723163841</v>
      </c>
      <c r="Z17" s="101">
        <v>946</v>
      </c>
      <c r="AA17" s="114">
        <f>'Población Badajoz'!E19</f>
        <v>5226</v>
      </c>
      <c r="AB17" s="110">
        <f t="shared" si="8"/>
        <v>0.18101798698813623</v>
      </c>
      <c r="AC17" s="101">
        <v>1151</v>
      </c>
      <c r="AD17" s="114">
        <f>'Población Badajoz'!F19</f>
        <v>5664</v>
      </c>
      <c r="AE17" s="110">
        <f t="shared" si="9"/>
        <v>0.2032132768361582</v>
      </c>
      <c r="AF17" s="101">
        <v>935</v>
      </c>
      <c r="AG17" s="114">
        <f>'Población Badajoz'!E19</f>
        <v>5226</v>
      </c>
      <c r="AH17" s="110">
        <f t="shared" si="10"/>
        <v>0.17891312667432072</v>
      </c>
      <c r="AI17" s="101">
        <v>1179</v>
      </c>
      <c r="AJ17" s="114">
        <f>'Población Badajoz'!F19</f>
        <v>5664</v>
      </c>
      <c r="AK17" s="110">
        <f t="shared" si="11"/>
        <v>0.20815677966101695</v>
      </c>
      <c r="AL17" s="101">
        <v>913</v>
      </c>
      <c r="AM17" s="114">
        <f>'Población Badajoz'!E19</f>
        <v>5226</v>
      </c>
      <c r="AN17" s="110">
        <f t="shared" si="12"/>
        <v>0.17470340604668963</v>
      </c>
      <c r="AO17" s="101">
        <v>1114</v>
      </c>
      <c r="AP17" s="114">
        <f>'Población Badajoz'!F19</f>
        <v>5664</v>
      </c>
      <c r="AQ17" s="110">
        <f t="shared" si="13"/>
        <v>0.19668079096045199</v>
      </c>
      <c r="AR17" s="101">
        <v>927</v>
      </c>
      <c r="AS17" s="114">
        <f>'Población Badajoz'!E19</f>
        <v>5226</v>
      </c>
      <c r="AT17" s="110">
        <f t="shared" si="14"/>
        <v>0.17738231917336394</v>
      </c>
      <c r="AU17" s="101">
        <v>1132</v>
      </c>
      <c r="AV17" s="114">
        <f>'Población Badajoz'!F19</f>
        <v>5664</v>
      </c>
      <c r="AW17" s="110">
        <f t="shared" si="15"/>
        <v>0.1998587570621469</v>
      </c>
      <c r="AX17" s="101">
        <v>925</v>
      </c>
      <c r="AY17" s="114">
        <f>'Población Badajoz'!E19</f>
        <v>5226</v>
      </c>
      <c r="AZ17" s="110">
        <f t="shared" si="16"/>
        <v>0.17699961729812477</v>
      </c>
      <c r="BA17" s="101">
        <v>1146</v>
      </c>
      <c r="BB17" s="114">
        <f>'Población Badajoz'!F19</f>
        <v>5664</v>
      </c>
      <c r="BC17" s="110">
        <f t="shared" si="17"/>
        <v>0.20233050847457626</v>
      </c>
      <c r="BD17" s="43">
        <v>967</v>
      </c>
      <c r="BE17" s="114">
        <f>'Población Badajoz'!E19</f>
        <v>5226</v>
      </c>
      <c r="BF17" s="110">
        <f t="shared" si="18"/>
        <v>0.18503635667814772</v>
      </c>
      <c r="BG17" s="43">
        <v>1188</v>
      </c>
      <c r="BH17" s="114">
        <f>'Población Badajoz'!F19</f>
        <v>5664</v>
      </c>
      <c r="BI17" s="110">
        <f t="shared" si="19"/>
        <v>0.2097457627118644</v>
      </c>
      <c r="BJ17" s="101">
        <v>987</v>
      </c>
      <c r="BK17" s="114">
        <f>'Población Badajoz'!E19</f>
        <v>5226</v>
      </c>
      <c r="BL17" s="110">
        <f t="shared" si="20"/>
        <v>0.1888633754305396</v>
      </c>
      <c r="BM17" s="101">
        <v>1169</v>
      </c>
      <c r="BN17" s="114">
        <f>'Población Badajoz'!F19</f>
        <v>5664</v>
      </c>
      <c r="BO17" s="110">
        <f t="shared" si="21"/>
        <v>0.2063912429378531</v>
      </c>
      <c r="BP17" s="101">
        <v>1009</v>
      </c>
      <c r="BQ17" s="114">
        <f>'Población Badajoz'!E19</f>
        <v>5226</v>
      </c>
      <c r="BR17" s="110">
        <f t="shared" si="22"/>
        <v>0.19307309605817069</v>
      </c>
      <c r="BS17" s="101">
        <v>1185</v>
      </c>
      <c r="BT17" s="114">
        <f>'Población Badajoz'!F19</f>
        <v>5664</v>
      </c>
      <c r="BU17" s="110">
        <f t="shared" si="23"/>
        <v>0.20921610169491525</v>
      </c>
    </row>
    <row r="18" spans="1:73" x14ac:dyDescent="0.2">
      <c r="A18" s="38" t="s">
        <v>15</v>
      </c>
      <c r="B18" s="43">
        <v>927</v>
      </c>
      <c r="C18" s="114">
        <f>'Población Badajoz'!E20</f>
        <v>4433</v>
      </c>
      <c r="D18" s="110">
        <f t="shared" si="0"/>
        <v>0.20911346717798332</v>
      </c>
      <c r="E18" s="43">
        <v>996</v>
      </c>
      <c r="F18" s="114">
        <f>'Población Badajoz'!F20</f>
        <v>4903</v>
      </c>
      <c r="G18" s="110">
        <f t="shared" si="1"/>
        <v>0.20314093412196615</v>
      </c>
      <c r="H18" s="43">
        <v>921</v>
      </c>
      <c r="I18" s="114">
        <f>'Población Badajoz'!E20</f>
        <v>4433</v>
      </c>
      <c r="J18" s="110">
        <f t="shared" si="2"/>
        <v>0.20775998195353035</v>
      </c>
      <c r="K18" s="43">
        <v>1011</v>
      </c>
      <c r="L18" s="114">
        <f>'Población Badajoz'!F20</f>
        <v>4903</v>
      </c>
      <c r="M18" s="110">
        <f t="shared" si="3"/>
        <v>0.20620028553946562</v>
      </c>
      <c r="N18" s="101">
        <v>932</v>
      </c>
      <c r="O18" s="114">
        <f>'Población Badajoz'!E20</f>
        <v>4433</v>
      </c>
      <c r="P18" s="110">
        <f t="shared" si="4"/>
        <v>0.21024137153169412</v>
      </c>
      <c r="Q18" s="101">
        <v>1012</v>
      </c>
      <c r="R18" s="114">
        <f>'Población Badajoz'!F20</f>
        <v>4903</v>
      </c>
      <c r="S18" s="110">
        <f t="shared" si="5"/>
        <v>0.20640424230063226</v>
      </c>
      <c r="T18" s="43">
        <v>904</v>
      </c>
      <c r="U18" s="114">
        <f>'Población Badajoz'!E20</f>
        <v>4433</v>
      </c>
      <c r="V18" s="110">
        <f t="shared" si="6"/>
        <v>0.20392510715091361</v>
      </c>
      <c r="W18" s="43">
        <v>1001</v>
      </c>
      <c r="X18" s="114">
        <f>'Población Badajoz'!F20</f>
        <v>4903</v>
      </c>
      <c r="Y18" s="110">
        <f t="shared" si="7"/>
        <v>0.2041607179277993</v>
      </c>
      <c r="Z18" s="101">
        <v>912</v>
      </c>
      <c r="AA18" s="114">
        <f>'Población Badajoz'!E20</f>
        <v>4433</v>
      </c>
      <c r="AB18" s="110">
        <f t="shared" si="8"/>
        <v>0.2057297541168509</v>
      </c>
      <c r="AC18" s="101">
        <v>1008</v>
      </c>
      <c r="AD18" s="114">
        <f>'Población Badajoz'!F20</f>
        <v>4903</v>
      </c>
      <c r="AE18" s="110">
        <f t="shared" si="9"/>
        <v>0.20558841525596575</v>
      </c>
      <c r="AF18" s="101">
        <v>876</v>
      </c>
      <c r="AG18" s="114">
        <f>'Población Badajoz'!E20</f>
        <v>4433</v>
      </c>
      <c r="AH18" s="110">
        <f t="shared" si="10"/>
        <v>0.1976088427701331</v>
      </c>
      <c r="AI18" s="101">
        <v>1008</v>
      </c>
      <c r="AJ18" s="114">
        <f>'Población Badajoz'!F20</f>
        <v>4903</v>
      </c>
      <c r="AK18" s="110">
        <f t="shared" si="11"/>
        <v>0.20558841525596575</v>
      </c>
      <c r="AL18" s="101">
        <v>876</v>
      </c>
      <c r="AM18" s="114">
        <f>'Población Badajoz'!E20</f>
        <v>4433</v>
      </c>
      <c r="AN18" s="110">
        <f t="shared" si="12"/>
        <v>0.1976088427701331</v>
      </c>
      <c r="AO18" s="101">
        <v>959</v>
      </c>
      <c r="AP18" s="114">
        <f>'Población Badajoz'!F20</f>
        <v>4903</v>
      </c>
      <c r="AQ18" s="110">
        <f t="shared" si="13"/>
        <v>0.19559453395880075</v>
      </c>
      <c r="AR18" s="101">
        <v>881</v>
      </c>
      <c r="AS18" s="114">
        <f>'Población Badajoz'!E20</f>
        <v>4433</v>
      </c>
      <c r="AT18" s="110">
        <f t="shared" si="14"/>
        <v>0.1987367471238439</v>
      </c>
      <c r="AU18" s="101">
        <v>956</v>
      </c>
      <c r="AV18" s="114">
        <f>'Población Badajoz'!F20</f>
        <v>4903</v>
      </c>
      <c r="AW18" s="110">
        <f t="shared" si="15"/>
        <v>0.19498266367530084</v>
      </c>
      <c r="AX18" s="101">
        <v>868</v>
      </c>
      <c r="AY18" s="114">
        <f>'Población Badajoz'!E20</f>
        <v>4433</v>
      </c>
      <c r="AZ18" s="110">
        <f t="shared" si="16"/>
        <v>0.19580419580419581</v>
      </c>
      <c r="BA18" s="101">
        <v>986</v>
      </c>
      <c r="BB18" s="114">
        <f>'Población Badajoz'!F20</f>
        <v>4903</v>
      </c>
      <c r="BC18" s="110">
        <f t="shared" si="17"/>
        <v>0.20110136651029981</v>
      </c>
      <c r="BD18" s="43">
        <v>897</v>
      </c>
      <c r="BE18" s="114">
        <f>'Población Badajoz'!E20</f>
        <v>4433</v>
      </c>
      <c r="BF18" s="110">
        <f t="shared" si="18"/>
        <v>0.20234604105571846</v>
      </c>
      <c r="BG18" s="43">
        <v>1007</v>
      </c>
      <c r="BH18" s="114">
        <f>'Población Badajoz'!F20</f>
        <v>4903</v>
      </c>
      <c r="BI18" s="110">
        <f t="shared" si="19"/>
        <v>0.20538445849479911</v>
      </c>
      <c r="BJ18" s="101">
        <v>871</v>
      </c>
      <c r="BK18" s="114">
        <f>'Población Badajoz'!E20</f>
        <v>4433</v>
      </c>
      <c r="BL18" s="110">
        <f t="shared" si="20"/>
        <v>0.19648093841642228</v>
      </c>
      <c r="BM18" s="101">
        <v>988</v>
      </c>
      <c r="BN18" s="114">
        <f>'Población Badajoz'!F20</f>
        <v>4903</v>
      </c>
      <c r="BO18" s="110">
        <f t="shared" si="21"/>
        <v>0.20150928003263308</v>
      </c>
      <c r="BP18" s="101">
        <v>887</v>
      </c>
      <c r="BQ18" s="114">
        <f>'Población Badajoz'!E20</f>
        <v>4433</v>
      </c>
      <c r="BR18" s="110">
        <f t="shared" si="22"/>
        <v>0.20009023234829687</v>
      </c>
      <c r="BS18" s="101">
        <v>992</v>
      </c>
      <c r="BT18" s="114">
        <f>'Población Badajoz'!F20</f>
        <v>4903</v>
      </c>
      <c r="BU18" s="110">
        <f t="shared" si="23"/>
        <v>0.20232510707729962</v>
      </c>
    </row>
    <row r="19" spans="1:73" x14ac:dyDescent="0.2">
      <c r="A19" s="38" t="s">
        <v>16</v>
      </c>
      <c r="B19" s="43">
        <v>478</v>
      </c>
      <c r="C19" s="114">
        <f>'Población Badajoz'!E21</f>
        <v>3582</v>
      </c>
      <c r="D19" s="110">
        <f t="shared" si="0"/>
        <v>0.13344500279173646</v>
      </c>
      <c r="E19" s="43">
        <v>602</v>
      </c>
      <c r="F19" s="114">
        <f>'Población Badajoz'!F21</f>
        <v>3851</v>
      </c>
      <c r="G19" s="110">
        <f t="shared" si="1"/>
        <v>0.15632303297844716</v>
      </c>
      <c r="H19" s="43">
        <v>476</v>
      </c>
      <c r="I19" s="114">
        <f>'Población Badajoz'!E21</f>
        <v>3582</v>
      </c>
      <c r="J19" s="110">
        <f t="shared" si="2"/>
        <v>0.13288665549972081</v>
      </c>
      <c r="K19" s="43">
        <v>610</v>
      </c>
      <c r="L19" s="114">
        <f>'Población Badajoz'!F21</f>
        <v>3851</v>
      </c>
      <c r="M19" s="110">
        <f t="shared" si="3"/>
        <v>0.15840041547649961</v>
      </c>
      <c r="N19" s="101">
        <v>474</v>
      </c>
      <c r="O19" s="114">
        <f>'Población Badajoz'!E21</f>
        <v>3582</v>
      </c>
      <c r="P19" s="110">
        <f t="shared" si="4"/>
        <v>0.13232830820770519</v>
      </c>
      <c r="Q19" s="101">
        <v>608</v>
      </c>
      <c r="R19" s="114">
        <f>'Población Badajoz'!F21</f>
        <v>3851</v>
      </c>
      <c r="S19" s="110">
        <f t="shared" si="5"/>
        <v>0.15788106985198649</v>
      </c>
      <c r="T19" s="43">
        <v>464</v>
      </c>
      <c r="U19" s="114">
        <f>'Población Badajoz'!E21</f>
        <v>3582</v>
      </c>
      <c r="V19" s="110">
        <f t="shared" si="6"/>
        <v>0.12953657174762703</v>
      </c>
      <c r="W19" s="43">
        <v>620</v>
      </c>
      <c r="X19" s="114">
        <f>'Población Badajoz'!F21</f>
        <v>3851</v>
      </c>
      <c r="Y19" s="110">
        <f t="shared" si="7"/>
        <v>0.16099714359906517</v>
      </c>
      <c r="Z19" s="101">
        <v>464</v>
      </c>
      <c r="AA19" s="114">
        <f>'Población Badajoz'!E21</f>
        <v>3582</v>
      </c>
      <c r="AB19" s="110">
        <f t="shared" si="8"/>
        <v>0.12953657174762703</v>
      </c>
      <c r="AC19" s="101">
        <v>614</v>
      </c>
      <c r="AD19" s="114">
        <f>'Población Badajoz'!F21</f>
        <v>3851</v>
      </c>
      <c r="AE19" s="110">
        <f t="shared" si="9"/>
        <v>0.15943910672552583</v>
      </c>
      <c r="AF19" s="101">
        <v>475</v>
      </c>
      <c r="AG19" s="114">
        <f>'Población Badajoz'!E21</f>
        <v>3582</v>
      </c>
      <c r="AH19" s="110">
        <f t="shared" si="10"/>
        <v>0.13260748185371302</v>
      </c>
      <c r="AI19" s="101">
        <v>634</v>
      </c>
      <c r="AJ19" s="114">
        <f>'Población Badajoz'!F21</f>
        <v>3851</v>
      </c>
      <c r="AK19" s="110">
        <f t="shared" si="11"/>
        <v>0.16463256297065698</v>
      </c>
      <c r="AL19" s="101">
        <v>456</v>
      </c>
      <c r="AM19" s="114">
        <f>'Población Badajoz'!E21</f>
        <v>3582</v>
      </c>
      <c r="AN19" s="110">
        <f t="shared" si="12"/>
        <v>0.12730318257956449</v>
      </c>
      <c r="AO19" s="101">
        <v>620</v>
      </c>
      <c r="AP19" s="114">
        <f>'Población Badajoz'!F21</f>
        <v>3851</v>
      </c>
      <c r="AQ19" s="110">
        <f t="shared" si="13"/>
        <v>0.16099714359906517</v>
      </c>
      <c r="AR19" s="101">
        <v>465</v>
      </c>
      <c r="AS19" s="114">
        <f>'Población Badajoz'!E21</f>
        <v>3582</v>
      </c>
      <c r="AT19" s="110">
        <f t="shared" si="14"/>
        <v>0.12981574539363483</v>
      </c>
      <c r="AU19" s="101">
        <v>616</v>
      </c>
      <c r="AV19" s="114">
        <f>'Población Badajoz'!F21</f>
        <v>3851</v>
      </c>
      <c r="AW19" s="110">
        <f t="shared" si="15"/>
        <v>0.15995845235003894</v>
      </c>
      <c r="AX19" s="101">
        <v>473</v>
      </c>
      <c r="AY19" s="114">
        <f>'Población Badajoz'!E21</f>
        <v>3582</v>
      </c>
      <c r="AZ19" s="110">
        <f t="shared" si="16"/>
        <v>0.13204913456169737</v>
      </c>
      <c r="BA19" s="101">
        <v>631</v>
      </c>
      <c r="BB19" s="114">
        <f>'Población Badajoz'!F21</f>
        <v>3851</v>
      </c>
      <c r="BC19" s="110">
        <f t="shared" si="17"/>
        <v>0.16385354453388731</v>
      </c>
      <c r="BD19" s="43">
        <v>493</v>
      </c>
      <c r="BE19" s="114">
        <f>'Población Badajoz'!E21</f>
        <v>3582</v>
      </c>
      <c r="BF19" s="110">
        <f t="shared" si="18"/>
        <v>0.13763260748185371</v>
      </c>
      <c r="BG19" s="43">
        <v>639</v>
      </c>
      <c r="BH19" s="114">
        <f>'Población Badajoz'!F21</f>
        <v>3851</v>
      </c>
      <c r="BI19" s="110">
        <f t="shared" si="19"/>
        <v>0.16593092703193976</v>
      </c>
      <c r="BJ19" s="101">
        <v>491</v>
      </c>
      <c r="BK19" s="114">
        <f>'Población Badajoz'!E21</f>
        <v>3582</v>
      </c>
      <c r="BL19" s="110">
        <f t="shared" si="20"/>
        <v>0.13707426018983809</v>
      </c>
      <c r="BM19" s="101">
        <v>641</v>
      </c>
      <c r="BN19" s="114">
        <f>'Población Badajoz'!F21</f>
        <v>3851</v>
      </c>
      <c r="BO19" s="110">
        <f t="shared" si="21"/>
        <v>0.16645027265645287</v>
      </c>
      <c r="BP19" s="101">
        <v>486</v>
      </c>
      <c r="BQ19" s="114">
        <f>'Población Badajoz'!E21</f>
        <v>3582</v>
      </c>
      <c r="BR19" s="110">
        <f t="shared" si="22"/>
        <v>0.135678391959799</v>
      </c>
      <c r="BS19" s="101">
        <v>623</v>
      </c>
      <c r="BT19" s="114">
        <f>'Población Badajoz'!F21</f>
        <v>3851</v>
      </c>
      <c r="BU19" s="110">
        <f t="shared" si="23"/>
        <v>0.16177616203583484</v>
      </c>
    </row>
    <row r="20" spans="1:73" ht="15.75" x14ac:dyDescent="0.25">
      <c r="A20" s="38" t="s">
        <v>3</v>
      </c>
      <c r="B20" s="108">
        <f>SUM(B10:B19)</f>
        <v>8789</v>
      </c>
      <c r="C20" s="108">
        <f>SUM(C10:C19)</f>
        <v>50362</v>
      </c>
      <c r="D20" s="41">
        <f t="shared" si="0"/>
        <v>0.1745165005361185</v>
      </c>
      <c r="E20" s="108">
        <f>SUM(E10:E19)</f>
        <v>10378</v>
      </c>
      <c r="F20" s="108">
        <f>SUM(F10:F19)</f>
        <v>51353</v>
      </c>
      <c r="G20" s="41">
        <f t="shared" si="1"/>
        <v>0.20209140653905322</v>
      </c>
      <c r="H20" s="108">
        <f>SUM(H10:H19)</f>
        <v>8582</v>
      </c>
      <c r="I20" s="108">
        <f>SUM(I10:I19)</f>
        <v>50362</v>
      </c>
      <c r="J20" s="41">
        <f t="shared" si="2"/>
        <v>0.17040625868710535</v>
      </c>
      <c r="K20" s="108">
        <f>SUM(K10:K19)</f>
        <v>10323</v>
      </c>
      <c r="L20" s="108">
        <f>SUM(L10:L19)</f>
        <v>51353</v>
      </c>
      <c r="M20" s="41">
        <f t="shared" si="3"/>
        <v>0.20102038829279692</v>
      </c>
      <c r="N20" s="46">
        <f>SUM(N10:N19)</f>
        <v>8501</v>
      </c>
      <c r="O20" s="108">
        <f>SUM(O10:O19)</f>
        <v>50362</v>
      </c>
      <c r="P20" s="41">
        <f t="shared" ref="P20" si="24">N20/O20</f>
        <v>0.16879790318096977</v>
      </c>
      <c r="Q20" s="46">
        <f>SUM(Q10:Q19)</f>
        <v>10249</v>
      </c>
      <c r="R20" s="34">
        <f>SUM(R10:R19)</f>
        <v>51353</v>
      </c>
      <c r="S20" s="41">
        <f t="shared" ref="S20" si="25">Q20/R20</f>
        <v>0.1995793819251066</v>
      </c>
      <c r="T20" s="46">
        <f>SUM(T10:T19)</f>
        <v>8081</v>
      </c>
      <c r="U20" s="34">
        <f>SUM(U10:U19)</f>
        <v>50362</v>
      </c>
      <c r="V20" s="41">
        <f t="shared" ref="V20" si="26">T20/U20</f>
        <v>0.16045828203804455</v>
      </c>
      <c r="W20" s="46">
        <f>SUM(W10:W19)</f>
        <v>10066</v>
      </c>
      <c r="X20" s="34">
        <f>SUM(X10:X19)</f>
        <v>51353</v>
      </c>
      <c r="Y20" s="41">
        <f t="shared" ref="Y20" si="27">W20/X20</f>
        <v>0.19601581212392655</v>
      </c>
      <c r="Z20" s="46">
        <f>SUM(Z10:Z19)</f>
        <v>7844</v>
      </c>
      <c r="AA20" s="34">
        <f>SUM(AA10:AA19)</f>
        <v>50362</v>
      </c>
      <c r="AB20" s="41">
        <f t="shared" ref="AB20" si="28">Z20/AA20</f>
        <v>0.15575235296453677</v>
      </c>
      <c r="AC20" s="46">
        <f>SUM(AC10:AC19)</f>
        <v>9748</v>
      </c>
      <c r="AD20" s="34">
        <f>SUM(AD10:AD19)</f>
        <v>51353</v>
      </c>
      <c r="AE20" s="41">
        <f t="shared" ref="AE20" si="29">AC20/AD20</f>
        <v>0.18982337935466281</v>
      </c>
      <c r="AF20" s="46">
        <f>SUM(AF10:AF19)</f>
        <v>7612</v>
      </c>
      <c r="AG20" s="34">
        <f>SUM(AG10:AG19)</f>
        <v>50362</v>
      </c>
      <c r="AH20" s="41">
        <f t="shared" ref="AH20" si="30">AF20/AG20</f>
        <v>0.15114570509511138</v>
      </c>
      <c r="AI20" s="46">
        <f>SUM(AI10:AI19)</f>
        <v>9675</v>
      </c>
      <c r="AJ20" s="34">
        <f>SUM(AJ10:AJ19)</f>
        <v>51353</v>
      </c>
      <c r="AK20" s="41">
        <f t="shared" ref="AK20" si="31">AI20/AJ20</f>
        <v>0.18840184604599536</v>
      </c>
      <c r="AL20" s="46">
        <f>SUM(AL10:AL19)</f>
        <v>7524</v>
      </c>
      <c r="AM20" s="108">
        <f>SUM(AM10:AM19)</f>
        <v>50362</v>
      </c>
      <c r="AN20" s="41">
        <f t="shared" ref="AN20" si="32">AL20/AM20</f>
        <v>0.14939835590326039</v>
      </c>
      <c r="AO20" s="46">
        <f>SUM(AO10:AO19)</f>
        <v>9425</v>
      </c>
      <c r="AP20" s="34">
        <f>SUM(AP10:AP19)</f>
        <v>51353</v>
      </c>
      <c r="AQ20" s="41">
        <f t="shared" ref="AQ20" si="33">AO20/AP20</f>
        <v>0.18353358129028488</v>
      </c>
      <c r="AR20" s="46">
        <f>SUM(AR10:AR19)</f>
        <v>7603</v>
      </c>
      <c r="AS20" s="34">
        <f>SUM(AS10:AS19)</f>
        <v>50362</v>
      </c>
      <c r="AT20" s="41">
        <f t="shared" ref="AT20" si="34">AR20/AS20</f>
        <v>0.150966998927763</v>
      </c>
      <c r="AU20" s="46">
        <f>SUM(AU10:AU19)</f>
        <v>9487</v>
      </c>
      <c r="AV20" s="34">
        <f>SUM(AV10:AV19)</f>
        <v>51353</v>
      </c>
      <c r="AW20" s="41">
        <f t="shared" ref="AW20" si="35">AU20/AV20</f>
        <v>0.18474091094970108</v>
      </c>
      <c r="AX20" s="108">
        <f>SUM(AX10:AX19)</f>
        <v>7804</v>
      </c>
      <c r="AY20" s="108">
        <f>SUM(AY10:AY19)</f>
        <v>50362</v>
      </c>
      <c r="AZ20" s="41">
        <f t="shared" si="16"/>
        <v>0.15495810333187721</v>
      </c>
      <c r="BA20" s="108">
        <f>SUM(BA10:BA19)</f>
        <v>9865</v>
      </c>
      <c r="BB20" s="108">
        <f>SUM(BB10:BB19)</f>
        <v>51353</v>
      </c>
      <c r="BC20" s="41">
        <f t="shared" si="17"/>
        <v>0.19210172726033534</v>
      </c>
      <c r="BD20" s="34">
        <f>SUM(BD10:BD19)</f>
        <v>8113</v>
      </c>
      <c r="BE20" s="34">
        <f>SUM(BE10:BE19)</f>
        <v>50362</v>
      </c>
      <c r="BF20" s="41">
        <f t="shared" ref="BF20" si="36">BD20/BE20</f>
        <v>0.16109368174417218</v>
      </c>
      <c r="BG20" s="34">
        <f>SUM(BG10:BG19)</f>
        <v>10075</v>
      </c>
      <c r="BH20" s="34">
        <f>SUM(BH10:BH19)</f>
        <v>51353</v>
      </c>
      <c r="BI20" s="41">
        <f t="shared" ref="BI20" si="37">BG20/BH20</f>
        <v>0.19619106965513211</v>
      </c>
      <c r="BJ20" s="34">
        <f>SUM(BJ10:BJ19)</f>
        <v>8059</v>
      </c>
      <c r="BK20" s="34">
        <f>SUM(BK10:BK19)</f>
        <v>50362</v>
      </c>
      <c r="BL20" s="41">
        <f t="shared" ref="BL20" si="38">BJ20/BK20</f>
        <v>0.16002144474008181</v>
      </c>
      <c r="BM20" s="34">
        <f>SUM(BM10:BM19)</f>
        <v>9743</v>
      </c>
      <c r="BN20" s="34">
        <f>SUM(BN10:BN19)</f>
        <v>51353</v>
      </c>
      <c r="BO20" s="41">
        <f t="shared" ref="BO20" si="39">BM20/BN20</f>
        <v>0.18972601405954861</v>
      </c>
      <c r="BP20" s="34">
        <f>SUM(BP10:BP19)</f>
        <v>8075</v>
      </c>
      <c r="BQ20" s="34">
        <f>SUM(BQ10:BQ19)</f>
        <v>50362</v>
      </c>
      <c r="BR20" s="41">
        <f t="shared" ref="BR20" si="40">BP20/BQ20</f>
        <v>0.16033914459314563</v>
      </c>
      <c r="BS20" s="34">
        <f>SUM(BS10:BS19)</f>
        <v>9543</v>
      </c>
      <c r="BT20" s="34">
        <f>SUM(BT10:BT19)</f>
        <v>51353</v>
      </c>
      <c r="BU20" s="41">
        <f t="shared" ref="BU20" si="41">BS20/BT20</f>
        <v>0.18583140225498024</v>
      </c>
    </row>
    <row r="21" spans="1:73" x14ac:dyDescent="0.2">
      <c r="AH21" s="21"/>
    </row>
    <row r="24" spans="1:73" x14ac:dyDescent="0.2">
      <c r="K24" s="37">
        <v>2014</v>
      </c>
      <c r="L24" s="37" t="s">
        <v>108</v>
      </c>
      <c r="M24" s="37" t="s">
        <v>114</v>
      </c>
    </row>
    <row r="25" spans="1:73" x14ac:dyDescent="0.2">
      <c r="K25" s="37" t="s">
        <v>72</v>
      </c>
      <c r="L25" s="74">
        <f>B20+E20</f>
        <v>19167</v>
      </c>
      <c r="M25" s="37">
        <f>0</f>
        <v>0</v>
      </c>
    </row>
    <row r="26" spans="1:73" x14ac:dyDescent="0.2">
      <c r="A26" s="37"/>
      <c r="B26" s="47" t="s">
        <v>71</v>
      </c>
      <c r="C26" s="47" t="s">
        <v>2</v>
      </c>
      <c r="K26" s="37" t="s">
        <v>73</v>
      </c>
      <c r="L26" s="69">
        <f>H20+K20</f>
        <v>18905</v>
      </c>
      <c r="M26" s="69">
        <f>L26-L25</f>
        <v>-262</v>
      </c>
    </row>
    <row r="27" spans="1:73" x14ac:dyDescent="0.2">
      <c r="A27" s="38" t="s">
        <v>72</v>
      </c>
      <c r="B27" s="40">
        <f>D20</f>
        <v>0.1745165005361185</v>
      </c>
      <c r="C27" s="40">
        <f>G20</f>
        <v>0.20209140653905322</v>
      </c>
      <c r="D27" s="21">
        <f>C27-B27</f>
        <v>2.7574906002934718E-2</v>
      </c>
      <c r="E27" s="29"/>
      <c r="K27" s="37" t="s">
        <v>74</v>
      </c>
      <c r="L27" s="74">
        <f>N20+Q20</f>
        <v>18750</v>
      </c>
      <c r="M27" s="69">
        <f t="shared" ref="M27:M36" si="42">L27-L26</f>
        <v>-155</v>
      </c>
    </row>
    <row r="28" spans="1:73" x14ac:dyDescent="0.2">
      <c r="A28" s="38" t="s">
        <v>73</v>
      </c>
      <c r="B28" s="40">
        <f>J20</f>
        <v>0.17040625868710535</v>
      </c>
      <c r="C28" s="40">
        <f>M20</f>
        <v>0.20102038829279692</v>
      </c>
      <c r="D28" s="21">
        <f t="shared" ref="D28:D38" si="43">C28-B28</f>
        <v>3.061412960569157E-2</v>
      </c>
      <c r="K28" s="37" t="s">
        <v>75</v>
      </c>
      <c r="L28" s="74">
        <f>T20+W20</f>
        <v>18147</v>
      </c>
      <c r="M28" s="69">
        <f t="shared" si="42"/>
        <v>-603</v>
      </c>
    </row>
    <row r="29" spans="1:73" x14ac:dyDescent="0.2">
      <c r="A29" s="38" t="s">
        <v>74</v>
      </c>
      <c r="B29" s="40">
        <f>P20</f>
        <v>0.16879790318096977</v>
      </c>
      <c r="C29" s="40">
        <f>S20</f>
        <v>0.1995793819251066</v>
      </c>
      <c r="D29" s="21">
        <f t="shared" si="43"/>
        <v>3.0781478744136836E-2</v>
      </c>
      <c r="K29" s="37" t="s">
        <v>76</v>
      </c>
      <c r="L29" s="74">
        <f>Z20+AC20</f>
        <v>17592</v>
      </c>
      <c r="M29" s="69">
        <f t="shared" si="42"/>
        <v>-555</v>
      </c>
    </row>
    <row r="30" spans="1:73" x14ac:dyDescent="0.2">
      <c r="A30" s="38" t="s">
        <v>75</v>
      </c>
      <c r="B30" s="40">
        <f>V20</f>
        <v>0.16045828203804455</v>
      </c>
      <c r="C30" s="40">
        <f>Y20</f>
        <v>0.19601581212392655</v>
      </c>
      <c r="D30" s="21">
        <f t="shared" si="43"/>
        <v>3.5557530085882E-2</v>
      </c>
      <c r="K30" s="37" t="s">
        <v>77</v>
      </c>
      <c r="L30" s="74">
        <f>AF20+AI20</f>
        <v>17287</v>
      </c>
      <c r="M30" s="69">
        <f t="shared" si="42"/>
        <v>-305</v>
      </c>
    </row>
    <row r="31" spans="1:73" x14ac:dyDescent="0.2">
      <c r="A31" s="38" t="s">
        <v>76</v>
      </c>
      <c r="B31" s="40">
        <f>AB20</f>
        <v>0.15575235296453677</v>
      </c>
      <c r="C31" s="40">
        <f>AE20</f>
        <v>0.18982337935466281</v>
      </c>
      <c r="D31" s="21">
        <f t="shared" si="43"/>
        <v>3.4071026390126047E-2</v>
      </c>
      <c r="K31" s="37" t="s">
        <v>78</v>
      </c>
      <c r="L31" s="74">
        <f>AL20+AO20</f>
        <v>16949</v>
      </c>
      <c r="M31" s="69">
        <f t="shared" si="42"/>
        <v>-338</v>
      </c>
    </row>
    <row r="32" spans="1:73" x14ac:dyDescent="0.2">
      <c r="A32" s="38" t="s">
        <v>77</v>
      </c>
      <c r="B32" s="40">
        <f>AH20</f>
        <v>0.15114570509511138</v>
      </c>
      <c r="C32" s="40">
        <f>AK20</f>
        <v>0.18840184604599536</v>
      </c>
      <c r="D32" s="21">
        <f t="shared" si="43"/>
        <v>3.7256140950883976E-2</v>
      </c>
      <c r="K32" s="37" t="s">
        <v>79</v>
      </c>
      <c r="L32" s="74">
        <f>AR20+AU20</f>
        <v>17090</v>
      </c>
      <c r="M32" s="69">
        <f t="shared" si="42"/>
        <v>141</v>
      </c>
    </row>
    <row r="33" spans="1:13" x14ac:dyDescent="0.2">
      <c r="A33" s="38" t="s">
        <v>78</v>
      </c>
      <c r="B33" s="40">
        <f>AN20</f>
        <v>0.14939835590326039</v>
      </c>
      <c r="C33" s="40">
        <f>AQ20</f>
        <v>0.18353358129028488</v>
      </c>
      <c r="D33" s="21">
        <f t="shared" si="43"/>
        <v>3.4135225387024487E-2</v>
      </c>
      <c r="K33" s="37" t="s">
        <v>80</v>
      </c>
      <c r="L33" s="74">
        <f>AX20+BA20</f>
        <v>17669</v>
      </c>
      <c r="M33" s="69">
        <f t="shared" si="42"/>
        <v>579</v>
      </c>
    </row>
    <row r="34" spans="1:13" x14ac:dyDescent="0.2">
      <c r="A34" s="38" t="s">
        <v>79</v>
      </c>
      <c r="B34" s="40">
        <f>AT20</f>
        <v>0.150966998927763</v>
      </c>
      <c r="C34" s="40">
        <f>AW20</f>
        <v>0.18474091094970108</v>
      </c>
      <c r="D34" s="21">
        <f t="shared" si="43"/>
        <v>3.377391202193808E-2</v>
      </c>
      <c r="K34" s="37" t="s">
        <v>84</v>
      </c>
      <c r="L34" s="69">
        <f>BD20+BG20</f>
        <v>18188</v>
      </c>
      <c r="M34" s="69">
        <f t="shared" si="42"/>
        <v>519</v>
      </c>
    </row>
    <row r="35" spans="1:13" x14ac:dyDescent="0.2">
      <c r="A35" s="38" t="s">
        <v>80</v>
      </c>
      <c r="B35" s="40">
        <f>AZ20</f>
        <v>0.15495810333187721</v>
      </c>
      <c r="C35" s="40">
        <f>BC20</f>
        <v>0.19210172726033534</v>
      </c>
      <c r="D35" s="21">
        <f t="shared" si="43"/>
        <v>3.714362392845813E-2</v>
      </c>
      <c r="K35" s="37" t="s">
        <v>82</v>
      </c>
      <c r="L35" s="69">
        <f>BJ20+BM20</f>
        <v>17802</v>
      </c>
      <c r="M35" s="69">
        <f t="shared" si="42"/>
        <v>-386</v>
      </c>
    </row>
    <row r="36" spans="1:13" x14ac:dyDescent="0.2">
      <c r="A36" s="38" t="s">
        <v>81</v>
      </c>
      <c r="B36" s="40">
        <f>BF20</f>
        <v>0.16109368174417218</v>
      </c>
      <c r="C36" s="40">
        <f>BI20</f>
        <v>0.19619106965513211</v>
      </c>
      <c r="D36" s="21">
        <f t="shared" si="43"/>
        <v>3.5097387910959926E-2</v>
      </c>
      <c r="K36" s="37" t="s">
        <v>83</v>
      </c>
      <c r="L36" s="69">
        <f>BP20+BS20</f>
        <v>17618</v>
      </c>
      <c r="M36" s="69">
        <f t="shared" si="42"/>
        <v>-184</v>
      </c>
    </row>
    <row r="37" spans="1:13" x14ac:dyDescent="0.2">
      <c r="A37" s="38" t="s">
        <v>82</v>
      </c>
      <c r="B37" s="40">
        <f>BL20</f>
        <v>0.16002144474008181</v>
      </c>
      <c r="C37" s="40">
        <f>BO20</f>
        <v>0.18972601405954861</v>
      </c>
      <c r="D37" s="21">
        <f t="shared" si="43"/>
        <v>2.97045693194668E-2</v>
      </c>
    </row>
    <row r="38" spans="1:13" x14ac:dyDescent="0.2">
      <c r="A38" s="38" t="s">
        <v>83</v>
      </c>
      <c r="B38" s="40">
        <f>BR20</f>
        <v>0.16033914459314563</v>
      </c>
      <c r="C38" s="40">
        <f>BU20</f>
        <v>0.18583140225498024</v>
      </c>
      <c r="D38" s="21">
        <f t="shared" si="43"/>
        <v>2.5492257661834605E-2</v>
      </c>
    </row>
    <row r="39" spans="1:13" x14ac:dyDescent="0.2">
      <c r="B39" s="21"/>
      <c r="C39" s="21"/>
    </row>
    <row r="41" spans="1:13" x14ac:dyDescent="0.2">
      <c r="B41" s="21"/>
      <c r="C41" s="21"/>
    </row>
    <row r="43" spans="1:13" ht="12.75" customHeight="1" x14ac:dyDescent="0.2">
      <c r="D43" s="132" t="s">
        <v>122</v>
      </c>
      <c r="E43" s="132"/>
      <c r="F43" s="132"/>
      <c r="G43" s="132"/>
      <c r="H43" s="132"/>
      <c r="I43" s="132"/>
      <c r="J43" s="64"/>
    </row>
    <row r="44" spans="1:13" x14ac:dyDescent="0.2">
      <c r="D44" s="132"/>
      <c r="E44" s="132"/>
      <c r="F44" s="132"/>
      <c r="G44" s="132"/>
      <c r="H44" s="132"/>
      <c r="I44" s="132"/>
      <c r="J44" s="64"/>
    </row>
    <row r="45" spans="1:13" x14ac:dyDescent="0.2">
      <c r="D45" s="132"/>
      <c r="E45" s="132"/>
      <c r="F45" s="132"/>
      <c r="G45" s="132"/>
      <c r="H45" s="132"/>
      <c r="I45" s="132"/>
      <c r="J45" s="64"/>
    </row>
    <row r="51" spans="1:10" x14ac:dyDescent="0.2">
      <c r="A51" s="133" t="s">
        <v>105</v>
      </c>
      <c r="B51" s="130" t="s">
        <v>136</v>
      </c>
      <c r="C51" s="130"/>
      <c r="D51" s="130"/>
      <c r="E51" s="130"/>
      <c r="F51" s="130"/>
      <c r="G51" s="130"/>
      <c r="H51" s="130"/>
      <c r="I51" s="130"/>
      <c r="J51" s="130"/>
    </row>
    <row r="52" spans="1:10" x14ac:dyDescent="0.2">
      <c r="A52" s="134"/>
      <c r="B52" s="130" t="s">
        <v>26</v>
      </c>
      <c r="C52" s="130"/>
      <c r="D52" s="130"/>
      <c r="E52" s="130" t="s">
        <v>27</v>
      </c>
      <c r="F52" s="130"/>
      <c r="G52" s="130"/>
      <c r="H52" s="130" t="s">
        <v>60</v>
      </c>
      <c r="I52" s="130"/>
      <c r="J52" s="130"/>
    </row>
    <row r="53" spans="1:10" ht="51" x14ac:dyDescent="0.2">
      <c r="A53" s="135"/>
      <c r="B53" s="65" t="s">
        <v>23</v>
      </c>
      <c r="C53" s="65" t="s">
        <v>24</v>
      </c>
      <c r="D53" s="35" t="s">
        <v>25</v>
      </c>
      <c r="E53" s="65" t="s">
        <v>28</v>
      </c>
      <c r="F53" s="65" t="s">
        <v>24</v>
      </c>
      <c r="G53" s="35" t="s">
        <v>29</v>
      </c>
      <c r="H53" s="65" t="s">
        <v>108</v>
      </c>
      <c r="I53" s="65" t="s">
        <v>24</v>
      </c>
      <c r="J53" s="35" t="s">
        <v>109</v>
      </c>
    </row>
    <row r="54" spans="1:10" x14ac:dyDescent="0.2">
      <c r="A54" s="38" t="s">
        <v>7</v>
      </c>
      <c r="B54" s="32">
        <f>(B10+H10+N10+T10+Z10+AF10+AL10+AR10+AX10+BD10+BJ10+BP10)/12</f>
        <v>148</v>
      </c>
      <c r="C54" s="32">
        <f>'Población Badajoz'!E12</f>
        <v>3193</v>
      </c>
      <c r="D54" s="40">
        <f>B54/C54</f>
        <v>4.6351393673661132E-2</v>
      </c>
      <c r="E54" s="32">
        <f>(E10+K10+Q10+W10+AC10+AI10+AO10+AU10+BA10+BG10+BM10+BS10)/12</f>
        <v>133.33333333333334</v>
      </c>
      <c r="F54" s="32">
        <f>'Población Badajoz'!F12</f>
        <v>3029</v>
      </c>
      <c r="G54" s="40">
        <f>E54/F54</f>
        <v>4.4018928139099814E-2</v>
      </c>
      <c r="H54" s="32">
        <f>B54+E54</f>
        <v>281.33333333333337</v>
      </c>
      <c r="I54" s="32">
        <f>C54+F54</f>
        <v>6222</v>
      </c>
      <c r="J54" s="40">
        <f>H54/I54</f>
        <v>4.5215900567877429E-2</v>
      </c>
    </row>
    <row r="55" spans="1:10" x14ac:dyDescent="0.2">
      <c r="A55" s="38" t="s">
        <v>8</v>
      </c>
      <c r="B55" s="107">
        <f t="shared" ref="B55:B64" si="44">(B11+H11+N11+T11+Z11+AF11+AL11+AR11+AX11+BD11+BJ11+BP11)/12</f>
        <v>664.08333333333337</v>
      </c>
      <c r="C55" s="32">
        <f>'Población Badajoz'!E13</f>
        <v>4600</v>
      </c>
      <c r="D55" s="40">
        <f t="shared" ref="D55:D64" si="45">B55/C55</f>
        <v>0.14436594202898551</v>
      </c>
      <c r="E55" s="107">
        <f t="shared" ref="E55:E64" si="46">(E11+K11+Q11+W11+AC11+AI11+AO11+AU11+BA11+BG11+BM11+BS11)/12</f>
        <v>675.25</v>
      </c>
      <c r="F55" s="32">
        <f>'Población Badajoz'!F13</f>
        <v>4358</v>
      </c>
      <c r="G55" s="40">
        <f t="shared" ref="G55:G64" si="47">E55/F55</f>
        <v>0.1549449288664525</v>
      </c>
      <c r="H55" s="32">
        <f t="shared" ref="H55:H64" si="48">B55+E55</f>
        <v>1339.3333333333335</v>
      </c>
      <c r="I55" s="32">
        <f>C55+F55</f>
        <v>8958</v>
      </c>
      <c r="J55" s="40">
        <f t="shared" ref="J55:J64" si="49">H55/I55</f>
        <v>0.14951254000148845</v>
      </c>
    </row>
    <row r="56" spans="1:10" x14ac:dyDescent="0.2">
      <c r="A56" s="38" t="s">
        <v>9</v>
      </c>
      <c r="B56" s="107">
        <f t="shared" si="44"/>
        <v>962.83333333333337</v>
      </c>
      <c r="C56" s="32">
        <f>'Población Badajoz'!E14</f>
        <v>5051</v>
      </c>
      <c r="D56" s="40">
        <f t="shared" si="45"/>
        <v>0.19062231901273677</v>
      </c>
      <c r="E56" s="107">
        <f t="shared" si="46"/>
        <v>1101.1666666666667</v>
      </c>
      <c r="F56" s="32">
        <f>'Población Badajoz'!F14</f>
        <v>4947</v>
      </c>
      <c r="G56" s="40">
        <f t="shared" si="47"/>
        <v>0.22259281719560678</v>
      </c>
      <c r="H56" s="32">
        <f t="shared" si="48"/>
        <v>2064</v>
      </c>
      <c r="I56" s="32">
        <f t="shared" ref="I56:I64" si="50">C56+F56</f>
        <v>9998</v>
      </c>
      <c r="J56" s="40">
        <f t="shared" si="49"/>
        <v>0.20644128825765154</v>
      </c>
    </row>
    <row r="57" spans="1:10" x14ac:dyDescent="0.2">
      <c r="A57" s="38" t="s">
        <v>10</v>
      </c>
      <c r="B57" s="107">
        <f t="shared" si="44"/>
        <v>932</v>
      </c>
      <c r="C57" s="32">
        <f>'Población Badajoz'!E15</f>
        <v>5740</v>
      </c>
      <c r="D57" s="40">
        <f t="shared" si="45"/>
        <v>0.16236933797909409</v>
      </c>
      <c r="E57" s="107">
        <f t="shared" si="46"/>
        <v>1183.0833333333333</v>
      </c>
      <c r="F57" s="32">
        <f>'Población Badajoz'!F15</f>
        <v>5856</v>
      </c>
      <c r="G57" s="40">
        <f t="shared" si="47"/>
        <v>0.20202925774134789</v>
      </c>
      <c r="H57" s="32">
        <f t="shared" si="48"/>
        <v>2115.083333333333</v>
      </c>
      <c r="I57" s="32">
        <f t="shared" si="50"/>
        <v>11596</v>
      </c>
      <c r="J57" s="40">
        <f t="shared" si="49"/>
        <v>0.1823976658617914</v>
      </c>
    </row>
    <row r="58" spans="1:10" x14ac:dyDescent="0.2">
      <c r="A58" s="38" t="s">
        <v>11</v>
      </c>
      <c r="B58" s="107">
        <f t="shared" si="44"/>
        <v>969.16666666666663</v>
      </c>
      <c r="C58" s="32">
        <f>'Población Badajoz'!E16</f>
        <v>6480</v>
      </c>
      <c r="D58" s="40">
        <f t="shared" si="45"/>
        <v>0.14956275720164608</v>
      </c>
      <c r="E58" s="107">
        <f t="shared" si="46"/>
        <v>1368.3333333333333</v>
      </c>
      <c r="F58" s="32">
        <f>'Población Badajoz'!F16</f>
        <v>6471</v>
      </c>
      <c r="G58" s="40">
        <f t="shared" si="47"/>
        <v>0.21145624066347291</v>
      </c>
      <c r="H58" s="32">
        <f t="shared" si="48"/>
        <v>2337.5</v>
      </c>
      <c r="I58" s="32">
        <f t="shared" si="50"/>
        <v>12951</v>
      </c>
      <c r="J58" s="40">
        <f t="shared" si="49"/>
        <v>0.1804879932051579</v>
      </c>
    </row>
    <row r="59" spans="1:10" x14ac:dyDescent="0.2">
      <c r="A59" s="38" t="s">
        <v>12</v>
      </c>
      <c r="B59" s="107">
        <f t="shared" si="44"/>
        <v>1013.9166666666666</v>
      </c>
      <c r="C59" s="32">
        <f>'Población Badajoz'!E17</f>
        <v>6250</v>
      </c>
      <c r="D59" s="40">
        <f t="shared" si="45"/>
        <v>0.16222666666666666</v>
      </c>
      <c r="E59" s="107">
        <f t="shared" si="46"/>
        <v>1282.6666666666667</v>
      </c>
      <c r="F59" s="32">
        <f>'Población Badajoz'!F17</f>
        <v>6181</v>
      </c>
      <c r="G59" s="40">
        <f t="shared" si="47"/>
        <v>0.20751766165129701</v>
      </c>
      <c r="H59" s="32">
        <f t="shared" si="48"/>
        <v>2296.5833333333335</v>
      </c>
      <c r="I59" s="32">
        <f t="shared" si="50"/>
        <v>12431</v>
      </c>
      <c r="J59" s="40">
        <f t="shared" si="49"/>
        <v>0.18474646716541979</v>
      </c>
    </row>
    <row r="60" spans="1:10" x14ac:dyDescent="0.2">
      <c r="A60" s="38" t="s">
        <v>13</v>
      </c>
      <c r="B60" s="107">
        <f t="shared" si="44"/>
        <v>1015.1666666666666</v>
      </c>
      <c r="C60" s="32">
        <f>'Población Badajoz'!E18</f>
        <v>5807</v>
      </c>
      <c r="D60" s="40">
        <f t="shared" si="45"/>
        <v>0.1748177486941048</v>
      </c>
      <c r="E60" s="107">
        <f t="shared" si="46"/>
        <v>1352.4166666666667</v>
      </c>
      <c r="F60" s="32">
        <f>'Población Badajoz'!F18</f>
        <v>6093</v>
      </c>
      <c r="G60" s="40">
        <f t="shared" si="47"/>
        <v>0.22196236117949561</v>
      </c>
      <c r="H60" s="32">
        <f t="shared" si="48"/>
        <v>2367.5833333333335</v>
      </c>
      <c r="I60" s="32">
        <f t="shared" si="50"/>
        <v>11900</v>
      </c>
      <c r="J60" s="40">
        <f t="shared" si="49"/>
        <v>0.19895658263305324</v>
      </c>
    </row>
    <row r="61" spans="1:10" x14ac:dyDescent="0.2">
      <c r="A61" s="38" t="s">
        <v>14</v>
      </c>
      <c r="B61" s="107">
        <f t="shared" si="44"/>
        <v>973.16666666666663</v>
      </c>
      <c r="C61" s="32">
        <f>'Población Badajoz'!E19</f>
        <v>5226</v>
      </c>
      <c r="D61" s="40">
        <f t="shared" si="45"/>
        <v>0.18621635412680188</v>
      </c>
      <c r="E61" s="107">
        <f t="shared" si="46"/>
        <v>1170</v>
      </c>
      <c r="F61" s="32">
        <f>'Población Badajoz'!F19</f>
        <v>5664</v>
      </c>
      <c r="G61" s="40">
        <f t="shared" si="47"/>
        <v>0.2065677966101695</v>
      </c>
      <c r="H61" s="32">
        <f t="shared" si="48"/>
        <v>2143.1666666666665</v>
      </c>
      <c r="I61" s="32">
        <f t="shared" si="50"/>
        <v>10890</v>
      </c>
      <c r="J61" s="40">
        <f t="shared" si="49"/>
        <v>0.19680134680134678</v>
      </c>
    </row>
    <row r="62" spans="1:10" x14ac:dyDescent="0.2">
      <c r="A62" s="38" t="s">
        <v>15</v>
      </c>
      <c r="B62" s="107">
        <f t="shared" si="44"/>
        <v>896</v>
      </c>
      <c r="C62" s="32">
        <f>'Población Badajoz'!E20</f>
        <v>4433</v>
      </c>
      <c r="D62" s="40">
        <f t="shared" si="45"/>
        <v>0.20212046018497631</v>
      </c>
      <c r="E62" s="107">
        <f t="shared" si="46"/>
        <v>993.66666666666663</v>
      </c>
      <c r="F62" s="32">
        <f>'Población Badajoz'!F20</f>
        <v>4903</v>
      </c>
      <c r="G62" s="40">
        <f t="shared" si="47"/>
        <v>0.20266503501257732</v>
      </c>
      <c r="H62" s="32">
        <f t="shared" si="48"/>
        <v>1889.6666666666665</v>
      </c>
      <c r="I62" s="32">
        <f t="shared" si="50"/>
        <v>9336</v>
      </c>
      <c r="J62" s="40">
        <f t="shared" si="49"/>
        <v>0.20240645529848614</v>
      </c>
    </row>
    <row r="63" spans="1:10" x14ac:dyDescent="0.2">
      <c r="A63" s="38" t="s">
        <v>16</v>
      </c>
      <c r="B63" s="107">
        <f t="shared" si="44"/>
        <v>474.58333333333331</v>
      </c>
      <c r="C63" s="32">
        <f>'Población Badajoz'!E21</f>
        <v>3582</v>
      </c>
      <c r="D63" s="40">
        <f t="shared" si="45"/>
        <v>0.13249115950120974</v>
      </c>
      <c r="E63" s="107">
        <f t="shared" si="46"/>
        <v>621.5</v>
      </c>
      <c r="F63" s="32">
        <f>'Población Badajoz'!F21</f>
        <v>3851</v>
      </c>
      <c r="G63" s="40">
        <f t="shared" si="47"/>
        <v>0.16138665281745002</v>
      </c>
      <c r="H63" s="32">
        <f t="shared" si="48"/>
        <v>1096.0833333333333</v>
      </c>
      <c r="I63" s="32">
        <f t="shared" si="50"/>
        <v>7433</v>
      </c>
      <c r="J63" s="40">
        <f t="shared" si="49"/>
        <v>0.14746176958608009</v>
      </c>
    </row>
    <row r="64" spans="1:10" x14ac:dyDescent="0.2">
      <c r="A64" s="38" t="s">
        <v>3</v>
      </c>
      <c r="B64" s="107">
        <f t="shared" si="44"/>
        <v>8048.916666666667</v>
      </c>
      <c r="C64" s="32">
        <f>SUM(C54:C63)</f>
        <v>50362</v>
      </c>
      <c r="D64" s="40">
        <f t="shared" si="45"/>
        <v>0.15982122764518222</v>
      </c>
      <c r="E64" s="107">
        <f t="shared" si="46"/>
        <v>9881.4166666666661</v>
      </c>
      <c r="F64" s="32">
        <f>SUM(F54:F63)</f>
        <v>51353</v>
      </c>
      <c r="G64" s="40">
        <f t="shared" si="47"/>
        <v>0.19242140997929363</v>
      </c>
      <c r="H64" s="32">
        <f t="shared" si="48"/>
        <v>17930.333333333332</v>
      </c>
      <c r="I64" s="32">
        <f t="shared" si="50"/>
        <v>101715</v>
      </c>
      <c r="J64" s="40">
        <f t="shared" si="49"/>
        <v>0.17628012911894345</v>
      </c>
    </row>
    <row r="70" spans="1:16" x14ac:dyDescent="0.2">
      <c r="A70" s="67"/>
      <c r="B70" s="131">
        <v>2010</v>
      </c>
      <c r="C70" s="131"/>
      <c r="D70" s="131"/>
      <c r="E70" s="131">
        <v>2011</v>
      </c>
      <c r="F70" s="131"/>
      <c r="G70" s="131"/>
      <c r="H70" s="131">
        <v>2012</v>
      </c>
      <c r="I70" s="131"/>
      <c r="J70" s="131"/>
      <c r="K70" s="131">
        <v>2013</v>
      </c>
      <c r="L70" s="131"/>
      <c r="M70" s="131"/>
      <c r="N70" s="131">
        <v>2014</v>
      </c>
      <c r="O70" s="131"/>
      <c r="P70" s="131"/>
    </row>
    <row r="71" spans="1:16" x14ac:dyDescent="0.2">
      <c r="A71" s="67"/>
      <c r="B71" s="67" t="s">
        <v>44</v>
      </c>
      <c r="C71" s="67" t="s">
        <v>2</v>
      </c>
      <c r="D71" s="67" t="s">
        <v>3</v>
      </c>
      <c r="E71" s="67" t="s">
        <v>44</v>
      </c>
      <c r="F71" s="67" t="s">
        <v>2</v>
      </c>
      <c r="G71" s="67" t="s">
        <v>3</v>
      </c>
      <c r="H71" s="67" t="s">
        <v>44</v>
      </c>
      <c r="I71" s="67" t="s">
        <v>2</v>
      </c>
      <c r="J71" s="67" t="s">
        <v>3</v>
      </c>
      <c r="K71" s="67" t="s">
        <v>44</v>
      </c>
      <c r="L71" s="67" t="s">
        <v>2</v>
      </c>
      <c r="M71" s="67" t="s">
        <v>3</v>
      </c>
      <c r="N71" s="67" t="s">
        <v>44</v>
      </c>
      <c r="O71" s="67" t="s">
        <v>2</v>
      </c>
      <c r="P71" s="67" t="s">
        <v>3</v>
      </c>
    </row>
    <row r="72" spans="1:16" x14ac:dyDescent="0.2">
      <c r="A72" s="67" t="s">
        <v>72</v>
      </c>
      <c r="B72" s="70">
        <v>7310</v>
      </c>
      <c r="C72" s="70">
        <v>8985</v>
      </c>
      <c r="D72" s="70">
        <v>16295</v>
      </c>
      <c r="E72" s="70">
        <v>7760</v>
      </c>
      <c r="F72" s="70">
        <v>9424</v>
      </c>
      <c r="G72" s="70">
        <v>17184</v>
      </c>
      <c r="H72" s="70">
        <v>8937</v>
      </c>
      <c r="I72" s="70">
        <v>10576</v>
      </c>
      <c r="J72" s="70">
        <v>19513</v>
      </c>
      <c r="K72" s="117">
        <v>9739</v>
      </c>
      <c r="L72" s="117">
        <v>10917</v>
      </c>
      <c r="M72" s="117">
        <v>20656</v>
      </c>
      <c r="N72" s="117">
        <v>9717</v>
      </c>
      <c r="O72" s="117">
        <v>11110</v>
      </c>
      <c r="P72" s="117">
        <v>20827</v>
      </c>
    </row>
    <row r="73" spans="1:16" x14ac:dyDescent="0.2">
      <c r="A73" s="67" t="s">
        <v>73</v>
      </c>
      <c r="B73" s="70">
        <v>7515</v>
      </c>
      <c r="C73" s="70">
        <v>9189</v>
      </c>
      <c r="D73" s="70">
        <v>16704</v>
      </c>
      <c r="E73" s="70">
        <v>7790</v>
      </c>
      <c r="F73" s="70">
        <v>9554</v>
      </c>
      <c r="G73" s="70">
        <v>17344</v>
      </c>
      <c r="H73" s="70">
        <v>8928</v>
      </c>
      <c r="I73" s="70">
        <v>10549</v>
      </c>
      <c r="J73" s="70">
        <v>19477</v>
      </c>
      <c r="K73" s="70">
        <v>9800</v>
      </c>
      <c r="L73" s="117">
        <v>10979</v>
      </c>
      <c r="M73" s="117">
        <v>20779</v>
      </c>
      <c r="N73" s="70">
        <v>9659</v>
      </c>
      <c r="O73" s="117">
        <v>10998</v>
      </c>
      <c r="P73" s="117">
        <v>20657</v>
      </c>
    </row>
    <row r="74" spans="1:16" x14ac:dyDescent="0.2">
      <c r="A74" s="67" t="s">
        <v>74</v>
      </c>
      <c r="B74" s="70">
        <v>7552</v>
      </c>
      <c r="C74" s="70">
        <v>9213</v>
      </c>
      <c r="D74" s="70">
        <v>16765</v>
      </c>
      <c r="E74" s="70">
        <v>7885</v>
      </c>
      <c r="F74" s="70">
        <v>9749</v>
      </c>
      <c r="G74" s="70">
        <v>17634</v>
      </c>
      <c r="H74" s="70">
        <v>8980</v>
      </c>
      <c r="I74" s="70">
        <v>10687</v>
      </c>
      <c r="J74" s="70">
        <v>19667</v>
      </c>
      <c r="K74" s="117">
        <v>9831</v>
      </c>
      <c r="L74" s="117">
        <v>10983</v>
      </c>
      <c r="M74" s="117">
        <v>20814</v>
      </c>
      <c r="N74" s="117">
        <v>9484</v>
      </c>
      <c r="O74" s="117">
        <v>11004</v>
      </c>
      <c r="P74" s="117">
        <v>20488</v>
      </c>
    </row>
    <row r="75" spans="1:16" x14ac:dyDescent="0.2">
      <c r="A75" s="67" t="s">
        <v>75</v>
      </c>
      <c r="B75" s="70">
        <v>7383</v>
      </c>
      <c r="C75" s="70">
        <v>9265</v>
      </c>
      <c r="D75" s="70">
        <v>16648</v>
      </c>
      <c r="E75" s="70">
        <v>7917</v>
      </c>
      <c r="F75" s="70">
        <v>9693</v>
      </c>
      <c r="G75" s="70">
        <v>17610</v>
      </c>
      <c r="H75" s="70">
        <v>9047</v>
      </c>
      <c r="I75" s="70">
        <v>10746</v>
      </c>
      <c r="J75" s="70">
        <v>19793</v>
      </c>
      <c r="K75" s="117">
        <v>9565</v>
      </c>
      <c r="L75" s="117">
        <v>10942</v>
      </c>
      <c r="M75" s="117">
        <v>20507</v>
      </c>
      <c r="N75" s="117">
        <v>9096</v>
      </c>
      <c r="O75" s="117">
        <v>10616</v>
      </c>
      <c r="P75" s="117">
        <v>19712</v>
      </c>
    </row>
    <row r="76" spans="1:16" x14ac:dyDescent="0.2">
      <c r="A76" s="67" t="s">
        <v>76</v>
      </c>
      <c r="B76" s="70">
        <v>7182</v>
      </c>
      <c r="C76" s="70">
        <v>9163</v>
      </c>
      <c r="D76" s="70">
        <v>16345</v>
      </c>
      <c r="E76" s="70">
        <v>7659</v>
      </c>
      <c r="F76" s="70">
        <v>9479</v>
      </c>
      <c r="G76" s="70">
        <v>17138</v>
      </c>
      <c r="H76" s="70">
        <v>9119</v>
      </c>
      <c r="I76" s="70">
        <v>10901</v>
      </c>
      <c r="J76" s="70">
        <v>20020</v>
      </c>
      <c r="K76" s="117">
        <v>9453</v>
      </c>
      <c r="L76" s="117">
        <v>10920</v>
      </c>
      <c r="M76" s="117">
        <v>20373</v>
      </c>
      <c r="N76" s="117">
        <v>8825</v>
      </c>
      <c r="O76" s="117">
        <v>10358</v>
      </c>
      <c r="P76" s="117">
        <v>19183</v>
      </c>
    </row>
    <row r="77" spans="1:16" x14ac:dyDescent="0.2">
      <c r="A77" s="67" t="s">
        <v>77</v>
      </c>
      <c r="B77" s="70">
        <v>7072</v>
      </c>
      <c r="C77" s="70">
        <v>9040</v>
      </c>
      <c r="D77" s="70">
        <v>16112</v>
      </c>
      <c r="E77" s="70">
        <v>7506</v>
      </c>
      <c r="F77" s="70">
        <v>9505</v>
      </c>
      <c r="G77" s="70">
        <v>17011</v>
      </c>
      <c r="H77" s="70">
        <v>8719</v>
      </c>
      <c r="I77" s="70">
        <v>10612</v>
      </c>
      <c r="J77" s="70">
        <v>19331</v>
      </c>
      <c r="K77" s="117">
        <v>9155</v>
      </c>
      <c r="L77" s="117">
        <v>10728</v>
      </c>
      <c r="M77" s="117">
        <v>19883</v>
      </c>
      <c r="N77" s="117">
        <v>8528</v>
      </c>
      <c r="O77" s="117">
        <v>10115</v>
      </c>
      <c r="P77" s="117">
        <v>18643</v>
      </c>
    </row>
    <row r="78" spans="1:16" x14ac:dyDescent="0.2">
      <c r="A78" s="67" t="s">
        <v>78</v>
      </c>
      <c r="B78" s="70">
        <v>6976</v>
      </c>
      <c r="C78" s="70">
        <v>8636</v>
      </c>
      <c r="D78" s="70">
        <v>15612</v>
      </c>
      <c r="E78" s="70">
        <v>7404</v>
      </c>
      <c r="F78" s="70">
        <v>9158</v>
      </c>
      <c r="G78" s="70">
        <v>16562</v>
      </c>
      <c r="H78" s="70">
        <v>8587</v>
      </c>
      <c r="I78" s="70">
        <v>10327</v>
      </c>
      <c r="J78" s="70">
        <v>18914</v>
      </c>
      <c r="K78" s="117">
        <v>9172</v>
      </c>
      <c r="L78" s="117">
        <v>10514</v>
      </c>
      <c r="M78" s="117">
        <v>19686</v>
      </c>
      <c r="N78" s="117">
        <v>8516</v>
      </c>
      <c r="O78" s="117">
        <v>9920</v>
      </c>
      <c r="P78" s="117">
        <v>18436</v>
      </c>
    </row>
    <row r="79" spans="1:16" x14ac:dyDescent="0.2">
      <c r="A79" s="67" t="s">
        <v>79</v>
      </c>
      <c r="B79" s="70">
        <v>7183</v>
      </c>
      <c r="C79" s="70">
        <v>8820</v>
      </c>
      <c r="D79" s="70">
        <v>16003</v>
      </c>
      <c r="E79" s="70">
        <v>7490</v>
      </c>
      <c r="F79" s="70">
        <v>9299</v>
      </c>
      <c r="G79" s="70">
        <v>16789</v>
      </c>
      <c r="H79" s="70">
        <v>8466</v>
      </c>
      <c r="I79" s="70">
        <v>10162</v>
      </c>
      <c r="J79" s="70">
        <v>18628</v>
      </c>
      <c r="K79" s="117">
        <v>9305</v>
      </c>
      <c r="L79" s="117">
        <v>10650</v>
      </c>
      <c r="M79" s="117">
        <v>19955</v>
      </c>
      <c r="N79" s="117">
        <v>8553</v>
      </c>
      <c r="O79" s="117">
        <v>10007</v>
      </c>
      <c r="P79" s="117">
        <v>18560</v>
      </c>
    </row>
    <row r="80" spans="1:16" x14ac:dyDescent="0.2">
      <c r="A80" s="67" t="s">
        <v>80</v>
      </c>
      <c r="B80" s="70">
        <v>7543</v>
      </c>
      <c r="C80" s="70">
        <v>9294</v>
      </c>
      <c r="D80" s="70">
        <v>16837</v>
      </c>
      <c r="E80" s="70">
        <v>7755</v>
      </c>
      <c r="F80" s="70">
        <v>9780</v>
      </c>
      <c r="G80" s="70">
        <v>17535</v>
      </c>
      <c r="H80" s="70">
        <v>8932</v>
      </c>
      <c r="I80" s="70">
        <v>10474</v>
      </c>
      <c r="J80" s="70">
        <v>19406</v>
      </c>
      <c r="K80" s="117">
        <v>9354</v>
      </c>
      <c r="L80" s="117">
        <v>11006</v>
      </c>
      <c r="M80" s="117">
        <v>20360</v>
      </c>
      <c r="N80" s="117">
        <v>8741</v>
      </c>
      <c r="O80" s="117">
        <v>10442</v>
      </c>
      <c r="P80" s="117">
        <v>19183</v>
      </c>
    </row>
    <row r="81" spans="1:16" x14ac:dyDescent="0.2">
      <c r="A81" s="67" t="s">
        <v>84</v>
      </c>
      <c r="B81" s="70">
        <v>7817</v>
      </c>
      <c r="C81" s="70">
        <v>9680</v>
      </c>
      <c r="D81" s="70">
        <v>17497</v>
      </c>
      <c r="E81" s="70">
        <v>8227</v>
      </c>
      <c r="F81" s="70">
        <v>10236</v>
      </c>
      <c r="G81" s="70">
        <v>18463</v>
      </c>
      <c r="H81" s="70">
        <v>9400</v>
      </c>
      <c r="I81" s="70">
        <v>10734</v>
      </c>
      <c r="J81" s="70">
        <v>20134</v>
      </c>
      <c r="K81" s="70">
        <v>9569</v>
      </c>
      <c r="L81" s="70">
        <v>11154</v>
      </c>
      <c r="M81" s="117">
        <v>20723</v>
      </c>
      <c r="N81" s="70">
        <v>8883</v>
      </c>
      <c r="O81" s="70">
        <v>10633</v>
      </c>
      <c r="P81" s="117">
        <v>19516</v>
      </c>
    </row>
    <row r="82" spans="1:16" x14ac:dyDescent="0.2">
      <c r="A82" s="67" t="s">
        <v>82</v>
      </c>
      <c r="B82" s="70">
        <v>7553</v>
      </c>
      <c r="C82" s="70">
        <v>9352</v>
      </c>
      <c r="D82" s="70">
        <v>16905</v>
      </c>
      <c r="E82" s="70">
        <v>8493</v>
      </c>
      <c r="F82" s="70">
        <v>10353</v>
      </c>
      <c r="G82" s="70">
        <v>18846</v>
      </c>
      <c r="H82" s="70">
        <v>9251</v>
      </c>
      <c r="I82" s="70">
        <v>10576</v>
      </c>
      <c r="J82" s="70">
        <v>19827</v>
      </c>
      <c r="K82" s="70">
        <v>9474</v>
      </c>
      <c r="L82" s="70">
        <v>10888</v>
      </c>
      <c r="M82" s="117">
        <v>20362</v>
      </c>
      <c r="N82" s="70">
        <v>8834</v>
      </c>
      <c r="O82" s="70">
        <v>10460</v>
      </c>
      <c r="P82" s="117">
        <v>19294</v>
      </c>
    </row>
    <row r="83" spans="1:16" x14ac:dyDescent="0.2">
      <c r="A83" s="67" t="s">
        <v>83</v>
      </c>
      <c r="B83" s="70">
        <v>7531</v>
      </c>
      <c r="C83" s="70">
        <v>8886</v>
      </c>
      <c r="D83" s="70">
        <v>16417</v>
      </c>
      <c r="E83" s="70">
        <v>8473</v>
      </c>
      <c r="F83" s="70">
        <v>9978</v>
      </c>
      <c r="G83" s="70">
        <v>18451</v>
      </c>
      <c r="H83" s="70">
        <v>9117</v>
      </c>
      <c r="I83" s="70">
        <v>10128</v>
      </c>
      <c r="J83" s="70">
        <v>19245</v>
      </c>
      <c r="K83" s="70">
        <v>9342</v>
      </c>
      <c r="L83" s="70">
        <v>10542</v>
      </c>
      <c r="M83" s="117">
        <v>19884</v>
      </c>
      <c r="N83" s="70">
        <v>8797</v>
      </c>
      <c r="O83" s="70">
        <v>10239</v>
      </c>
      <c r="P83" s="117">
        <v>19036</v>
      </c>
    </row>
    <row r="84" spans="1:16" x14ac:dyDescent="0.2">
      <c r="D84" s="70">
        <f>SUM(D72:D83)</f>
        <v>198140</v>
      </c>
      <c r="G84" s="70">
        <f>SUM(G72:G83)</f>
        <v>210567</v>
      </c>
      <c r="J84" s="70">
        <f>SUM(J72:J83)</f>
        <v>233955</v>
      </c>
      <c r="K84" s="67"/>
      <c r="L84" s="67"/>
      <c r="M84" s="117">
        <v>243982</v>
      </c>
      <c r="P84" s="117">
        <v>233535</v>
      </c>
    </row>
    <row r="85" spans="1:16" x14ac:dyDescent="0.2">
      <c r="D85" s="118">
        <f>D84/12</f>
        <v>16511.666666666668</v>
      </c>
      <c r="G85" s="118">
        <f>G84/12</f>
        <v>17547.25</v>
      </c>
      <c r="J85" s="118">
        <f>J84/12</f>
        <v>19496.25</v>
      </c>
      <c r="K85" s="67"/>
      <c r="L85" s="67"/>
      <c r="M85" s="118">
        <v>20331.833333333332</v>
      </c>
      <c r="P85" s="118">
        <v>19461.25</v>
      </c>
    </row>
    <row r="87" spans="1:16" x14ac:dyDescent="0.2">
      <c r="E87" s="118">
        <f>D85-G85</f>
        <v>-1035.5833333333321</v>
      </c>
      <c r="H87" s="118">
        <f>G85-J85</f>
        <v>-1949</v>
      </c>
      <c r="K87" s="118">
        <v>-835.58333333333212</v>
      </c>
      <c r="N87" s="118">
        <f>J85-P85</f>
        <v>35</v>
      </c>
    </row>
  </sheetData>
  <mergeCells count="49">
    <mergeCell ref="N70:P70"/>
    <mergeCell ref="A3:J4"/>
    <mergeCell ref="B8:D8"/>
    <mergeCell ref="E8:G8"/>
    <mergeCell ref="B7:G7"/>
    <mergeCell ref="H7:M7"/>
    <mergeCell ref="H8:J8"/>
    <mergeCell ref="A7:A9"/>
    <mergeCell ref="N7:S7"/>
    <mergeCell ref="N8:P8"/>
    <mergeCell ref="Q8:S8"/>
    <mergeCell ref="H70:J70"/>
    <mergeCell ref="K70:M70"/>
    <mergeCell ref="A51:A53"/>
    <mergeCell ref="B52:D52"/>
    <mergeCell ref="E52:G52"/>
    <mergeCell ref="BA8:BC8"/>
    <mergeCell ref="AR7:AW7"/>
    <mergeCell ref="AR8:AT8"/>
    <mergeCell ref="AU8:AW8"/>
    <mergeCell ref="T7:Y7"/>
    <mergeCell ref="T8:V8"/>
    <mergeCell ref="W8:Y8"/>
    <mergeCell ref="AO8:AQ8"/>
    <mergeCell ref="AF8:AH8"/>
    <mergeCell ref="AI8:AK8"/>
    <mergeCell ref="Z7:AE7"/>
    <mergeCell ref="B70:D70"/>
    <mergeCell ref="E70:G70"/>
    <mergeCell ref="D43:I45"/>
    <mergeCell ref="BP7:BU7"/>
    <mergeCell ref="BP8:BR8"/>
    <mergeCell ref="BS8:BU8"/>
    <mergeCell ref="AL7:AQ7"/>
    <mergeCell ref="AL8:AN8"/>
    <mergeCell ref="BG8:BI8"/>
    <mergeCell ref="BJ7:BO7"/>
    <mergeCell ref="BJ8:BL8"/>
    <mergeCell ref="BM8:BO8"/>
    <mergeCell ref="BD8:BF8"/>
    <mergeCell ref="BD7:BI7"/>
    <mergeCell ref="AX7:BC7"/>
    <mergeCell ref="AX8:AZ8"/>
    <mergeCell ref="K8:M8"/>
    <mergeCell ref="Z8:AB8"/>
    <mergeCell ref="AC8:AE8"/>
    <mergeCell ref="AF7:AK7"/>
    <mergeCell ref="H52:J52"/>
    <mergeCell ref="B51:J5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00"/>
  <sheetViews>
    <sheetView zoomScaleNormal="100" workbookViewId="0"/>
  </sheetViews>
  <sheetFormatPr baseColWidth="10" defaultColWidth="13.5703125" defaultRowHeight="12.75" x14ac:dyDescent="0.2"/>
  <cols>
    <col min="1" max="1" width="13" style="22" customWidth="1"/>
    <col min="2" max="2" width="17.7109375" style="22" bestFit="1" customWidth="1"/>
    <col min="3" max="3" width="13.5703125" style="22"/>
    <col min="4" max="4" width="15.85546875" style="22" customWidth="1"/>
    <col min="5" max="16384" width="13.5703125" style="22"/>
  </cols>
  <sheetData>
    <row r="1" spans="1:73" ht="15.75" x14ac:dyDescent="0.25">
      <c r="A1" s="92" t="s">
        <v>111</v>
      </c>
    </row>
    <row r="2" spans="1:73" s="29" customFormat="1" ht="15.75" x14ac:dyDescent="0.25">
      <c r="A2" s="30"/>
    </row>
    <row r="3" spans="1:73" s="23" customFormat="1" ht="16.5" customHeight="1" x14ac:dyDescent="0.2">
      <c r="A3" s="127" t="s">
        <v>124</v>
      </c>
      <c r="B3" s="127"/>
      <c r="C3" s="127"/>
      <c r="D3" s="127"/>
      <c r="E3" s="127"/>
      <c r="F3" s="127"/>
      <c r="G3" s="127"/>
      <c r="H3" s="127"/>
    </row>
    <row r="4" spans="1:73" x14ac:dyDescent="0.2">
      <c r="A4" s="127"/>
      <c r="B4" s="127"/>
      <c r="C4" s="127"/>
      <c r="D4" s="127"/>
      <c r="E4" s="127"/>
      <c r="F4" s="127"/>
      <c r="G4" s="127"/>
      <c r="H4" s="127"/>
    </row>
    <row r="5" spans="1:73" s="29" customFormat="1" ht="15" x14ac:dyDescent="0.25">
      <c r="A5" s="61"/>
      <c r="B5" s="61"/>
      <c r="C5" s="61"/>
      <c r="D5" s="61"/>
      <c r="E5" s="61"/>
      <c r="F5" s="61"/>
      <c r="G5" s="61"/>
      <c r="H5" s="61"/>
    </row>
    <row r="7" spans="1:73" x14ac:dyDescent="0.2">
      <c r="A7" s="133" t="s">
        <v>105</v>
      </c>
      <c r="B7" s="130" t="s">
        <v>22</v>
      </c>
      <c r="C7" s="130"/>
      <c r="D7" s="130"/>
      <c r="E7" s="130"/>
      <c r="F7" s="130"/>
      <c r="G7" s="130"/>
      <c r="H7" s="130" t="s">
        <v>40</v>
      </c>
      <c r="I7" s="130"/>
      <c r="J7" s="130"/>
      <c r="K7" s="130"/>
      <c r="L7" s="130"/>
      <c r="M7" s="130"/>
      <c r="N7" s="130" t="s">
        <v>39</v>
      </c>
      <c r="O7" s="130"/>
      <c r="P7" s="130"/>
      <c r="Q7" s="130"/>
      <c r="R7" s="130"/>
      <c r="S7" s="130"/>
      <c r="T7" s="130" t="s">
        <v>38</v>
      </c>
      <c r="U7" s="130"/>
      <c r="V7" s="130"/>
      <c r="W7" s="130"/>
      <c r="X7" s="130"/>
      <c r="Y7" s="130"/>
      <c r="Z7" s="130" t="s">
        <v>37</v>
      </c>
      <c r="AA7" s="130"/>
      <c r="AB7" s="130"/>
      <c r="AC7" s="130"/>
      <c r="AD7" s="130"/>
      <c r="AE7" s="130"/>
      <c r="AF7" s="130" t="s">
        <v>36</v>
      </c>
      <c r="AG7" s="130"/>
      <c r="AH7" s="130"/>
      <c r="AI7" s="130"/>
      <c r="AJ7" s="130"/>
      <c r="AK7" s="130"/>
      <c r="AL7" s="130" t="s">
        <v>35</v>
      </c>
      <c r="AM7" s="130"/>
      <c r="AN7" s="130"/>
      <c r="AO7" s="130"/>
      <c r="AP7" s="130"/>
      <c r="AQ7" s="130"/>
      <c r="AR7" s="130" t="s">
        <v>34</v>
      </c>
      <c r="AS7" s="130"/>
      <c r="AT7" s="130"/>
      <c r="AU7" s="130"/>
      <c r="AV7" s="130"/>
      <c r="AW7" s="130"/>
      <c r="AX7" s="130" t="s">
        <v>33</v>
      </c>
      <c r="AY7" s="130"/>
      <c r="AZ7" s="130"/>
      <c r="BA7" s="130"/>
      <c r="BB7" s="130"/>
      <c r="BC7" s="130"/>
      <c r="BD7" s="130" t="s">
        <v>32</v>
      </c>
      <c r="BE7" s="130"/>
      <c r="BF7" s="130"/>
      <c r="BG7" s="130"/>
      <c r="BH7" s="130"/>
      <c r="BI7" s="130"/>
      <c r="BJ7" s="130" t="s">
        <v>31</v>
      </c>
      <c r="BK7" s="130"/>
      <c r="BL7" s="130"/>
      <c r="BM7" s="130"/>
      <c r="BN7" s="130"/>
      <c r="BO7" s="130"/>
      <c r="BP7" s="130" t="s">
        <v>30</v>
      </c>
      <c r="BQ7" s="130"/>
      <c r="BR7" s="130"/>
      <c r="BS7" s="130"/>
      <c r="BT7" s="130"/>
      <c r="BU7" s="130"/>
    </row>
    <row r="8" spans="1:73" x14ac:dyDescent="0.2">
      <c r="A8" s="134"/>
      <c r="B8" s="130" t="s">
        <v>26</v>
      </c>
      <c r="C8" s="130"/>
      <c r="D8" s="130" t="s">
        <v>27</v>
      </c>
      <c r="E8" s="130"/>
      <c r="F8" s="130" t="s">
        <v>3</v>
      </c>
      <c r="G8" s="130"/>
      <c r="H8" s="130" t="s">
        <v>26</v>
      </c>
      <c r="I8" s="130"/>
      <c r="J8" s="130" t="s">
        <v>27</v>
      </c>
      <c r="K8" s="130"/>
      <c r="L8" s="130" t="s">
        <v>3</v>
      </c>
      <c r="M8" s="130"/>
      <c r="N8" s="130" t="s">
        <v>26</v>
      </c>
      <c r="O8" s="130"/>
      <c r="P8" s="130" t="s">
        <v>27</v>
      </c>
      <c r="Q8" s="130"/>
      <c r="R8" s="130" t="s">
        <v>3</v>
      </c>
      <c r="S8" s="130"/>
      <c r="T8" s="130" t="s">
        <v>26</v>
      </c>
      <c r="U8" s="130"/>
      <c r="V8" s="130" t="s">
        <v>27</v>
      </c>
      <c r="W8" s="130"/>
      <c r="X8" s="130" t="s">
        <v>3</v>
      </c>
      <c r="Y8" s="130"/>
      <c r="Z8" s="130" t="s">
        <v>26</v>
      </c>
      <c r="AA8" s="130"/>
      <c r="AB8" s="130" t="s">
        <v>27</v>
      </c>
      <c r="AC8" s="130"/>
      <c r="AD8" s="130" t="s">
        <v>3</v>
      </c>
      <c r="AE8" s="130"/>
      <c r="AF8" s="130" t="s">
        <v>26</v>
      </c>
      <c r="AG8" s="130"/>
      <c r="AH8" s="130" t="s">
        <v>27</v>
      </c>
      <c r="AI8" s="130"/>
      <c r="AJ8" s="130" t="s">
        <v>3</v>
      </c>
      <c r="AK8" s="130"/>
      <c r="AL8" s="130" t="s">
        <v>26</v>
      </c>
      <c r="AM8" s="130"/>
      <c r="AN8" s="130" t="s">
        <v>27</v>
      </c>
      <c r="AO8" s="130"/>
      <c r="AP8" s="130" t="s">
        <v>3</v>
      </c>
      <c r="AQ8" s="130"/>
      <c r="AR8" s="130" t="s">
        <v>26</v>
      </c>
      <c r="AS8" s="130"/>
      <c r="AT8" s="130" t="s">
        <v>27</v>
      </c>
      <c r="AU8" s="130"/>
      <c r="AV8" s="130" t="s">
        <v>3</v>
      </c>
      <c r="AW8" s="130"/>
      <c r="AX8" s="130" t="s">
        <v>26</v>
      </c>
      <c r="AY8" s="130"/>
      <c r="AZ8" s="130" t="s">
        <v>27</v>
      </c>
      <c r="BA8" s="130"/>
      <c r="BB8" s="130" t="s">
        <v>3</v>
      </c>
      <c r="BC8" s="130"/>
      <c r="BD8" s="130" t="s">
        <v>26</v>
      </c>
      <c r="BE8" s="130"/>
      <c r="BF8" s="130" t="s">
        <v>27</v>
      </c>
      <c r="BG8" s="130"/>
      <c r="BH8" s="130" t="s">
        <v>3</v>
      </c>
      <c r="BI8" s="130"/>
      <c r="BJ8" s="130" t="s">
        <v>26</v>
      </c>
      <c r="BK8" s="130"/>
      <c r="BL8" s="130" t="s">
        <v>27</v>
      </c>
      <c r="BM8" s="130"/>
      <c r="BN8" s="130" t="s">
        <v>3</v>
      </c>
      <c r="BO8" s="130"/>
      <c r="BP8" s="130" t="s">
        <v>26</v>
      </c>
      <c r="BQ8" s="130"/>
      <c r="BR8" s="130" t="s">
        <v>27</v>
      </c>
      <c r="BS8" s="130"/>
      <c r="BT8" s="130" t="s">
        <v>3</v>
      </c>
      <c r="BU8" s="130"/>
    </row>
    <row r="9" spans="1:73" ht="25.5" x14ac:dyDescent="0.2">
      <c r="A9" s="135"/>
      <c r="B9" s="36" t="s">
        <v>23</v>
      </c>
      <c r="C9" s="35" t="s">
        <v>41</v>
      </c>
      <c r="D9" s="36" t="s">
        <v>28</v>
      </c>
      <c r="E9" s="35" t="s">
        <v>41</v>
      </c>
      <c r="F9" s="35" t="s">
        <v>42</v>
      </c>
      <c r="G9" s="35" t="s">
        <v>43</v>
      </c>
      <c r="H9" s="36" t="s">
        <v>23</v>
      </c>
      <c r="I9" s="35" t="s">
        <v>41</v>
      </c>
      <c r="J9" s="36" t="s">
        <v>28</v>
      </c>
      <c r="K9" s="35" t="s">
        <v>41</v>
      </c>
      <c r="L9" s="35" t="s">
        <v>42</v>
      </c>
      <c r="M9" s="35" t="s">
        <v>43</v>
      </c>
      <c r="N9" s="36" t="s">
        <v>23</v>
      </c>
      <c r="O9" s="35" t="s">
        <v>41</v>
      </c>
      <c r="P9" s="36" t="s">
        <v>28</v>
      </c>
      <c r="Q9" s="35" t="s">
        <v>41</v>
      </c>
      <c r="R9" s="35" t="s">
        <v>42</v>
      </c>
      <c r="S9" s="35" t="s">
        <v>43</v>
      </c>
      <c r="T9" s="36" t="s">
        <v>23</v>
      </c>
      <c r="U9" s="35" t="s">
        <v>41</v>
      </c>
      <c r="V9" s="36" t="s">
        <v>28</v>
      </c>
      <c r="W9" s="35" t="s">
        <v>41</v>
      </c>
      <c r="X9" s="35" t="s">
        <v>42</v>
      </c>
      <c r="Y9" s="35" t="s">
        <v>43</v>
      </c>
      <c r="Z9" s="36" t="s">
        <v>23</v>
      </c>
      <c r="AA9" s="35" t="s">
        <v>41</v>
      </c>
      <c r="AB9" s="36" t="s">
        <v>28</v>
      </c>
      <c r="AC9" s="35" t="s">
        <v>41</v>
      </c>
      <c r="AD9" s="35" t="s">
        <v>42</v>
      </c>
      <c r="AE9" s="35" t="s">
        <v>43</v>
      </c>
      <c r="AF9" s="36" t="s">
        <v>23</v>
      </c>
      <c r="AG9" s="35" t="s">
        <v>41</v>
      </c>
      <c r="AH9" s="36" t="s">
        <v>28</v>
      </c>
      <c r="AI9" s="35" t="s">
        <v>41</v>
      </c>
      <c r="AJ9" s="35" t="s">
        <v>42</v>
      </c>
      <c r="AK9" s="35" t="s">
        <v>43</v>
      </c>
      <c r="AL9" s="36" t="s">
        <v>23</v>
      </c>
      <c r="AM9" s="35" t="s">
        <v>41</v>
      </c>
      <c r="AN9" s="36" t="s">
        <v>28</v>
      </c>
      <c r="AO9" s="35" t="s">
        <v>41</v>
      </c>
      <c r="AP9" s="35" t="s">
        <v>42</v>
      </c>
      <c r="AQ9" s="35" t="s">
        <v>43</v>
      </c>
      <c r="AR9" s="36" t="s">
        <v>23</v>
      </c>
      <c r="AS9" s="35" t="s">
        <v>41</v>
      </c>
      <c r="AT9" s="36" t="s">
        <v>28</v>
      </c>
      <c r="AU9" s="35" t="s">
        <v>41</v>
      </c>
      <c r="AV9" s="35" t="s">
        <v>42</v>
      </c>
      <c r="AW9" s="44" t="s">
        <v>43</v>
      </c>
      <c r="AX9" s="36" t="s">
        <v>23</v>
      </c>
      <c r="AY9" s="35" t="s">
        <v>41</v>
      </c>
      <c r="AZ9" s="36" t="s">
        <v>28</v>
      </c>
      <c r="BA9" s="35" t="s">
        <v>41</v>
      </c>
      <c r="BB9" s="35" t="s">
        <v>42</v>
      </c>
      <c r="BC9" s="35" t="s">
        <v>43</v>
      </c>
      <c r="BD9" s="36" t="s">
        <v>23</v>
      </c>
      <c r="BE9" s="35" t="s">
        <v>41</v>
      </c>
      <c r="BF9" s="36" t="s">
        <v>28</v>
      </c>
      <c r="BG9" s="35" t="s">
        <v>41</v>
      </c>
      <c r="BH9" s="35" t="s">
        <v>42</v>
      </c>
      <c r="BI9" s="35" t="s">
        <v>43</v>
      </c>
      <c r="BJ9" s="36" t="s">
        <v>23</v>
      </c>
      <c r="BK9" s="35" t="s">
        <v>41</v>
      </c>
      <c r="BL9" s="36" t="s">
        <v>28</v>
      </c>
      <c r="BM9" s="35" t="s">
        <v>41</v>
      </c>
      <c r="BN9" s="35" t="s">
        <v>42</v>
      </c>
      <c r="BO9" s="35" t="s">
        <v>43</v>
      </c>
      <c r="BP9" s="36" t="s">
        <v>23</v>
      </c>
      <c r="BQ9" s="35" t="s">
        <v>41</v>
      </c>
      <c r="BR9" s="36" t="s">
        <v>28</v>
      </c>
      <c r="BS9" s="35" t="s">
        <v>41</v>
      </c>
      <c r="BT9" s="35" t="s">
        <v>42</v>
      </c>
      <c r="BU9" s="35" t="s">
        <v>43</v>
      </c>
    </row>
    <row r="10" spans="1:73" x14ac:dyDescent="0.2">
      <c r="A10" s="38" t="s">
        <v>7</v>
      </c>
      <c r="B10" s="119">
        <f>'PEEA-Desempleo'!B10</f>
        <v>151</v>
      </c>
      <c r="C10" s="40">
        <f>B10/F10</f>
        <v>0.51890034364261173</v>
      </c>
      <c r="D10" s="119">
        <f>'PEEA-Desempleo'!E10</f>
        <v>140</v>
      </c>
      <c r="E10" s="40">
        <f>D10/F10</f>
        <v>0.48109965635738833</v>
      </c>
      <c r="F10" s="32">
        <f>B10+D10</f>
        <v>291</v>
      </c>
      <c r="G10" s="40">
        <f>F10/$F$20</f>
        <v>1.5182344654875567E-2</v>
      </c>
      <c r="H10" s="89">
        <f>'PEEA-Desempleo'!H10</f>
        <v>132</v>
      </c>
      <c r="I10" s="40">
        <f>H10/L10</f>
        <v>0.515625</v>
      </c>
      <c r="J10" s="89">
        <f>'PEEA-Desempleo'!K10</f>
        <v>124</v>
      </c>
      <c r="K10" s="40">
        <f>J10/L10</f>
        <v>0.484375</v>
      </c>
      <c r="L10" s="32">
        <f>H10+J10</f>
        <v>256</v>
      </c>
      <c r="M10" s="40">
        <f>L10/$L$20</f>
        <v>1.3541391166358106E-2</v>
      </c>
      <c r="N10" s="32">
        <f>'PEEA-Desempleo'!N10</f>
        <v>126</v>
      </c>
      <c r="O10" s="40">
        <f>N10/R10</f>
        <v>0.49606299212598426</v>
      </c>
      <c r="P10" s="32">
        <f>'PEEA-Desempleo'!Q10</f>
        <v>128</v>
      </c>
      <c r="Q10" s="40">
        <f>P10/R10</f>
        <v>0.50393700787401574</v>
      </c>
      <c r="R10" s="32">
        <f>N10+P10</f>
        <v>254</v>
      </c>
      <c r="S10" s="40">
        <f>R10/$R$20</f>
        <v>1.3546666666666667E-2</v>
      </c>
      <c r="T10" s="32">
        <f>'PEEA-Desempleo'!T10</f>
        <v>126</v>
      </c>
      <c r="U10" s="40">
        <f>T10/X10</f>
        <v>0.51012145748987858</v>
      </c>
      <c r="V10" s="32">
        <f>'PEEA-Desempleo'!W10</f>
        <v>121</v>
      </c>
      <c r="W10" s="40">
        <f>V10/X10</f>
        <v>0.48987854251012147</v>
      </c>
      <c r="X10" s="32">
        <f>T10+V10</f>
        <v>247</v>
      </c>
      <c r="Y10" s="40">
        <f>X10/$X$20</f>
        <v>1.3611065189838541E-2</v>
      </c>
      <c r="Z10" s="32">
        <f>'PEEA-Desempleo'!Z10</f>
        <v>114</v>
      </c>
      <c r="AA10" s="40">
        <f>Z10/AD10</f>
        <v>0.50220264317180618</v>
      </c>
      <c r="AB10" s="32">
        <f>'PEEA-Desempleo'!AC10</f>
        <v>113</v>
      </c>
      <c r="AC10" s="40">
        <f>AB10/AD10</f>
        <v>0.49779735682819382</v>
      </c>
      <c r="AD10" s="32">
        <f>Z10+AB10</f>
        <v>227</v>
      </c>
      <c r="AE10" s="40">
        <f>AD10/$AD$20</f>
        <v>1.2903592542064574E-2</v>
      </c>
      <c r="AF10" s="107">
        <f>'PEEA-Desempleo'!AF10</f>
        <v>126</v>
      </c>
      <c r="AG10" s="40">
        <f>AF10/AJ10</f>
        <v>0.52941176470588236</v>
      </c>
      <c r="AH10" s="32">
        <f>'PEEA-Desempleo'!AI10</f>
        <v>112</v>
      </c>
      <c r="AI10" s="40">
        <f>AH10/AJ10</f>
        <v>0.47058823529411764</v>
      </c>
      <c r="AJ10" s="32">
        <f>AF10+AH10</f>
        <v>238</v>
      </c>
      <c r="AK10" s="40">
        <f>AJ10/$AJ$20</f>
        <v>1.3767571007115174E-2</v>
      </c>
      <c r="AL10" s="32">
        <f>'PEEA-Desempleo'!AL10</f>
        <v>152</v>
      </c>
      <c r="AM10" s="40">
        <f>AL10/AP10</f>
        <v>0.54092526690391463</v>
      </c>
      <c r="AN10" s="32">
        <f>'PEEA-Desempleo'!AO10</f>
        <v>129</v>
      </c>
      <c r="AO10" s="40">
        <f>AN10/AP10</f>
        <v>0.45907473309608543</v>
      </c>
      <c r="AP10" s="32">
        <f>AL10+AN10</f>
        <v>281</v>
      </c>
      <c r="AQ10" s="40">
        <f>AP10/$AP$20</f>
        <v>1.6579149212342912E-2</v>
      </c>
      <c r="AR10" s="32">
        <f>'PEEA-Desempleo'!AR10</f>
        <v>154</v>
      </c>
      <c r="AS10" s="40">
        <f>AR10/AV10</f>
        <v>0.54035087719298247</v>
      </c>
      <c r="AT10" s="32">
        <f>'PEEA-Desempleo'!AU10</f>
        <v>131</v>
      </c>
      <c r="AU10" s="40">
        <f>AT10/AV10</f>
        <v>0.45964912280701753</v>
      </c>
      <c r="AV10" s="32">
        <f>AR10+AT10</f>
        <v>285</v>
      </c>
      <c r="AW10" s="40">
        <f>AV10/$AV$20</f>
        <v>1.6676418958455237E-2</v>
      </c>
      <c r="AX10" s="32">
        <f>'PEEA-Desempleo'!AX10</f>
        <v>177</v>
      </c>
      <c r="AY10" s="40">
        <f>AX10/BB10</f>
        <v>0.51156069364161849</v>
      </c>
      <c r="AZ10" s="32">
        <f>'PEEA-Desempleo'!BA10</f>
        <v>169</v>
      </c>
      <c r="BA10" s="40">
        <f>AZ10/BB10</f>
        <v>0.48843930635838151</v>
      </c>
      <c r="BB10" s="32">
        <f>AX10+AZ10</f>
        <v>346</v>
      </c>
      <c r="BC10" s="40">
        <f>BB10/$BB$20</f>
        <v>1.9582319316316713E-2</v>
      </c>
      <c r="BD10" s="32">
        <f>'PEEA-Desempleo'!BD10</f>
        <v>179</v>
      </c>
      <c r="BE10" s="40">
        <f>BD10/BH10</f>
        <v>0.51884057971014497</v>
      </c>
      <c r="BF10" s="32">
        <f>'PEEA-Desempleo'!BG10</f>
        <v>166</v>
      </c>
      <c r="BG10" s="40">
        <f>BF10/BH10</f>
        <v>0.48115942028985509</v>
      </c>
      <c r="BH10" s="32">
        <f>BD10+BF10</f>
        <v>345</v>
      </c>
      <c r="BI10" s="40">
        <f>BH10/$BH$20</f>
        <v>1.8968550692764461E-2</v>
      </c>
      <c r="BJ10" s="32">
        <f>'PEEA-Desempleo'!BJ10</f>
        <v>170</v>
      </c>
      <c r="BK10" s="40">
        <f>BJ10/BN10</f>
        <v>0.55921052631578949</v>
      </c>
      <c r="BL10" s="101">
        <f>'PEEA-Desempleo'!BM10</f>
        <v>134</v>
      </c>
      <c r="BM10" s="40">
        <f>BL10/BN10</f>
        <v>0.44078947368421051</v>
      </c>
      <c r="BN10" s="32">
        <f>BJ10+BL10</f>
        <v>304</v>
      </c>
      <c r="BO10" s="40">
        <f>BN10/$BN$20</f>
        <v>1.7076732951353781E-2</v>
      </c>
      <c r="BP10" s="32">
        <f>'PEEA-Desempleo'!BP10</f>
        <v>169</v>
      </c>
      <c r="BQ10" s="40">
        <f>BP10/BT10</f>
        <v>0.55960264900662249</v>
      </c>
      <c r="BR10" s="32">
        <f>'PEEA-Desempleo'!BS10</f>
        <v>133</v>
      </c>
      <c r="BS10" s="40">
        <f>BR10/BT10</f>
        <v>0.44039735099337746</v>
      </c>
      <c r="BT10" s="32">
        <f>BP10+BR10</f>
        <v>302</v>
      </c>
      <c r="BU10" s="40">
        <f>BT10/$BT$20</f>
        <v>1.7141559768418663E-2</v>
      </c>
    </row>
    <row r="11" spans="1:73" x14ac:dyDescent="0.2">
      <c r="A11" s="38" t="s">
        <v>8</v>
      </c>
      <c r="B11" s="119">
        <f>'PEEA-Desempleo'!B11</f>
        <v>702</v>
      </c>
      <c r="C11" s="40">
        <f t="shared" ref="C11:C20" si="0">B11/F11</f>
        <v>0.50142857142857145</v>
      </c>
      <c r="D11" s="119">
        <f>'PEEA-Desempleo'!E11</f>
        <v>698</v>
      </c>
      <c r="E11" s="40">
        <f t="shared" ref="E11:E20" si="1">D11/F11</f>
        <v>0.49857142857142855</v>
      </c>
      <c r="F11" s="32">
        <f t="shared" ref="F11:F19" si="2">B11+D11</f>
        <v>1400</v>
      </c>
      <c r="G11" s="40">
        <f t="shared" ref="G11:G20" si="3">F11/$F$20</f>
        <v>7.3042207961600672E-2</v>
      </c>
      <c r="H11" s="89">
        <f>'PEEA-Desempleo'!H11</f>
        <v>681</v>
      </c>
      <c r="I11" s="40">
        <f t="shared" ref="I11:I20" si="4">H11/L11</f>
        <v>0.4934782608695652</v>
      </c>
      <c r="J11" s="89">
        <f>'PEEA-Desempleo'!K11</f>
        <v>699</v>
      </c>
      <c r="K11" s="40">
        <f t="shared" ref="K11:K20" si="5">J11/L11</f>
        <v>0.50652173913043474</v>
      </c>
      <c r="L11" s="32">
        <f t="shared" ref="L11:L19" si="6">H11+J11</f>
        <v>1380</v>
      </c>
      <c r="M11" s="40">
        <f t="shared" ref="M11:M20" si="7">L11/$L$20</f>
        <v>7.2996561756149173E-2</v>
      </c>
      <c r="N11" s="114">
        <f>'PEEA-Desempleo'!N11</f>
        <v>682</v>
      </c>
      <c r="O11" s="40">
        <f t="shared" ref="O11:O20" si="8">N11/R11</f>
        <v>0.49817384952520088</v>
      </c>
      <c r="P11" s="114">
        <f>'PEEA-Desempleo'!Q11</f>
        <v>687</v>
      </c>
      <c r="Q11" s="40">
        <f t="shared" ref="Q11:Q20" si="9">P11/R11</f>
        <v>0.50182615047479917</v>
      </c>
      <c r="R11" s="32">
        <f t="shared" ref="R11:R19" si="10">N11+P11</f>
        <v>1369</v>
      </c>
      <c r="S11" s="40">
        <f t="shared" ref="S11:S20" si="11">R11/$R$20</f>
        <v>7.3013333333333333E-2</v>
      </c>
      <c r="T11" s="114">
        <f>'PEEA-Desempleo'!T11</f>
        <v>654</v>
      </c>
      <c r="U11" s="40">
        <f t="shared" ref="U11:U20" si="12">T11/X11</f>
        <v>0.48480355819125276</v>
      </c>
      <c r="V11" s="114">
        <f>'PEEA-Desempleo'!W11</f>
        <v>695</v>
      </c>
      <c r="W11" s="40">
        <f t="shared" ref="W11:W20" si="13">V11/X11</f>
        <v>0.51519644180874724</v>
      </c>
      <c r="X11" s="32">
        <f t="shared" ref="X11:X19" si="14">T11+V11</f>
        <v>1349</v>
      </c>
      <c r="Y11" s="40">
        <f t="shared" ref="Y11:Y20" si="15">X11/$X$20</f>
        <v>7.4337356036810492E-2</v>
      </c>
      <c r="Z11" s="114">
        <f>'PEEA-Desempleo'!Z11</f>
        <v>616</v>
      </c>
      <c r="AA11" s="40">
        <f t="shared" ref="AA11:AA20" si="16">Z11/AD11</f>
        <v>0.50081300813008134</v>
      </c>
      <c r="AB11" s="114">
        <f>'PEEA-Desempleo'!AC11</f>
        <v>614</v>
      </c>
      <c r="AC11" s="40">
        <f t="shared" ref="AC11:AC20" si="17">AB11/AD11</f>
        <v>0.49918699186991872</v>
      </c>
      <c r="AD11" s="32">
        <f t="shared" ref="AD11:AD19" si="18">Z11+AB11</f>
        <v>1230</v>
      </c>
      <c r="AE11" s="40">
        <f t="shared" ref="AE11:AE20" si="19">AD11/$AD$20</f>
        <v>6.9918144611186908E-2</v>
      </c>
      <c r="AF11" s="114">
        <f>'PEEA-Desempleo'!AF11</f>
        <v>597</v>
      </c>
      <c r="AG11" s="40">
        <f t="shared" ref="AG11:AG20" si="20">AF11/AJ11</f>
        <v>0.50679117147707975</v>
      </c>
      <c r="AH11" s="114">
        <f>'PEEA-Desempleo'!AI11</f>
        <v>581</v>
      </c>
      <c r="AI11" s="40">
        <f t="shared" ref="AI11:AI20" si="21">AH11/AJ11</f>
        <v>0.4932088285229202</v>
      </c>
      <c r="AJ11" s="32">
        <f t="shared" ref="AJ11:AJ19" si="22">AF11+AH11</f>
        <v>1178</v>
      </c>
      <c r="AK11" s="40">
        <f t="shared" ref="AK11:AK20" si="23">AJ11/$AJ$20</f>
        <v>6.8143691791519634E-2</v>
      </c>
      <c r="AL11" s="114">
        <f>'PEEA-Desempleo'!AL11</f>
        <v>615</v>
      </c>
      <c r="AM11" s="40">
        <f t="shared" ref="AM11:AM20" si="24">AL11/AP11</f>
        <v>0.50575657894736847</v>
      </c>
      <c r="AN11" s="114">
        <f>'PEEA-Desempleo'!AO11</f>
        <v>601</v>
      </c>
      <c r="AO11" s="40">
        <f t="shared" ref="AO11:AO20" si="25">AN11/AP11</f>
        <v>0.49424342105263158</v>
      </c>
      <c r="AP11" s="32">
        <f t="shared" ref="AP11:AP19" si="26">AL11+AN11</f>
        <v>1216</v>
      </c>
      <c r="AQ11" s="40">
        <f t="shared" ref="AQ11:AQ20" si="27">AP11/$AP$20</f>
        <v>7.1744645701811313E-2</v>
      </c>
      <c r="AR11" s="114">
        <f>'PEEA-Desempleo'!AR11</f>
        <v>622</v>
      </c>
      <c r="AS11" s="40">
        <f t="shared" ref="AS11:AS20" si="28">AR11/AV11</f>
        <v>0.491699604743083</v>
      </c>
      <c r="AT11" s="114">
        <f>'PEEA-Desempleo'!AU11</f>
        <v>643</v>
      </c>
      <c r="AU11" s="40">
        <f t="shared" ref="AU11:AU20" si="29">AT11/AV11</f>
        <v>0.50830039525691695</v>
      </c>
      <c r="AV11" s="32">
        <f t="shared" ref="AV11:AV19" si="30">AR11+AT11</f>
        <v>1265</v>
      </c>
      <c r="AW11" s="40">
        <f t="shared" ref="AW11:AW20" si="31">AV11/$AV$20</f>
        <v>7.4019894675248679E-2</v>
      </c>
      <c r="AX11" s="114">
        <f>'PEEA-Desempleo'!AX11</f>
        <v>718</v>
      </c>
      <c r="AY11" s="40">
        <f t="shared" ref="AY11:AY20" si="32">AX11/BB11</f>
        <v>0.4917808219178082</v>
      </c>
      <c r="AZ11" s="114">
        <f>'PEEA-Desempleo'!BA11</f>
        <v>742</v>
      </c>
      <c r="BA11" s="40">
        <f t="shared" ref="BA11:BA20" si="33">AZ11/BB11</f>
        <v>0.50821917808219175</v>
      </c>
      <c r="BB11" s="32">
        <f t="shared" ref="BB11:BB19" si="34">AX11+AZ11</f>
        <v>1460</v>
      </c>
      <c r="BC11" s="40">
        <f t="shared" ref="BC11:BC20" si="35">BB11/$BB$20</f>
        <v>8.2630595959024278E-2</v>
      </c>
      <c r="BD11" s="114">
        <f>'PEEA-Desempleo'!BD11</f>
        <v>764</v>
      </c>
      <c r="BE11" s="40">
        <f t="shared" ref="BE11:BE20" si="36">BD11/BH11</f>
        <v>0.49037227214377405</v>
      </c>
      <c r="BF11" s="114">
        <f>'PEEA-Desempleo'!BG11</f>
        <v>794</v>
      </c>
      <c r="BG11" s="40">
        <f t="shared" ref="BG11:BG20" si="37">BF11/BH11</f>
        <v>0.5096277278562259</v>
      </c>
      <c r="BH11" s="32">
        <f t="shared" ref="BH11:BH19" si="38">BD11+BF11</f>
        <v>1558</v>
      </c>
      <c r="BI11" s="40">
        <f t="shared" ref="BI11:BI20" si="39">BH11/$BH$20</f>
        <v>8.5660875302397188E-2</v>
      </c>
      <c r="BJ11" s="114">
        <f>'PEEA-Desempleo'!BJ11</f>
        <v>665</v>
      </c>
      <c r="BK11" s="40">
        <f t="shared" ref="BK11:BK20" si="40">BJ11/BN11</f>
        <v>0.48753665689149561</v>
      </c>
      <c r="BL11" s="101">
        <f>'PEEA-Desempleo'!BM11</f>
        <v>699</v>
      </c>
      <c r="BM11" s="40">
        <f t="shared" ref="BM11:BM20" si="41">BL11/BN11</f>
        <v>0.51246334310850439</v>
      </c>
      <c r="BN11" s="32">
        <f t="shared" ref="BN11:BN19" si="42">BJ11+BL11</f>
        <v>1364</v>
      </c>
      <c r="BO11" s="40">
        <f t="shared" ref="BO11:BO20" si="43">BN11/$BN$20</f>
        <v>7.6620604426468938E-2</v>
      </c>
      <c r="BP11" s="114">
        <f>'PEEA-Desempleo'!BP11</f>
        <v>653</v>
      </c>
      <c r="BQ11" s="40">
        <f t="shared" ref="BQ11:BQ20" si="44">BP11/BT11</f>
        <v>0.50115118956254801</v>
      </c>
      <c r="BR11" s="114">
        <f>'PEEA-Desempleo'!BS11</f>
        <v>650</v>
      </c>
      <c r="BS11" s="40">
        <f t="shared" ref="BS11:BS20" si="45">BR11/BT11</f>
        <v>0.49884881043745205</v>
      </c>
      <c r="BT11" s="32">
        <f t="shared" ref="BT11:BT19" si="46">BP11+BR11</f>
        <v>1303</v>
      </c>
      <c r="BU11" s="40">
        <f t="shared" ref="BU11:BU20" si="47">BT11/$BT$20</f>
        <v>7.3958451583607671E-2</v>
      </c>
    </row>
    <row r="12" spans="1:73" x14ac:dyDescent="0.2">
      <c r="A12" s="38" t="s">
        <v>9</v>
      </c>
      <c r="B12" s="119">
        <f>'PEEA-Desempleo'!B12</f>
        <v>1091</v>
      </c>
      <c r="C12" s="40">
        <f t="shared" si="0"/>
        <v>0.47331887201735356</v>
      </c>
      <c r="D12" s="119">
        <f>'PEEA-Desempleo'!E12</f>
        <v>1214</v>
      </c>
      <c r="E12" s="40">
        <f t="shared" si="1"/>
        <v>0.52668112798264644</v>
      </c>
      <c r="F12" s="32">
        <f t="shared" si="2"/>
        <v>2305</v>
      </c>
      <c r="G12" s="40">
        <f t="shared" si="3"/>
        <v>0.12025877810820682</v>
      </c>
      <c r="H12" s="89">
        <f>'PEEA-Desempleo'!H12</f>
        <v>1058</v>
      </c>
      <c r="I12" s="40">
        <f t="shared" si="4"/>
        <v>0.4675209898365002</v>
      </c>
      <c r="J12" s="89">
        <f>'PEEA-Desempleo'!K12</f>
        <v>1205</v>
      </c>
      <c r="K12" s="40">
        <f t="shared" si="5"/>
        <v>0.53247901016349974</v>
      </c>
      <c r="L12" s="32">
        <f t="shared" si="6"/>
        <v>2263</v>
      </c>
      <c r="M12" s="40">
        <f t="shared" si="7"/>
        <v>0.11970378206823591</v>
      </c>
      <c r="N12" s="114">
        <f>'PEEA-Desempleo'!N12</f>
        <v>1021</v>
      </c>
      <c r="O12" s="40">
        <f t="shared" si="8"/>
        <v>0.46599726152441806</v>
      </c>
      <c r="P12" s="114">
        <f>'PEEA-Desempleo'!Q12</f>
        <v>1170</v>
      </c>
      <c r="Q12" s="40">
        <f t="shared" si="9"/>
        <v>0.53400273847558188</v>
      </c>
      <c r="R12" s="32">
        <f t="shared" si="10"/>
        <v>2191</v>
      </c>
      <c r="S12" s="40">
        <f t="shared" si="11"/>
        <v>0.11685333333333334</v>
      </c>
      <c r="T12" s="114">
        <f>'PEEA-Desempleo'!T12</f>
        <v>943</v>
      </c>
      <c r="U12" s="40">
        <f t="shared" si="12"/>
        <v>0.45599613152804641</v>
      </c>
      <c r="V12" s="114">
        <f>'PEEA-Desempleo'!W12</f>
        <v>1125</v>
      </c>
      <c r="W12" s="40">
        <f t="shared" si="13"/>
        <v>0.54400386847195359</v>
      </c>
      <c r="X12" s="32">
        <f t="shared" si="14"/>
        <v>2068</v>
      </c>
      <c r="Y12" s="40">
        <f t="shared" si="15"/>
        <v>0.11395823001047005</v>
      </c>
      <c r="Z12" s="114">
        <f>'PEEA-Desempleo'!Z12</f>
        <v>923</v>
      </c>
      <c r="AA12" s="40">
        <f t="shared" si="16"/>
        <v>0.46057884231536927</v>
      </c>
      <c r="AB12" s="114">
        <f>'PEEA-Desempleo'!AC12</f>
        <v>1081</v>
      </c>
      <c r="AC12" s="40">
        <f t="shared" si="17"/>
        <v>0.53942115768463073</v>
      </c>
      <c r="AD12" s="32">
        <f t="shared" si="18"/>
        <v>2004</v>
      </c>
      <c r="AE12" s="40">
        <f t="shared" si="19"/>
        <v>0.11391541609822646</v>
      </c>
      <c r="AF12" s="114">
        <f>'PEEA-Desempleo'!AF12</f>
        <v>883</v>
      </c>
      <c r="AG12" s="40">
        <f t="shared" si="20"/>
        <v>0.46254583551597694</v>
      </c>
      <c r="AH12" s="114">
        <f>'PEEA-Desempleo'!AI12</f>
        <v>1026</v>
      </c>
      <c r="AI12" s="40">
        <f t="shared" si="21"/>
        <v>0.53745416448402306</v>
      </c>
      <c r="AJ12" s="32">
        <f t="shared" si="22"/>
        <v>1909</v>
      </c>
      <c r="AK12" s="40">
        <f t="shared" si="23"/>
        <v>0.11042980274194482</v>
      </c>
      <c r="AL12" s="114">
        <f>'PEEA-Desempleo'!AL12</f>
        <v>868</v>
      </c>
      <c r="AM12" s="40">
        <f t="shared" si="24"/>
        <v>0.46194784459819055</v>
      </c>
      <c r="AN12" s="114">
        <f>'PEEA-Desempleo'!AO12</f>
        <v>1011</v>
      </c>
      <c r="AO12" s="40">
        <f t="shared" si="25"/>
        <v>0.53805215540180951</v>
      </c>
      <c r="AP12" s="32">
        <f t="shared" si="26"/>
        <v>1879</v>
      </c>
      <c r="AQ12" s="40">
        <f t="shared" si="27"/>
        <v>0.11086199775797982</v>
      </c>
      <c r="AR12" s="114">
        <f>'PEEA-Desempleo'!AR12</f>
        <v>872</v>
      </c>
      <c r="AS12" s="40">
        <f t="shared" si="28"/>
        <v>0.45251686559418786</v>
      </c>
      <c r="AT12" s="114">
        <f>'PEEA-Desempleo'!AU12</f>
        <v>1055</v>
      </c>
      <c r="AU12" s="40">
        <f t="shared" si="29"/>
        <v>0.54748313440581209</v>
      </c>
      <c r="AV12" s="32">
        <f t="shared" si="30"/>
        <v>1927</v>
      </c>
      <c r="AW12" s="40">
        <f t="shared" si="31"/>
        <v>0.11275599765944998</v>
      </c>
      <c r="AX12" s="114">
        <f>'PEEA-Desempleo'!AX12</f>
        <v>934</v>
      </c>
      <c r="AY12" s="40">
        <f t="shared" si="32"/>
        <v>0.45405930967428293</v>
      </c>
      <c r="AZ12" s="114">
        <f>'PEEA-Desempleo'!BA12</f>
        <v>1123</v>
      </c>
      <c r="BA12" s="40">
        <f t="shared" si="33"/>
        <v>0.54594069032571702</v>
      </c>
      <c r="BB12" s="32">
        <f t="shared" si="34"/>
        <v>2057</v>
      </c>
      <c r="BC12" s="40">
        <f t="shared" si="35"/>
        <v>0.11641858622446093</v>
      </c>
      <c r="BD12" s="114">
        <f>'PEEA-Desempleo'!BD12</f>
        <v>977</v>
      </c>
      <c r="BE12" s="40">
        <f t="shared" si="36"/>
        <v>0.46971153846153846</v>
      </c>
      <c r="BF12" s="114">
        <f>'PEEA-Desempleo'!BG12</f>
        <v>1103</v>
      </c>
      <c r="BG12" s="40">
        <f t="shared" si="37"/>
        <v>0.53028846153846154</v>
      </c>
      <c r="BH12" s="32">
        <f t="shared" si="38"/>
        <v>2080</v>
      </c>
      <c r="BI12" s="40">
        <f t="shared" si="39"/>
        <v>0.11436111722014515</v>
      </c>
      <c r="BJ12" s="114">
        <f>'PEEA-Desempleo'!BJ12</f>
        <v>995</v>
      </c>
      <c r="BK12" s="40">
        <f t="shared" si="40"/>
        <v>0.48067632850241548</v>
      </c>
      <c r="BL12" s="101">
        <f>'PEEA-Desempleo'!BM12</f>
        <v>1075</v>
      </c>
      <c r="BM12" s="40">
        <f t="shared" si="41"/>
        <v>0.51932367149758452</v>
      </c>
      <c r="BN12" s="32">
        <f t="shared" si="42"/>
        <v>2070</v>
      </c>
      <c r="BO12" s="40">
        <f t="shared" si="43"/>
        <v>0.11627906976744186</v>
      </c>
      <c r="BP12" s="114">
        <f>'PEEA-Desempleo'!BP12</f>
        <v>989</v>
      </c>
      <c r="BQ12" s="40">
        <f t="shared" si="44"/>
        <v>0.49081885856079405</v>
      </c>
      <c r="BR12" s="114">
        <f>'PEEA-Desempleo'!BS12</f>
        <v>1026</v>
      </c>
      <c r="BS12" s="40">
        <f t="shared" si="45"/>
        <v>0.50918114143920601</v>
      </c>
      <c r="BT12" s="32">
        <f t="shared" si="46"/>
        <v>2015</v>
      </c>
      <c r="BU12" s="40">
        <f t="shared" si="47"/>
        <v>0.11437166534226359</v>
      </c>
    </row>
    <row r="13" spans="1:73" x14ac:dyDescent="0.2">
      <c r="A13" s="38" t="s">
        <v>10</v>
      </c>
      <c r="B13" s="119">
        <f>'PEEA-Desempleo'!B13</f>
        <v>1124</v>
      </c>
      <c r="C13" s="40">
        <f t="shared" si="0"/>
        <v>0.46427096241222637</v>
      </c>
      <c r="D13" s="119">
        <f>'PEEA-Desempleo'!E13</f>
        <v>1297</v>
      </c>
      <c r="E13" s="40">
        <f t="shared" si="1"/>
        <v>0.53572903758777368</v>
      </c>
      <c r="F13" s="32">
        <f t="shared" si="2"/>
        <v>2421</v>
      </c>
      <c r="G13" s="40">
        <f t="shared" si="3"/>
        <v>0.12631084676788229</v>
      </c>
      <c r="H13" s="89">
        <f>'PEEA-Desempleo'!H13</f>
        <v>1051</v>
      </c>
      <c r="I13" s="40">
        <f t="shared" si="4"/>
        <v>0.45165449076063602</v>
      </c>
      <c r="J13" s="89">
        <f>'PEEA-Desempleo'!K13</f>
        <v>1276</v>
      </c>
      <c r="K13" s="40">
        <f t="shared" si="5"/>
        <v>0.54834550923936398</v>
      </c>
      <c r="L13" s="32">
        <f t="shared" si="6"/>
        <v>2327</v>
      </c>
      <c r="M13" s="40">
        <f t="shared" si="7"/>
        <v>0.12308912985982544</v>
      </c>
      <c r="N13" s="114">
        <f>'PEEA-Desempleo'!N13</f>
        <v>1026</v>
      </c>
      <c r="O13" s="40">
        <f t="shared" si="8"/>
        <v>0.44608695652173913</v>
      </c>
      <c r="P13" s="114">
        <f>'PEEA-Desempleo'!Q13</f>
        <v>1274</v>
      </c>
      <c r="Q13" s="40">
        <f t="shared" si="9"/>
        <v>0.55391304347826087</v>
      </c>
      <c r="R13" s="32">
        <f t="shared" si="10"/>
        <v>2300</v>
      </c>
      <c r="S13" s="40">
        <f t="shared" si="11"/>
        <v>0.12266666666666666</v>
      </c>
      <c r="T13" s="114">
        <f>'PEEA-Desempleo'!T13</f>
        <v>959</v>
      </c>
      <c r="U13" s="40">
        <f t="shared" si="12"/>
        <v>0.43531547889241945</v>
      </c>
      <c r="V13" s="114">
        <f>'PEEA-Desempleo'!W13</f>
        <v>1244</v>
      </c>
      <c r="W13" s="40">
        <f t="shared" si="13"/>
        <v>0.56468452110758061</v>
      </c>
      <c r="X13" s="32">
        <f t="shared" si="14"/>
        <v>2203</v>
      </c>
      <c r="Y13" s="40">
        <f t="shared" si="15"/>
        <v>0.12139747616685953</v>
      </c>
      <c r="Z13" s="114">
        <f>'PEEA-Desempleo'!Z13</f>
        <v>933</v>
      </c>
      <c r="AA13" s="40">
        <f t="shared" si="16"/>
        <v>0.44176136363636365</v>
      </c>
      <c r="AB13" s="114">
        <f>'PEEA-Desempleo'!AC13</f>
        <v>1179</v>
      </c>
      <c r="AC13" s="40">
        <f t="shared" si="17"/>
        <v>0.55823863636363635</v>
      </c>
      <c r="AD13" s="32">
        <f t="shared" si="18"/>
        <v>2112</v>
      </c>
      <c r="AE13" s="40">
        <f t="shared" si="19"/>
        <v>0.12005457025920874</v>
      </c>
      <c r="AF13" s="114">
        <f>'PEEA-Desempleo'!AF13</f>
        <v>854</v>
      </c>
      <c r="AG13" s="40">
        <f t="shared" si="20"/>
        <v>0.42445328031809143</v>
      </c>
      <c r="AH13" s="114">
        <f>'PEEA-Desempleo'!AI13</f>
        <v>1158</v>
      </c>
      <c r="AI13" s="40">
        <f t="shared" si="21"/>
        <v>0.57554671968190851</v>
      </c>
      <c r="AJ13" s="32">
        <f t="shared" si="22"/>
        <v>2012</v>
      </c>
      <c r="AK13" s="40">
        <f t="shared" si="23"/>
        <v>0.11638803725342743</v>
      </c>
      <c r="AL13" s="114">
        <f>'PEEA-Desempleo'!AL13</f>
        <v>839</v>
      </c>
      <c r="AM13" s="40">
        <f t="shared" si="24"/>
        <v>0.42203219315895374</v>
      </c>
      <c r="AN13" s="114">
        <f>'PEEA-Desempleo'!AO13</f>
        <v>1149</v>
      </c>
      <c r="AO13" s="40">
        <f t="shared" si="25"/>
        <v>0.57796780684104632</v>
      </c>
      <c r="AP13" s="32">
        <f t="shared" si="26"/>
        <v>1988</v>
      </c>
      <c r="AQ13" s="40">
        <f t="shared" si="27"/>
        <v>0.11729305563750074</v>
      </c>
      <c r="AR13" s="114">
        <f>'PEEA-Desempleo'!AR13</f>
        <v>855</v>
      </c>
      <c r="AS13" s="40">
        <f t="shared" si="28"/>
        <v>0.43335022807906742</v>
      </c>
      <c r="AT13" s="114">
        <f>'PEEA-Desempleo'!AU13</f>
        <v>1118</v>
      </c>
      <c r="AU13" s="40">
        <f t="shared" si="29"/>
        <v>0.56664977192093258</v>
      </c>
      <c r="AV13" s="32">
        <f t="shared" si="30"/>
        <v>1973</v>
      </c>
      <c r="AW13" s="40">
        <f t="shared" si="31"/>
        <v>0.11544763019309538</v>
      </c>
      <c r="AX13" s="114">
        <f>'PEEA-Desempleo'!AX13</f>
        <v>864</v>
      </c>
      <c r="AY13" s="40">
        <f t="shared" si="32"/>
        <v>0.42645607107601186</v>
      </c>
      <c r="AZ13" s="114">
        <f>'PEEA-Desempleo'!BA13</f>
        <v>1162</v>
      </c>
      <c r="BA13" s="40">
        <f t="shared" si="33"/>
        <v>0.5735439289239882</v>
      </c>
      <c r="BB13" s="32">
        <f t="shared" si="34"/>
        <v>2026</v>
      </c>
      <c r="BC13" s="40">
        <f t="shared" si="35"/>
        <v>0.11466410096779671</v>
      </c>
      <c r="BD13" s="114">
        <f>'PEEA-Desempleo'!BD13</f>
        <v>891</v>
      </c>
      <c r="BE13" s="40">
        <f t="shared" si="36"/>
        <v>0.43826856861780622</v>
      </c>
      <c r="BF13" s="114">
        <f>'PEEA-Desempleo'!BG13</f>
        <v>1142</v>
      </c>
      <c r="BG13" s="40">
        <f t="shared" si="37"/>
        <v>0.56173143138219384</v>
      </c>
      <c r="BH13" s="32">
        <f t="shared" si="38"/>
        <v>2033</v>
      </c>
      <c r="BI13" s="40">
        <f t="shared" si="39"/>
        <v>0.11177699582142071</v>
      </c>
      <c r="BJ13" s="114">
        <f>'PEEA-Desempleo'!BJ13</f>
        <v>894</v>
      </c>
      <c r="BK13" s="40">
        <f t="shared" si="40"/>
        <v>0.44834503510531593</v>
      </c>
      <c r="BL13" s="101">
        <f>'PEEA-Desempleo'!BM13</f>
        <v>1100</v>
      </c>
      <c r="BM13" s="40">
        <f t="shared" si="41"/>
        <v>0.55165496489468402</v>
      </c>
      <c r="BN13" s="32">
        <f t="shared" si="42"/>
        <v>1994</v>
      </c>
      <c r="BO13" s="40">
        <f t="shared" si="43"/>
        <v>0.11200988652960342</v>
      </c>
      <c r="BP13" s="114">
        <f>'PEEA-Desempleo'!BP13</f>
        <v>894</v>
      </c>
      <c r="BQ13" s="40">
        <f t="shared" si="44"/>
        <v>0.44879518072289154</v>
      </c>
      <c r="BR13" s="114">
        <f>'PEEA-Desempleo'!BS13</f>
        <v>1098</v>
      </c>
      <c r="BS13" s="40">
        <f t="shared" si="45"/>
        <v>0.5512048192771084</v>
      </c>
      <c r="BT13" s="32">
        <f t="shared" si="46"/>
        <v>1992</v>
      </c>
      <c r="BU13" s="40">
        <f t="shared" si="47"/>
        <v>0.11306618231354297</v>
      </c>
    </row>
    <row r="14" spans="1:73" x14ac:dyDescent="0.2">
      <c r="A14" s="38" t="s">
        <v>11</v>
      </c>
      <c r="B14" s="119">
        <f>'PEEA-Desempleo'!B14</f>
        <v>1091</v>
      </c>
      <c r="C14" s="40">
        <f t="shared" si="0"/>
        <v>0.42717306186374315</v>
      </c>
      <c r="D14" s="119">
        <f>'PEEA-Desempleo'!E14</f>
        <v>1463</v>
      </c>
      <c r="E14" s="40">
        <f t="shared" si="1"/>
        <v>0.57282693813625685</v>
      </c>
      <c r="F14" s="32">
        <f t="shared" si="2"/>
        <v>2554</v>
      </c>
      <c r="G14" s="40">
        <f t="shared" si="3"/>
        <v>0.13324985652423435</v>
      </c>
      <c r="H14" s="89">
        <f>'PEEA-Desempleo'!H14</f>
        <v>1064</v>
      </c>
      <c r="I14" s="40">
        <f t="shared" si="4"/>
        <v>0.42188739095955591</v>
      </c>
      <c r="J14" s="89">
        <f>'PEEA-Desempleo'!K14</f>
        <v>1458</v>
      </c>
      <c r="K14" s="40">
        <f t="shared" si="5"/>
        <v>0.57811260904044404</v>
      </c>
      <c r="L14" s="32">
        <f t="shared" si="6"/>
        <v>2522</v>
      </c>
      <c r="M14" s="40">
        <f t="shared" si="7"/>
        <v>0.13340386141232477</v>
      </c>
      <c r="N14" s="114">
        <f>'PEEA-Desempleo'!N14</f>
        <v>1063</v>
      </c>
      <c r="O14" s="40">
        <f t="shared" si="8"/>
        <v>0.42384370015948963</v>
      </c>
      <c r="P14" s="114">
        <f>'PEEA-Desempleo'!Q14</f>
        <v>1445</v>
      </c>
      <c r="Q14" s="40">
        <f t="shared" si="9"/>
        <v>0.57615629984051042</v>
      </c>
      <c r="R14" s="32">
        <f t="shared" si="10"/>
        <v>2508</v>
      </c>
      <c r="S14" s="40">
        <f t="shared" si="11"/>
        <v>0.13375999999999999</v>
      </c>
      <c r="T14" s="114">
        <f>'PEEA-Desempleo'!T14</f>
        <v>996</v>
      </c>
      <c r="U14" s="40">
        <f t="shared" si="12"/>
        <v>0.41448189762796506</v>
      </c>
      <c r="V14" s="114">
        <f>'PEEA-Desempleo'!W14</f>
        <v>1407</v>
      </c>
      <c r="W14" s="40">
        <f t="shared" si="13"/>
        <v>0.58551810237203494</v>
      </c>
      <c r="X14" s="32">
        <f t="shared" si="14"/>
        <v>2403</v>
      </c>
      <c r="Y14" s="40">
        <f t="shared" si="15"/>
        <v>0.13241858158373285</v>
      </c>
      <c r="Z14" s="114">
        <f>'PEEA-Desempleo'!Z14</f>
        <v>938</v>
      </c>
      <c r="AA14" s="40">
        <f t="shared" si="16"/>
        <v>0.40942819729375818</v>
      </c>
      <c r="AB14" s="114">
        <f>'PEEA-Desempleo'!AC14</f>
        <v>1353</v>
      </c>
      <c r="AC14" s="40">
        <f t="shared" si="17"/>
        <v>0.59057180270624177</v>
      </c>
      <c r="AD14" s="32">
        <f t="shared" si="18"/>
        <v>2291</v>
      </c>
      <c r="AE14" s="40">
        <f t="shared" si="19"/>
        <v>0.13022964984083674</v>
      </c>
      <c r="AF14" s="114">
        <f>'PEEA-Desempleo'!AF14</f>
        <v>897</v>
      </c>
      <c r="AG14" s="40">
        <f t="shared" si="20"/>
        <v>0.3997326203208556</v>
      </c>
      <c r="AH14" s="114">
        <f>'PEEA-Desempleo'!AI14</f>
        <v>1347</v>
      </c>
      <c r="AI14" s="40">
        <f t="shared" si="21"/>
        <v>0.60026737967914434</v>
      </c>
      <c r="AJ14" s="32">
        <f t="shared" si="22"/>
        <v>2244</v>
      </c>
      <c r="AK14" s="40">
        <f t="shared" si="23"/>
        <v>0.1298085266385145</v>
      </c>
      <c r="AL14" s="114">
        <f>'PEEA-Desempleo'!AL14</f>
        <v>874</v>
      </c>
      <c r="AM14" s="40">
        <f t="shared" si="24"/>
        <v>0.40183908045977013</v>
      </c>
      <c r="AN14" s="114">
        <f>'PEEA-Desempleo'!AO14</f>
        <v>1301</v>
      </c>
      <c r="AO14" s="40">
        <f t="shared" si="25"/>
        <v>0.59816091954022987</v>
      </c>
      <c r="AP14" s="32">
        <f t="shared" si="26"/>
        <v>2175</v>
      </c>
      <c r="AQ14" s="40">
        <f t="shared" si="27"/>
        <v>0.12832615493539443</v>
      </c>
      <c r="AR14" s="114">
        <f>'PEEA-Desempleo'!AR14</f>
        <v>900</v>
      </c>
      <c r="AS14" s="40">
        <f t="shared" si="28"/>
        <v>0.40705563093622793</v>
      </c>
      <c r="AT14" s="114">
        <f>'PEEA-Desempleo'!AU14</f>
        <v>1311</v>
      </c>
      <c r="AU14" s="40">
        <f t="shared" si="29"/>
        <v>0.59294436906377201</v>
      </c>
      <c r="AV14" s="32">
        <f t="shared" si="30"/>
        <v>2211</v>
      </c>
      <c r="AW14" s="40">
        <f t="shared" si="31"/>
        <v>0.12937390286717379</v>
      </c>
      <c r="AX14" s="114">
        <f>'PEEA-Desempleo'!AX14</f>
        <v>916</v>
      </c>
      <c r="AY14" s="40">
        <f t="shared" si="32"/>
        <v>0.40441501103752758</v>
      </c>
      <c r="AZ14" s="114">
        <f>'PEEA-Desempleo'!BA14</f>
        <v>1349</v>
      </c>
      <c r="BA14" s="40">
        <f t="shared" si="33"/>
        <v>0.59558498896247236</v>
      </c>
      <c r="BB14" s="32">
        <f t="shared" si="34"/>
        <v>2265</v>
      </c>
      <c r="BC14" s="40">
        <f t="shared" si="35"/>
        <v>0.12819061633369178</v>
      </c>
      <c r="BD14" s="114">
        <f>'PEEA-Desempleo'!BD14</f>
        <v>949</v>
      </c>
      <c r="BE14" s="40">
        <f t="shared" si="36"/>
        <v>0.40922811556705474</v>
      </c>
      <c r="BF14" s="114">
        <f>'PEEA-Desempleo'!BG14</f>
        <v>1370</v>
      </c>
      <c r="BG14" s="40">
        <f t="shared" si="37"/>
        <v>0.59077188443294526</v>
      </c>
      <c r="BH14" s="32">
        <f t="shared" si="38"/>
        <v>2319</v>
      </c>
      <c r="BI14" s="40">
        <f t="shared" si="39"/>
        <v>0.12750164943919068</v>
      </c>
      <c r="BJ14" s="114">
        <f>'PEEA-Desempleo'!BJ14</f>
        <v>972</v>
      </c>
      <c r="BK14" s="40">
        <f t="shared" si="40"/>
        <v>0.421875</v>
      </c>
      <c r="BL14" s="101">
        <f>'PEEA-Desempleo'!BM14</f>
        <v>1332</v>
      </c>
      <c r="BM14" s="40">
        <f t="shared" si="41"/>
        <v>0.578125</v>
      </c>
      <c r="BN14" s="32">
        <f t="shared" si="42"/>
        <v>2304</v>
      </c>
      <c r="BO14" s="40">
        <f t="shared" si="43"/>
        <v>0.12942366026289182</v>
      </c>
      <c r="BP14" s="114">
        <f>'PEEA-Desempleo'!BP14</f>
        <v>970</v>
      </c>
      <c r="BQ14" s="40">
        <f t="shared" si="44"/>
        <v>0.43034605146406391</v>
      </c>
      <c r="BR14" s="114">
        <f>'PEEA-Desempleo'!BS14</f>
        <v>1284</v>
      </c>
      <c r="BS14" s="40">
        <f t="shared" si="45"/>
        <v>0.56965394853593609</v>
      </c>
      <c r="BT14" s="32">
        <f t="shared" si="46"/>
        <v>2254</v>
      </c>
      <c r="BU14" s="40">
        <f t="shared" si="47"/>
        <v>0.12793733681462141</v>
      </c>
    </row>
    <row r="15" spans="1:73" x14ac:dyDescent="0.2">
      <c r="A15" s="38" t="s">
        <v>12</v>
      </c>
      <c r="B15" s="119">
        <f>'PEEA-Desempleo'!B15</f>
        <v>1117</v>
      </c>
      <c r="C15" s="40">
        <f t="shared" si="0"/>
        <v>0.45554649265905384</v>
      </c>
      <c r="D15" s="119">
        <f>'PEEA-Desempleo'!E15</f>
        <v>1335</v>
      </c>
      <c r="E15" s="40">
        <f t="shared" si="1"/>
        <v>0.54445350734094622</v>
      </c>
      <c r="F15" s="32">
        <f t="shared" si="2"/>
        <v>2452</v>
      </c>
      <c r="G15" s="40">
        <f t="shared" si="3"/>
        <v>0.12792820994417489</v>
      </c>
      <c r="H15" s="89">
        <f>'PEEA-Desempleo'!H15</f>
        <v>1091</v>
      </c>
      <c r="I15" s="40">
        <f t="shared" si="4"/>
        <v>0.44952616398846312</v>
      </c>
      <c r="J15" s="89">
        <f>'PEEA-Desempleo'!K15</f>
        <v>1336</v>
      </c>
      <c r="K15" s="40">
        <f t="shared" si="5"/>
        <v>0.55047383601153688</v>
      </c>
      <c r="L15" s="32">
        <f t="shared" si="6"/>
        <v>2427</v>
      </c>
      <c r="M15" s="40">
        <f t="shared" si="7"/>
        <v>0.12837873578418407</v>
      </c>
      <c r="N15" s="114">
        <f>'PEEA-Desempleo'!N15</f>
        <v>1075</v>
      </c>
      <c r="O15" s="40">
        <f t="shared" si="8"/>
        <v>0.44568822553897181</v>
      </c>
      <c r="P15" s="114">
        <f>'PEEA-Desempleo'!Q15</f>
        <v>1337</v>
      </c>
      <c r="Q15" s="40">
        <f t="shared" si="9"/>
        <v>0.55431177446102819</v>
      </c>
      <c r="R15" s="32">
        <f t="shared" si="10"/>
        <v>2412</v>
      </c>
      <c r="S15" s="40">
        <f t="shared" si="11"/>
        <v>0.12864</v>
      </c>
      <c r="T15" s="114">
        <f>'PEEA-Desempleo'!T15</f>
        <v>1043</v>
      </c>
      <c r="U15" s="40">
        <f t="shared" si="12"/>
        <v>0.43952802359882004</v>
      </c>
      <c r="V15" s="114">
        <f>'PEEA-Desempleo'!W15</f>
        <v>1330</v>
      </c>
      <c r="W15" s="40">
        <f t="shared" si="13"/>
        <v>0.56047197640117996</v>
      </c>
      <c r="X15" s="32">
        <f t="shared" si="14"/>
        <v>2373</v>
      </c>
      <c r="Y15" s="40">
        <f t="shared" si="15"/>
        <v>0.13076541577120185</v>
      </c>
      <c r="Z15" s="114">
        <f>'PEEA-Desempleo'!Z15</f>
        <v>1012</v>
      </c>
      <c r="AA15" s="40">
        <f t="shared" si="16"/>
        <v>0.43980877879182961</v>
      </c>
      <c r="AB15" s="114">
        <f>'PEEA-Desempleo'!AC15</f>
        <v>1289</v>
      </c>
      <c r="AC15" s="40">
        <f t="shared" si="17"/>
        <v>0.56019122120817033</v>
      </c>
      <c r="AD15" s="32">
        <f t="shared" si="18"/>
        <v>2301</v>
      </c>
      <c r="AE15" s="40">
        <f t="shared" si="19"/>
        <v>0.13079809004092768</v>
      </c>
      <c r="AF15" s="114">
        <f>'PEEA-Desempleo'!AF15</f>
        <v>994</v>
      </c>
      <c r="AG15" s="40">
        <f t="shared" si="20"/>
        <v>0.43807844865579548</v>
      </c>
      <c r="AH15" s="114">
        <f>'PEEA-Desempleo'!AI15</f>
        <v>1275</v>
      </c>
      <c r="AI15" s="40">
        <f t="shared" si="21"/>
        <v>0.56192155134420452</v>
      </c>
      <c r="AJ15" s="32">
        <f t="shared" si="22"/>
        <v>2269</v>
      </c>
      <c r="AK15" s="40">
        <f t="shared" si="23"/>
        <v>0.13125470006363163</v>
      </c>
      <c r="AL15" s="114">
        <f>'PEEA-Desempleo'!AL15</f>
        <v>964</v>
      </c>
      <c r="AM15" s="40">
        <f t="shared" si="24"/>
        <v>0.43718820861678004</v>
      </c>
      <c r="AN15" s="114">
        <f>'PEEA-Desempleo'!AO15</f>
        <v>1241</v>
      </c>
      <c r="AO15" s="40">
        <f t="shared" si="25"/>
        <v>0.56281179138321991</v>
      </c>
      <c r="AP15" s="32">
        <f t="shared" si="26"/>
        <v>2205</v>
      </c>
      <c r="AQ15" s="40">
        <f t="shared" si="27"/>
        <v>0.13009617086553779</v>
      </c>
      <c r="AR15" s="114">
        <f>'PEEA-Desempleo'!AR15</f>
        <v>949</v>
      </c>
      <c r="AS15" s="40">
        <f t="shared" si="28"/>
        <v>0.43652253909843608</v>
      </c>
      <c r="AT15" s="114">
        <f>'PEEA-Desempleo'!AU15</f>
        <v>1225</v>
      </c>
      <c r="AU15" s="40">
        <f t="shared" si="29"/>
        <v>0.56347746090156392</v>
      </c>
      <c r="AV15" s="32">
        <f t="shared" si="30"/>
        <v>2174</v>
      </c>
      <c r="AW15" s="40">
        <f t="shared" si="31"/>
        <v>0.12720889409011119</v>
      </c>
      <c r="AX15" s="114">
        <f>'PEEA-Desempleo'!AX15</f>
        <v>967</v>
      </c>
      <c r="AY15" s="40">
        <f t="shared" si="32"/>
        <v>0.43637184115523464</v>
      </c>
      <c r="AZ15" s="114">
        <f>'PEEA-Desempleo'!BA15</f>
        <v>1249</v>
      </c>
      <c r="BA15" s="40">
        <f t="shared" si="33"/>
        <v>0.56362815884476536</v>
      </c>
      <c r="BB15" s="32">
        <f t="shared" si="34"/>
        <v>2216</v>
      </c>
      <c r="BC15" s="40">
        <f t="shared" si="35"/>
        <v>0.12541739770219026</v>
      </c>
      <c r="BD15" s="114">
        <f>'PEEA-Desempleo'!BD15</f>
        <v>990</v>
      </c>
      <c r="BE15" s="40">
        <f t="shared" si="36"/>
        <v>0.43631555751432349</v>
      </c>
      <c r="BF15" s="114">
        <f>'PEEA-Desempleo'!BG15</f>
        <v>1279</v>
      </c>
      <c r="BG15" s="40">
        <f t="shared" si="37"/>
        <v>0.56368444248567651</v>
      </c>
      <c r="BH15" s="32">
        <f t="shared" si="38"/>
        <v>2269</v>
      </c>
      <c r="BI15" s="40">
        <f t="shared" si="39"/>
        <v>0.12475258412139872</v>
      </c>
      <c r="BJ15" s="114">
        <f>'PEEA-Desempleo'!BJ15</f>
        <v>985</v>
      </c>
      <c r="BK15" s="40">
        <f t="shared" si="40"/>
        <v>0.43816725978647686</v>
      </c>
      <c r="BL15" s="101">
        <f>'PEEA-Desempleo'!BM15</f>
        <v>1263</v>
      </c>
      <c r="BM15" s="40">
        <f t="shared" si="41"/>
        <v>0.56183274021352314</v>
      </c>
      <c r="BN15" s="32">
        <f t="shared" si="42"/>
        <v>2248</v>
      </c>
      <c r="BO15" s="40">
        <f t="shared" si="43"/>
        <v>0.12627794629816874</v>
      </c>
      <c r="BP15" s="114">
        <f>'PEEA-Desempleo'!BP15</f>
        <v>980</v>
      </c>
      <c r="BQ15" s="40">
        <f t="shared" si="44"/>
        <v>0.44283777677361047</v>
      </c>
      <c r="BR15" s="114">
        <f>'PEEA-Desempleo'!BS15</f>
        <v>1233</v>
      </c>
      <c r="BS15" s="40">
        <f t="shared" si="45"/>
        <v>0.55716222322638953</v>
      </c>
      <c r="BT15" s="32">
        <f t="shared" si="46"/>
        <v>2213</v>
      </c>
      <c r="BU15" s="40">
        <f t="shared" si="47"/>
        <v>0.12561017141559769</v>
      </c>
    </row>
    <row r="16" spans="1:73" x14ac:dyDescent="0.2">
      <c r="A16" s="38" t="s">
        <v>13</v>
      </c>
      <c r="B16" s="119">
        <f>'PEEA-Desempleo'!B16</f>
        <v>1082</v>
      </c>
      <c r="C16" s="40">
        <f t="shared" si="0"/>
        <v>0.43418940609951845</v>
      </c>
      <c r="D16" s="119">
        <f>'PEEA-Desempleo'!E16</f>
        <v>1410</v>
      </c>
      <c r="E16" s="40">
        <f t="shared" si="1"/>
        <v>0.5658105939004815</v>
      </c>
      <c r="F16" s="32">
        <f t="shared" si="2"/>
        <v>2492</v>
      </c>
      <c r="G16" s="40">
        <f t="shared" si="3"/>
        <v>0.1300151301716492</v>
      </c>
      <c r="H16" s="89">
        <f>'PEEA-Desempleo'!H16</f>
        <v>1078</v>
      </c>
      <c r="I16" s="40">
        <f t="shared" si="4"/>
        <v>0.4336283185840708</v>
      </c>
      <c r="J16" s="89">
        <f>'PEEA-Desempleo'!K16</f>
        <v>1408</v>
      </c>
      <c r="K16" s="40">
        <f t="shared" si="5"/>
        <v>0.5663716814159292</v>
      </c>
      <c r="L16" s="32">
        <f t="shared" si="6"/>
        <v>2486</v>
      </c>
      <c r="M16" s="40">
        <f t="shared" si="7"/>
        <v>0.13149960327955568</v>
      </c>
      <c r="N16" s="114">
        <f>'PEEA-Desempleo'!N16</f>
        <v>1066</v>
      </c>
      <c r="O16" s="40">
        <f t="shared" si="8"/>
        <v>0.43350955673037822</v>
      </c>
      <c r="P16" s="114">
        <f>'PEEA-Desempleo'!Q16</f>
        <v>1393</v>
      </c>
      <c r="Q16" s="40">
        <f t="shared" si="9"/>
        <v>0.56649044326962184</v>
      </c>
      <c r="R16" s="32">
        <f t="shared" si="10"/>
        <v>2459</v>
      </c>
      <c r="S16" s="40">
        <f t="shared" si="11"/>
        <v>0.13114666666666666</v>
      </c>
      <c r="T16" s="114">
        <f>'PEEA-Desempleo'!T16</f>
        <v>1015</v>
      </c>
      <c r="U16" s="40">
        <f t="shared" si="12"/>
        <v>0.42718855218855217</v>
      </c>
      <c r="V16" s="114">
        <f>'PEEA-Desempleo'!W16</f>
        <v>1361</v>
      </c>
      <c r="W16" s="40">
        <f t="shared" si="13"/>
        <v>0.57281144781144777</v>
      </c>
      <c r="X16" s="32">
        <f t="shared" si="14"/>
        <v>2376</v>
      </c>
      <c r="Y16" s="40">
        <f t="shared" si="15"/>
        <v>0.13093073235245495</v>
      </c>
      <c r="Z16" s="114">
        <f>'PEEA-Desempleo'!Z16</f>
        <v>986</v>
      </c>
      <c r="AA16" s="40">
        <f t="shared" si="16"/>
        <v>0.42281303602058318</v>
      </c>
      <c r="AB16" s="114">
        <f>'PEEA-Desempleo'!AC16</f>
        <v>1346</v>
      </c>
      <c r="AC16" s="40">
        <f t="shared" si="17"/>
        <v>0.57718696397941682</v>
      </c>
      <c r="AD16" s="32">
        <f t="shared" si="18"/>
        <v>2332</v>
      </c>
      <c r="AE16" s="40">
        <f t="shared" si="19"/>
        <v>0.13256025466120963</v>
      </c>
      <c r="AF16" s="114">
        <f>'PEEA-Desempleo'!AF16</f>
        <v>975</v>
      </c>
      <c r="AG16" s="40">
        <f t="shared" si="20"/>
        <v>0.41845493562231761</v>
      </c>
      <c r="AH16" s="114">
        <f>'PEEA-Desempleo'!AI16</f>
        <v>1355</v>
      </c>
      <c r="AI16" s="40">
        <f t="shared" si="21"/>
        <v>0.58154506437768239</v>
      </c>
      <c r="AJ16" s="32">
        <f t="shared" si="22"/>
        <v>2330</v>
      </c>
      <c r="AK16" s="40">
        <f t="shared" si="23"/>
        <v>0.13478336322091744</v>
      </c>
      <c r="AL16" s="114">
        <f>'PEEA-Desempleo'!AL16</f>
        <v>967</v>
      </c>
      <c r="AM16" s="40">
        <f t="shared" si="24"/>
        <v>0.42655491839435378</v>
      </c>
      <c r="AN16" s="114">
        <f>'PEEA-Desempleo'!AO16</f>
        <v>1300</v>
      </c>
      <c r="AO16" s="40">
        <f t="shared" si="25"/>
        <v>0.57344508160564622</v>
      </c>
      <c r="AP16" s="32">
        <f t="shared" si="26"/>
        <v>2267</v>
      </c>
      <c r="AQ16" s="40">
        <f t="shared" si="27"/>
        <v>0.13375420378783409</v>
      </c>
      <c r="AR16" s="114">
        <f>'PEEA-Desempleo'!AR16</f>
        <v>978</v>
      </c>
      <c r="AS16" s="40">
        <f t="shared" si="28"/>
        <v>0.42932396839332748</v>
      </c>
      <c r="AT16" s="114">
        <f>'PEEA-Desempleo'!AU16</f>
        <v>1300</v>
      </c>
      <c r="AU16" s="40">
        <f t="shared" si="29"/>
        <v>0.57067603160667257</v>
      </c>
      <c r="AV16" s="32">
        <f t="shared" si="30"/>
        <v>2278</v>
      </c>
      <c r="AW16" s="40">
        <f t="shared" si="31"/>
        <v>0.13329432416617906</v>
      </c>
      <c r="AX16" s="114">
        <f>'PEEA-Desempleo'!AX16</f>
        <v>962</v>
      </c>
      <c r="AY16" s="40">
        <f t="shared" si="32"/>
        <v>0.4237885462555066</v>
      </c>
      <c r="AZ16" s="114">
        <f>'PEEA-Desempleo'!BA16</f>
        <v>1308</v>
      </c>
      <c r="BA16" s="40">
        <f t="shared" si="33"/>
        <v>0.57621145374449334</v>
      </c>
      <c r="BB16" s="32">
        <f t="shared" si="34"/>
        <v>2270</v>
      </c>
      <c r="BC16" s="40">
        <f t="shared" si="35"/>
        <v>0.12847359782670215</v>
      </c>
      <c r="BD16" s="114">
        <f>'PEEA-Desempleo'!BD16</f>
        <v>1006</v>
      </c>
      <c r="BE16" s="40">
        <f t="shared" si="36"/>
        <v>0.42039281236941078</v>
      </c>
      <c r="BF16" s="114">
        <f>'PEEA-Desempleo'!BG16</f>
        <v>1387</v>
      </c>
      <c r="BG16" s="40">
        <f t="shared" si="37"/>
        <v>0.57960718763058927</v>
      </c>
      <c r="BH16" s="32">
        <f t="shared" si="38"/>
        <v>2393</v>
      </c>
      <c r="BI16" s="40">
        <f t="shared" si="39"/>
        <v>0.13157026610952277</v>
      </c>
      <c r="BJ16" s="114">
        <f>'PEEA-Desempleo'!BJ16</f>
        <v>1029</v>
      </c>
      <c r="BK16" s="40">
        <f t="shared" si="40"/>
        <v>0.43399409531843103</v>
      </c>
      <c r="BL16" s="101">
        <f>'PEEA-Desempleo'!BM16</f>
        <v>1342</v>
      </c>
      <c r="BM16" s="40">
        <f t="shared" si="41"/>
        <v>0.56600590468156897</v>
      </c>
      <c r="BN16" s="32">
        <f t="shared" si="42"/>
        <v>2371</v>
      </c>
      <c r="BO16" s="40">
        <f t="shared" si="43"/>
        <v>0.13318728232782834</v>
      </c>
      <c r="BP16" s="114">
        <f>'PEEA-Desempleo'!BP16</f>
        <v>1038</v>
      </c>
      <c r="BQ16" s="40">
        <f t="shared" si="44"/>
        <v>0.44039032668646583</v>
      </c>
      <c r="BR16" s="114">
        <f>'PEEA-Desempleo'!BS16</f>
        <v>1319</v>
      </c>
      <c r="BS16" s="40">
        <f t="shared" si="45"/>
        <v>0.55960967331353417</v>
      </c>
      <c r="BT16" s="32">
        <f t="shared" si="46"/>
        <v>2357</v>
      </c>
      <c r="BU16" s="40">
        <f t="shared" si="47"/>
        <v>0.13378363037802249</v>
      </c>
    </row>
    <row r="17" spans="1:73" x14ac:dyDescent="0.2">
      <c r="A17" s="38" t="s">
        <v>14</v>
      </c>
      <c r="B17" s="119">
        <f>'PEEA-Desempleo'!B17</f>
        <v>1026</v>
      </c>
      <c r="C17" s="40">
        <f t="shared" si="0"/>
        <v>0.45620275678079147</v>
      </c>
      <c r="D17" s="119">
        <f>'PEEA-Desempleo'!E17</f>
        <v>1223</v>
      </c>
      <c r="E17" s="40">
        <f t="shared" si="1"/>
        <v>0.54379724321920853</v>
      </c>
      <c r="F17" s="32">
        <f t="shared" si="2"/>
        <v>2249</v>
      </c>
      <c r="G17" s="40">
        <f t="shared" si="3"/>
        <v>0.11733708978974279</v>
      </c>
      <c r="H17" s="89">
        <f>'PEEA-Desempleo'!H17</f>
        <v>1030</v>
      </c>
      <c r="I17" s="40">
        <f t="shared" si="4"/>
        <v>0.46271338724168914</v>
      </c>
      <c r="J17" s="89">
        <f>'PEEA-Desempleo'!K17</f>
        <v>1196</v>
      </c>
      <c r="K17" s="40">
        <f t="shared" si="5"/>
        <v>0.53728661275831091</v>
      </c>
      <c r="L17" s="32">
        <f t="shared" si="6"/>
        <v>2226</v>
      </c>
      <c r="M17" s="40">
        <f t="shared" si="7"/>
        <v>0.11774662787622323</v>
      </c>
      <c r="N17" s="114">
        <f>'PEEA-Desempleo'!N17</f>
        <v>1036</v>
      </c>
      <c r="O17" s="40">
        <f t="shared" si="8"/>
        <v>0.46436575526669654</v>
      </c>
      <c r="P17" s="114">
        <f>'PEEA-Desempleo'!Q17</f>
        <v>1195</v>
      </c>
      <c r="Q17" s="40">
        <f t="shared" si="9"/>
        <v>0.53563424473330346</v>
      </c>
      <c r="R17" s="32">
        <f t="shared" si="10"/>
        <v>2231</v>
      </c>
      <c r="S17" s="40">
        <f t="shared" si="11"/>
        <v>0.11898666666666667</v>
      </c>
      <c r="T17" s="114">
        <f>'PEEA-Desempleo'!T17</f>
        <v>977</v>
      </c>
      <c r="U17" s="40">
        <f t="shared" si="12"/>
        <v>0.45675549322113135</v>
      </c>
      <c r="V17" s="114">
        <f>'PEEA-Desempleo'!W17</f>
        <v>1162</v>
      </c>
      <c r="W17" s="40">
        <f t="shared" si="13"/>
        <v>0.5432445067788686</v>
      </c>
      <c r="X17" s="32">
        <f t="shared" si="14"/>
        <v>2139</v>
      </c>
      <c r="Y17" s="40">
        <f t="shared" si="15"/>
        <v>0.11787072243346007</v>
      </c>
      <c r="Z17" s="114">
        <f>'PEEA-Desempleo'!Z17</f>
        <v>946</v>
      </c>
      <c r="AA17" s="40">
        <f t="shared" si="16"/>
        <v>0.45112064854554124</v>
      </c>
      <c r="AB17" s="114">
        <f>'PEEA-Desempleo'!AC17</f>
        <v>1151</v>
      </c>
      <c r="AC17" s="40">
        <f t="shared" si="17"/>
        <v>0.54887935145445876</v>
      </c>
      <c r="AD17" s="32">
        <f t="shared" si="18"/>
        <v>2097</v>
      </c>
      <c r="AE17" s="40">
        <f t="shared" si="19"/>
        <v>0.1192019099590723</v>
      </c>
      <c r="AF17" s="114">
        <f>'PEEA-Desempleo'!AF17</f>
        <v>935</v>
      </c>
      <c r="AG17" s="40">
        <f t="shared" si="20"/>
        <v>0.44228949858088928</v>
      </c>
      <c r="AH17" s="114">
        <f>'PEEA-Desempleo'!AI17</f>
        <v>1179</v>
      </c>
      <c r="AI17" s="40">
        <f t="shared" si="21"/>
        <v>0.55771050141911072</v>
      </c>
      <c r="AJ17" s="32">
        <f t="shared" si="22"/>
        <v>2114</v>
      </c>
      <c r="AK17" s="40">
        <f t="shared" si="23"/>
        <v>0.12228842482790536</v>
      </c>
      <c r="AL17" s="114">
        <f>'PEEA-Desempleo'!AL17</f>
        <v>913</v>
      </c>
      <c r="AM17" s="40">
        <f t="shared" si="24"/>
        <v>0.45041933892451902</v>
      </c>
      <c r="AN17" s="114">
        <f>'PEEA-Desempleo'!AO17</f>
        <v>1114</v>
      </c>
      <c r="AO17" s="40">
        <f t="shared" si="25"/>
        <v>0.54958066107548098</v>
      </c>
      <c r="AP17" s="32">
        <f t="shared" si="26"/>
        <v>2027</v>
      </c>
      <c r="AQ17" s="40">
        <f t="shared" si="27"/>
        <v>0.11959407634668712</v>
      </c>
      <c r="AR17" s="114">
        <f>'PEEA-Desempleo'!AR17</f>
        <v>927</v>
      </c>
      <c r="AS17" s="40">
        <f t="shared" si="28"/>
        <v>0.45021855269548322</v>
      </c>
      <c r="AT17" s="114">
        <f>'PEEA-Desempleo'!AU17</f>
        <v>1132</v>
      </c>
      <c r="AU17" s="40">
        <f t="shared" si="29"/>
        <v>0.54978144730451672</v>
      </c>
      <c r="AV17" s="32">
        <f t="shared" si="30"/>
        <v>2059</v>
      </c>
      <c r="AW17" s="40">
        <f t="shared" si="31"/>
        <v>0.12047981275599766</v>
      </c>
      <c r="AX17" s="114">
        <f>'PEEA-Desempleo'!AX17</f>
        <v>925</v>
      </c>
      <c r="AY17" s="40">
        <f t="shared" si="32"/>
        <v>0.44664413326895219</v>
      </c>
      <c r="AZ17" s="114">
        <f>'PEEA-Desempleo'!BA17</f>
        <v>1146</v>
      </c>
      <c r="BA17" s="40">
        <f t="shared" si="33"/>
        <v>0.55335586673104775</v>
      </c>
      <c r="BB17" s="32">
        <f t="shared" si="34"/>
        <v>2071</v>
      </c>
      <c r="BC17" s="40">
        <f t="shared" si="35"/>
        <v>0.11721093440488992</v>
      </c>
      <c r="BD17" s="114">
        <f>'PEEA-Desempleo'!BD17</f>
        <v>967</v>
      </c>
      <c r="BE17" s="40">
        <f t="shared" si="36"/>
        <v>0.44872389791183293</v>
      </c>
      <c r="BF17" s="114">
        <f>'PEEA-Desempleo'!BG17</f>
        <v>1188</v>
      </c>
      <c r="BG17" s="40">
        <f t="shared" si="37"/>
        <v>0.55127610208816702</v>
      </c>
      <c r="BH17" s="32">
        <f t="shared" si="38"/>
        <v>2155</v>
      </c>
      <c r="BI17" s="40">
        <f t="shared" si="39"/>
        <v>0.11848471519683308</v>
      </c>
      <c r="BJ17" s="114">
        <f>'PEEA-Desempleo'!BJ17</f>
        <v>987</v>
      </c>
      <c r="BK17" s="40">
        <f t="shared" si="40"/>
        <v>0.45779220779220781</v>
      </c>
      <c r="BL17" s="101">
        <f>'PEEA-Desempleo'!BM17</f>
        <v>1169</v>
      </c>
      <c r="BM17" s="40">
        <f t="shared" si="41"/>
        <v>0.54220779220779225</v>
      </c>
      <c r="BN17" s="32">
        <f t="shared" si="42"/>
        <v>2156</v>
      </c>
      <c r="BO17" s="40">
        <f t="shared" si="43"/>
        <v>0.121109987641838</v>
      </c>
      <c r="BP17" s="114">
        <f>'PEEA-Desempleo'!BP17</f>
        <v>1009</v>
      </c>
      <c r="BQ17" s="40">
        <f t="shared" si="44"/>
        <v>0.45989061075660892</v>
      </c>
      <c r="BR17" s="114">
        <f>'PEEA-Desempleo'!BS17</f>
        <v>1185</v>
      </c>
      <c r="BS17" s="40">
        <f t="shared" si="45"/>
        <v>0.54010938924339102</v>
      </c>
      <c r="BT17" s="32">
        <f t="shared" si="46"/>
        <v>2194</v>
      </c>
      <c r="BU17" s="40">
        <f t="shared" si="47"/>
        <v>0.12453172891361108</v>
      </c>
    </row>
    <row r="18" spans="1:73" x14ac:dyDescent="0.2">
      <c r="A18" s="38" t="s">
        <v>15</v>
      </c>
      <c r="B18" s="119">
        <f>'PEEA-Desempleo'!B18</f>
        <v>927</v>
      </c>
      <c r="C18" s="40">
        <f t="shared" si="0"/>
        <v>0.48205928237129486</v>
      </c>
      <c r="D18" s="119">
        <f>'PEEA-Desempleo'!E18</f>
        <v>996</v>
      </c>
      <c r="E18" s="40">
        <f t="shared" si="1"/>
        <v>0.51794071762870519</v>
      </c>
      <c r="F18" s="32">
        <f t="shared" si="2"/>
        <v>1923</v>
      </c>
      <c r="G18" s="40">
        <f t="shared" si="3"/>
        <v>0.10032868993582721</v>
      </c>
      <c r="H18" s="89">
        <f>'PEEA-Desempleo'!H18</f>
        <v>921</v>
      </c>
      <c r="I18" s="40">
        <f t="shared" si="4"/>
        <v>0.47670807453416147</v>
      </c>
      <c r="J18" s="89">
        <f>'PEEA-Desempleo'!K18</f>
        <v>1011</v>
      </c>
      <c r="K18" s="40">
        <f t="shared" si="5"/>
        <v>0.52329192546583847</v>
      </c>
      <c r="L18" s="32">
        <f t="shared" si="6"/>
        <v>1932</v>
      </c>
      <c r="M18" s="40">
        <f t="shared" si="7"/>
        <v>0.10219518645860884</v>
      </c>
      <c r="N18" s="114">
        <f>'PEEA-Desempleo'!N18</f>
        <v>932</v>
      </c>
      <c r="O18" s="40">
        <f t="shared" si="8"/>
        <v>0.47942386831275718</v>
      </c>
      <c r="P18" s="114">
        <f>'PEEA-Desempleo'!Q18</f>
        <v>1012</v>
      </c>
      <c r="Q18" s="40">
        <f t="shared" si="9"/>
        <v>0.52057613168724282</v>
      </c>
      <c r="R18" s="32">
        <f t="shared" si="10"/>
        <v>1944</v>
      </c>
      <c r="S18" s="40">
        <f t="shared" si="11"/>
        <v>0.10367999999999999</v>
      </c>
      <c r="T18" s="114">
        <f>'PEEA-Desempleo'!T18</f>
        <v>904</v>
      </c>
      <c r="U18" s="40">
        <f t="shared" si="12"/>
        <v>0.47454068241469816</v>
      </c>
      <c r="V18" s="114">
        <f>'PEEA-Desempleo'!W18</f>
        <v>1001</v>
      </c>
      <c r="W18" s="40">
        <f t="shared" si="13"/>
        <v>0.52545931758530184</v>
      </c>
      <c r="X18" s="32">
        <f t="shared" si="14"/>
        <v>1905</v>
      </c>
      <c r="Y18" s="40">
        <f t="shared" si="15"/>
        <v>0.10497602909571831</v>
      </c>
      <c r="Z18" s="114">
        <f>'PEEA-Desempleo'!Z18</f>
        <v>912</v>
      </c>
      <c r="AA18" s="40">
        <f t="shared" si="16"/>
        <v>0.47499999999999998</v>
      </c>
      <c r="AB18" s="114">
        <f>'PEEA-Desempleo'!AC18</f>
        <v>1008</v>
      </c>
      <c r="AC18" s="40">
        <f t="shared" si="17"/>
        <v>0.52500000000000002</v>
      </c>
      <c r="AD18" s="32">
        <f t="shared" si="18"/>
        <v>1920</v>
      </c>
      <c r="AE18" s="40">
        <f t="shared" si="19"/>
        <v>0.10914051841746249</v>
      </c>
      <c r="AF18" s="114">
        <f>'PEEA-Desempleo'!AF18</f>
        <v>876</v>
      </c>
      <c r="AG18" s="40">
        <f t="shared" si="20"/>
        <v>0.46496815286624205</v>
      </c>
      <c r="AH18" s="114">
        <f>'PEEA-Desempleo'!AI18</f>
        <v>1008</v>
      </c>
      <c r="AI18" s="40">
        <f t="shared" si="21"/>
        <v>0.53503184713375795</v>
      </c>
      <c r="AJ18" s="32">
        <f t="shared" si="22"/>
        <v>1884</v>
      </c>
      <c r="AK18" s="40">
        <f t="shared" si="23"/>
        <v>0.10898362931682767</v>
      </c>
      <c r="AL18" s="114">
        <f>'PEEA-Desempleo'!AL18</f>
        <v>876</v>
      </c>
      <c r="AM18" s="40">
        <f t="shared" si="24"/>
        <v>0.4773841961852861</v>
      </c>
      <c r="AN18" s="114">
        <f>'PEEA-Desempleo'!AO18</f>
        <v>959</v>
      </c>
      <c r="AO18" s="40">
        <f t="shared" si="25"/>
        <v>0.52261580381471384</v>
      </c>
      <c r="AP18" s="32">
        <f t="shared" si="26"/>
        <v>1835</v>
      </c>
      <c r="AQ18" s="40">
        <f t="shared" si="27"/>
        <v>0.10826597439376955</v>
      </c>
      <c r="AR18" s="114">
        <f>'PEEA-Desempleo'!AR18</f>
        <v>881</v>
      </c>
      <c r="AS18" s="40">
        <f t="shared" si="28"/>
        <v>0.47958628198149156</v>
      </c>
      <c r="AT18" s="114">
        <f>'PEEA-Desempleo'!AU18</f>
        <v>956</v>
      </c>
      <c r="AU18" s="40">
        <f t="shared" si="29"/>
        <v>0.52041371801850844</v>
      </c>
      <c r="AV18" s="32">
        <f t="shared" si="30"/>
        <v>1837</v>
      </c>
      <c r="AW18" s="40">
        <f t="shared" si="31"/>
        <v>0.107489760093622</v>
      </c>
      <c r="AX18" s="114">
        <f>'PEEA-Desempleo'!AX18</f>
        <v>868</v>
      </c>
      <c r="AY18" s="40">
        <f t="shared" si="32"/>
        <v>0.46817691477885653</v>
      </c>
      <c r="AZ18" s="114">
        <f>'PEEA-Desempleo'!BA18</f>
        <v>986</v>
      </c>
      <c r="BA18" s="40">
        <f t="shared" si="33"/>
        <v>0.53182308522114352</v>
      </c>
      <c r="BB18" s="32">
        <f t="shared" si="34"/>
        <v>1854</v>
      </c>
      <c r="BC18" s="40">
        <f t="shared" si="35"/>
        <v>0.10492953760824042</v>
      </c>
      <c r="BD18" s="114">
        <f>'PEEA-Desempleo'!BD18</f>
        <v>897</v>
      </c>
      <c r="BE18" s="40">
        <f t="shared" si="36"/>
        <v>0.47111344537815125</v>
      </c>
      <c r="BF18" s="114">
        <f>'PEEA-Desempleo'!BG18</f>
        <v>1007</v>
      </c>
      <c r="BG18" s="40">
        <f t="shared" si="37"/>
        <v>0.52888655462184875</v>
      </c>
      <c r="BH18" s="32">
        <f t="shared" si="38"/>
        <v>1904</v>
      </c>
      <c r="BI18" s="40">
        <f t="shared" si="39"/>
        <v>0.10468440730151748</v>
      </c>
      <c r="BJ18" s="114">
        <f>'PEEA-Desempleo'!BJ18</f>
        <v>871</v>
      </c>
      <c r="BK18" s="40">
        <f t="shared" si="40"/>
        <v>0.46853146853146854</v>
      </c>
      <c r="BL18" s="101">
        <f>'PEEA-Desempleo'!BM18</f>
        <v>988</v>
      </c>
      <c r="BM18" s="40">
        <f t="shared" si="41"/>
        <v>0.53146853146853146</v>
      </c>
      <c r="BN18" s="32">
        <f t="shared" si="42"/>
        <v>1859</v>
      </c>
      <c r="BO18" s="40">
        <f t="shared" si="43"/>
        <v>0.1044264689360746</v>
      </c>
      <c r="BP18" s="114">
        <f>'PEEA-Desempleo'!BP18</f>
        <v>887</v>
      </c>
      <c r="BQ18" s="40">
        <f t="shared" si="44"/>
        <v>0.47205960617349652</v>
      </c>
      <c r="BR18" s="114">
        <f>'PEEA-Desempleo'!BS18</f>
        <v>992</v>
      </c>
      <c r="BS18" s="40">
        <f t="shared" si="45"/>
        <v>0.52794039382650348</v>
      </c>
      <c r="BT18" s="32">
        <f t="shared" si="46"/>
        <v>1879</v>
      </c>
      <c r="BU18" s="40">
        <f t="shared" si="47"/>
        <v>0.10665228743330685</v>
      </c>
    </row>
    <row r="19" spans="1:73" x14ac:dyDescent="0.2">
      <c r="A19" s="38" t="s">
        <v>16</v>
      </c>
      <c r="B19" s="119">
        <f>'PEEA-Desempleo'!B19</f>
        <v>478</v>
      </c>
      <c r="C19" s="40">
        <f t="shared" si="0"/>
        <v>0.44259259259259259</v>
      </c>
      <c r="D19" s="119">
        <f>'PEEA-Desempleo'!E19</f>
        <v>602</v>
      </c>
      <c r="E19" s="40">
        <f t="shared" si="1"/>
        <v>0.55740740740740746</v>
      </c>
      <c r="F19" s="32">
        <f t="shared" si="2"/>
        <v>1080</v>
      </c>
      <c r="G19" s="40">
        <f t="shared" si="3"/>
        <v>5.6346846141806232E-2</v>
      </c>
      <c r="H19" s="89">
        <f>'PEEA-Desempleo'!H19</f>
        <v>476</v>
      </c>
      <c r="I19" s="40">
        <f t="shared" si="4"/>
        <v>0.43830570902394106</v>
      </c>
      <c r="J19" s="89">
        <f>'PEEA-Desempleo'!K19</f>
        <v>610</v>
      </c>
      <c r="K19" s="40">
        <f t="shared" si="5"/>
        <v>0.56169429097605894</v>
      </c>
      <c r="L19" s="32">
        <f t="shared" si="6"/>
        <v>1086</v>
      </c>
      <c r="M19" s="40">
        <f t="shared" si="7"/>
        <v>5.7445120338534779E-2</v>
      </c>
      <c r="N19" s="114">
        <f>'PEEA-Desempleo'!N19</f>
        <v>474</v>
      </c>
      <c r="O19" s="40">
        <f t="shared" si="8"/>
        <v>0.43807763401109057</v>
      </c>
      <c r="P19" s="114">
        <f>'PEEA-Desempleo'!Q19</f>
        <v>608</v>
      </c>
      <c r="Q19" s="40">
        <f t="shared" si="9"/>
        <v>0.56192236598890943</v>
      </c>
      <c r="R19" s="32">
        <f t="shared" si="10"/>
        <v>1082</v>
      </c>
      <c r="S19" s="40">
        <f t="shared" si="11"/>
        <v>5.770666666666667E-2</v>
      </c>
      <c r="T19" s="114">
        <f>'PEEA-Desempleo'!T19</f>
        <v>464</v>
      </c>
      <c r="U19" s="40">
        <f t="shared" si="12"/>
        <v>0.4280442804428044</v>
      </c>
      <c r="V19" s="114">
        <f>'PEEA-Desempleo'!W19</f>
        <v>620</v>
      </c>
      <c r="W19" s="40">
        <f t="shared" si="13"/>
        <v>0.5719557195571956</v>
      </c>
      <c r="X19" s="32">
        <f t="shared" si="14"/>
        <v>1084</v>
      </c>
      <c r="Y19" s="40">
        <f t="shared" si="15"/>
        <v>5.9734391359453354E-2</v>
      </c>
      <c r="Z19" s="114">
        <f>'PEEA-Desempleo'!Z19</f>
        <v>464</v>
      </c>
      <c r="AA19" s="40">
        <f t="shared" si="16"/>
        <v>0.43042671614100186</v>
      </c>
      <c r="AB19" s="114">
        <f>'PEEA-Desempleo'!AC19</f>
        <v>614</v>
      </c>
      <c r="AC19" s="40">
        <f t="shared" si="17"/>
        <v>0.56957328385899819</v>
      </c>
      <c r="AD19" s="32">
        <f t="shared" si="18"/>
        <v>1078</v>
      </c>
      <c r="AE19" s="40">
        <f t="shared" si="19"/>
        <v>6.1277853569804454E-2</v>
      </c>
      <c r="AF19" s="114">
        <f>'PEEA-Desempleo'!AF19</f>
        <v>475</v>
      </c>
      <c r="AG19" s="40">
        <f t="shared" si="20"/>
        <v>0.42831379621280435</v>
      </c>
      <c r="AH19" s="114">
        <f>'PEEA-Desempleo'!AI19</f>
        <v>634</v>
      </c>
      <c r="AI19" s="40">
        <f t="shared" si="21"/>
        <v>0.5716862037871957</v>
      </c>
      <c r="AJ19" s="32">
        <f t="shared" si="22"/>
        <v>1109</v>
      </c>
      <c r="AK19" s="40">
        <f t="shared" si="23"/>
        <v>6.4152253138196336E-2</v>
      </c>
      <c r="AL19" s="114">
        <f>'PEEA-Desempleo'!AL19</f>
        <v>456</v>
      </c>
      <c r="AM19" s="40">
        <f t="shared" si="24"/>
        <v>0.42379182156133827</v>
      </c>
      <c r="AN19" s="114">
        <f>'PEEA-Desempleo'!AO19</f>
        <v>620</v>
      </c>
      <c r="AO19" s="40">
        <f t="shared" si="25"/>
        <v>0.57620817843866168</v>
      </c>
      <c r="AP19" s="32">
        <f t="shared" si="26"/>
        <v>1076</v>
      </c>
      <c r="AQ19" s="40">
        <f t="shared" si="27"/>
        <v>6.3484571361142245E-2</v>
      </c>
      <c r="AR19" s="114">
        <f>'PEEA-Desempleo'!AR19</f>
        <v>465</v>
      </c>
      <c r="AS19" s="40">
        <f t="shared" si="28"/>
        <v>0.43015726179463459</v>
      </c>
      <c r="AT19" s="114">
        <f>'PEEA-Desempleo'!AU19</f>
        <v>616</v>
      </c>
      <c r="AU19" s="40">
        <f t="shared" si="29"/>
        <v>0.56984273820536535</v>
      </c>
      <c r="AV19" s="32">
        <f t="shared" si="30"/>
        <v>1081</v>
      </c>
      <c r="AW19" s="40">
        <f t="shared" si="31"/>
        <v>6.3253364540667059E-2</v>
      </c>
      <c r="AX19" s="114">
        <f>'PEEA-Desempleo'!AX19</f>
        <v>473</v>
      </c>
      <c r="AY19" s="40">
        <f t="shared" si="32"/>
        <v>0.42844202898550726</v>
      </c>
      <c r="AZ19" s="114">
        <f>'PEEA-Desempleo'!BA19</f>
        <v>631</v>
      </c>
      <c r="BA19" s="40">
        <f t="shared" si="33"/>
        <v>0.57155797101449279</v>
      </c>
      <c r="BB19" s="32">
        <f t="shared" si="34"/>
        <v>1104</v>
      </c>
      <c r="BC19" s="40">
        <f t="shared" si="35"/>
        <v>6.2482313656686855E-2</v>
      </c>
      <c r="BD19" s="114">
        <f>'PEEA-Desempleo'!BD19</f>
        <v>493</v>
      </c>
      <c r="BE19" s="40">
        <f t="shared" si="36"/>
        <v>0.43551236749116606</v>
      </c>
      <c r="BF19" s="114">
        <f>'PEEA-Desempleo'!BG19</f>
        <v>639</v>
      </c>
      <c r="BG19" s="40">
        <f t="shared" si="37"/>
        <v>0.56448763250883394</v>
      </c>
      <c r="BH19" s="32">
        <f t="shared" si="38"/>
        <v>1132</v>
      </c>
      <c r="BI19" s="40">
        <f t="shared" si="39"/>
        <v>6.2238838794809764E-2</v>
      </c>
      <c r="BJ19" s="114">
        <f>'PEEA-Desempleo'!BJ19</f>
        <v>491</v>
      </c>
      <c r="BK19" s="40">
        <f t="shared" si="40"/>
        <v>0.43374558303886923</v>
      </c>
      <c r="BL19" s="101">
        <f>'PEEA-Desempleo'!BM19</f>
        <v>641</v>
      </c>
      <c r="BM19" s="40">
        <f t="shared" si="41"/>
        <v>0.56625441696113077</v>
      </c>
      <c r="BN19" s="32">
        <f t="shared" si="42"/>
        <v>1132</v>
      </c>
      <c r="BO19" s="40">
        <f t="shared" si="43"/>
        <v>6.3588360858330528E-2</v>
      </c>
      <c r="BP19" s="114">
        <f>'PEEA-Desempleo'!BP19</f>
        <v>486</v>
      </c>
      <c r="BQ19" s="40">
        <f t="shared" si="44"/>
        <v>0.43823264201983769</v>
      </c>
      <c r="BR19" s="114">
        <f>'PEEA-Desempleo'!BS19</f>
        <v>623</v>
      </c>
      <c r="BS19" s="40">
        <f t="shared" si="45"/>
        <v>0.56176735798016231</v>
      </c>
      <c r="BT19" s="32">
        <f t="shared" si="46"/>
        <v>1109</v>
      </c>
      <c r="BU19" s="40">
        <f t="shared" si="47"/>
        <v>6.2946986037007602E-2</v>
      </c>
    </row>
    <row r="20" spans="1:73" ht="15.75" x14ac:dyDescent="0.25">
      <c r="A20" s="38" t="s">
        <v>3</v>
      </c>
      <c r="B20" s="34">
        <f>SUM(B10:B19)</f>
        <v>8789</v>
      </c>
      <c r="C20" s="41">
        <f t="shared" si="0"/>
        <v>0.45854854698179159</v>
      </c>
      <c r="D20" s="34">
        <f>SUM(D10:D19)</f>
        <v>10378</v>
      </c>
      <c r="E20" s="41">
        <f t="shared" si="1"/>
        <v>0.54145145301820841</v>
      </c>
      <c r="F20" s="34">
        <f>SUM(F10:F19)</f>
        <v>19167</v>
      </c>
      <c r="G20" s="41">
        <f t="shared" si="3"/>
        <v>1</v>
      </c>
      <c r="H20" s="34">
        <f>SUM(H10:H19)</f>
        <v>8582</v>
      </c>
      <c r="I20" s="41">
        <f t="shared" si="4"/>
        <v>0.45395398042845808</v>
      </c>
      <c r="J20" s="34">
        <f>SUM(J10:J19)</f>
        <v>10323</v>
      </c>
      <c r="K20" s="41">
        <f t="shared" si="5"/>
        <v>0.54604601957154197</v>
      </c>
      <c r="L20" s="34">
        <f>SUM(L10:L19)</f>
        <v>18905</v>
      </c>
      <c r="M20" s="41">
        <f t="shared" si="7"/>
        <v>1</v>
      </c>
      <c r="N20" s="34">
        <f>SUM(N10:N19)</f>
        <v>8501</v>
      </c>
      <c r="O20" s="41">
        <f t="shared" si="8"/>
        <v>0.45338666666666666</v>
      </c>
      <c r="P20" s="34">
        <f>SUM(P10:P19)</f>
        <v>10249</v>
      </c>
      <c r="Q20" s="41">
        <f t="shared" si="9"/>
        <v>0.54661333333333328</v>
      </c>
      <c r="R20" s="34">
        <f>SUM(R10:R19)</f>
        <v>18750</v>
      </c>
      <c r="S20" s="41">
        <f t="shared" si="11"/>
        <v>1</v>
      </c>
      <c r="T20" s="34">
        <f>SUM(T10:T19)</f>
        <v>8081</v>
      </c>
      <c r="U20" s="41">
        <f t="shared" si="12"/>
        <v>0.44530776436876618</v>
      </c>
      <c r="V20" s="34">
        <f>SUM(V10:V19)</f>
        <v>10066</v>
      </c>
      <c r="W20" s="41">
        <f t="shared" si="13"/>
        <v>0.55469223563123382</v>
      </c>
      <c r="X20" s="34">
        <f>SUM(X10:X19)</f>
        <v>18147</v>
      </c>
      <c r="Y20" s="41">
        <f t="shared" si="15"/>
        <v>1</v>
      </c>
      <c r="Z20" s="34">
        <f>SUM(Z10:Z19)</f>
        <v>7844</v>
      </c>
      <c r="AA20" s="41">
        <f t="shared" si="16"/>
        <v>0.44588449295134153</v>
      </c>
      <c r="AB20" s="34">
        <f>SUM(AB10:AB19)</f>
        <v>9748</v>
      </c>
      <c r="AC20" s="41">
        <f t="shared" si="17"/>
        <v>0.55411550704865853</v>
      </c>
      <c r="AD20" s="34">
        <f>SUM(AD10:AD19)</f>
        <v>17592</v>
      </c>
      <c r="AE20" s="41">
        <f t="shared" si="19"/>
        <v>1</v>
      </c>
      <c r="AF20" s="34">
        <f>SUM(AF10:AF19)</f>
        <v>7612</v>
      </c>
      <c r="AG20" s="41">
        <f t="shared" si="20"/>
        <v>0.44033088447966678</v>
      </c>
      <c r="AH20" s="34">
        <f>SUM(AH10:AH19)</f>
        <v>9675</v>
      </c>
      <c r="AI20" s="41">
        <f t="shared" si="21"/>
        <v>0.55966911552033316</v>
      </c>
      <c r="AJ20" s="34">
        <f>SUM(AJ10:AJ19)</f>
        <v>17287</v>
      </c>
      <c r="AK20" s="41">
        <f t="shared" si="23"/>
        <v>1</v>
      </c>
      <c r="AL20" s="34">
        <f>SUM(AL10:AL19)</f>
        <v>7524</v>
      </c>
      <c r="AM20" s="41">
        <f t="shared" si="24"/>
        <v>0.44391999527995751</v>
      </c>
      <c r="AN20" s="34">
        <f>SUM(AN10:AN19)</f>
        <v>9425</v>
      </c>
      <c r="AO20" s="41">
        <f t="shared" si="25"/>
        <v>0.55608000472004249</v>
      </c>
      <c r="AP20" s="34">
        <f>SUM(AP10:AP19)</f>
        <v>16949</v>
      </c>
      <c r="AQ20" s="41">
        <f t="shared" si="27"/>
        <v>1</v>
      </c>
      <c r="AR20" s="34">
        <f>SUM(AR10:AR19)</f>
        <v>7603</v>
      </c>
      <c r="AS20" s="41">
        <f t="shared" si="28"/>
        <v>0.44488004681100057</v>
      </c>
      <c r="AT20" s="34">
        <f>SUM(AT10:AT19)</f>
        <v>9487</v>
      </c>
      <c r="AU20" s="41">
        <f t="shared" si="29"/>
        <v>0.55511995318899943</v>
      </c>
      <c r="AV20" s="34">
        <f>SUM(AV10:AV19)</f>
        <v>17090</v>
      </c>
      <c r="AW20" s="41">
        <f t="shared" si="31"/>
        <v>1</v>
      </c>
      <c r="AX20" s="34">
        <f>SUM(AX10:AX19)</f>
        <v>7804</v>
      </c>
      <c r="AY20" s="41">
        <f t="shared" si="32"/>
        <v>0.4416775142905654</v>
      </c>
      <c r="AZ20" s="34">
        <f>SUM(AZ10:AZ19)</f>
        <v>9865</v>
      </c>
      <c r="BA20" s="41">
        <f t="shared" si="33"/>
        <v>0.55832248570943466</v>
      </c>
      <c r="BB20" s="34">
        <f>SUM(BB10:BB19)</f>
        <v>17669</v>
      </c>
      <c r="BC20" s="41">
        <f t="shared" si="35"/>
        <v>1</v>
      </c>
      <c r="BD20" s="34">
        <f>SUM(BD10:BD19)</f>
        <v>8113</v>
      </c>
      <c r="BE20" s="41">
        <f t="shared" si="36"/>
        <v>0.44606333846492191</v>
      </c>
      <c r="BF20" s="34">
        <f>SUM(BF10:BF19)</f>
        <v>10075</v>
      </c>
      <c r="BG20" s="41">
        <f t="shared" si="37"/>
        <v>0.55393666153507803</v>
      </c>
      <c r="BH20" s="34">
        <f>SUM(BH10:BH19)</f>
        <v>18188</v>
      </c>
      <c r="BI20" s="41">
        <f t="shared" si="39"/>
        <v>1</v>
      </c>
      <c r="BJ20" s="34">
        <f>SUM(BJ10:BJ19)</f>
        <v>8059</v>
      </c>
      <c r="BK20" s="41">
        <f t="shared" si="40"/>
        <v>0.45270194360184252</v>
      </c>
      <c r="BL20" s="34">
        <f>SUM(BL10:BL19)</f>
        <v>9743</v>
      </c>
      <c r="BM20" s="41">
        <f t="shared" si="41"/>
        <v>0.54729805639815754</v>
      </c>
      <c r="BN20" s="34">
        <f>SUM(BN10:BN19)</f>
        <v>17802</v>
      </c>
      <c r="BO20" s="41">
        <f t="shared" si="43"/>
        <v>1</v>
      </c>
      <c r="BP20" s="34">
        <f>SUM(BP10:BP19)</f>
        <v>8075</v>
      </c>
      <c r="BQ20" s="41">
        <f t="shared" si="44"/>
        <v>0.45833806334430693</v>
      </c>
      <c r="BR20" s="34">
        <f>SUM(BR10:BR19)</f>
        <v>9543</v>
      </c>
      <c r="BS20" s="41">
        <f t="shared" si="45"/>
        <v>0.54166193665569307</v>
      </c>
      <c r="BT20" s="34">
        <f>SUM(BT10:BT19)</f>
        <v>17618</v>
      </c>
      <c r="BU20" s="41">
        <f t="shared" si="47"/>
        <v>1</v>
      </c>
    </row>
    <row r="21" spans="1:73" x14ac:dyDescent="0.2">
      <c r="AL21" s="45"/>
      <c r="BP21" s="45"/>
    </row>
    <row r="25" spans="1:73" x14ac:dyDescent="0.2">
      <c r="A25" s="47"/>
      <c r="B25" s="47" t="s">
        <v>72</v>
      </c>
      <c r="C25" s="47" t="s">
        <v>73</v>
      </c>
      <c r="D25" s="47" t="s">
        <v>74</v>
      </c>
      <c r="E25" s="47" t="s">
        <v>75</v>
      </c>
      <c r="F25" s="47" t="s">
        <v>76</v>
      </c>
      <c r="G25" s="47" t="s">
        <v>77</v>
      </c>
      <c r="H25" s="47" t="s">
        <v>78</v>
      </c>
      <c r="I25" s="47" t="s">
        <v>79</v>
      </c>
      <c r="J25" s="47" t="s">
        <v>80</v>
      </c>
      <c r="K25" s="47" t="s">
        <v>84</v>
      </c>
      <c r="L25" s="47" t="s">
        <v>82</v>
      </c>
      <c r="M25" s="47" t="s">
        <v>83</v>
      </c>
    </row>
    <row r="26" spans="1:73" x14ac:dyDescent="0.2">
      <c r="A26" s="38" t="s">
        <v>7</v>
      </c>
      <c r="B26" s="40">
        <f>G10</f>
        <v>1.5182344654875567E-2</v>
      </c>
      <c r="C26" s="40">
        <f>M10</f>
        <v>1.3541391166358106E-2</v>
      </c>
      <c r="D26" s="40">
        <f>S10</f>
        <v>1.3546666666666667E-2</v>
      </c>
      <c r="E26" s="40">
        <f>Y10</f>
        <v>1.3611065189838541E-2</v>
      </c>
      <c r="F26" s="40">
        <f>AE10</f>
        <v>1.2903592542064574E-2</v>
      </c>
      <c r="G26" s="40">
        <f>AK10</f>
        <v>1.3767571007115174E-2</v>
      </c>
      <c r="H26" s="40">
        <f>AQ10</f>
        <v>1.6579149212342912E-2</v>
      </c>
      <c r="I26" s="40">
        <f>AW10</f>
        <v>1.6676418958455237E-2</v>
      </c>
      <c r="J26" s="40">
        <f>BC10</f>
        <v>1.9582319316316713E-2</v>
      </c>
      <c r="K26" s="40">
        <f>BI10</f>
        <v>1.8968550692764461E-2</v>
      </c>
      <c r="L26" s="40">
        <f>BO10</f>
        <v>1.7076732951353781E-2</v>
      </c>
      <c r="M26" s="40">
        <f>BU10</f>
        <v>1.7141559768418663E-2</v>
      </c>
    </row>
    <row r="27" spans="1:73" x14ac:dyDescent="0.2">
      <c r="A27" s="38" t="s">
        <v>8</v>
      </c>
      <c r="B27" s="75">
        <f t="shared" ref="B27:B35" si="48">G11</f>
        <v>7.3042207961600672E-2</v>
      </c>
      <c r="C27" s="75">
        <f t="shared" ref="C27:C35" si="49">M11</f>
        <v>7.2996561756149173E-2</v>
      </c>
      <c r="D27" s="75">
        <f t="shared" ref="D27:D35" si="50">S11</f>
        <v>7.3013333333333333E-2</v>
      </c>
      <c r="E27" s="75">
        <f t="shared" ref="E27:E35" si="51">Y11</f>
        <v>7.4337356036810492E-2</v>
      </c>
      <c r="F27" s="75">
        <f t="shared" ref="F27:F35" si="52">AE11</f>
        <v>6.9918144611186908E-2</v>
      </c>
      <c r="G27" s="75">
        <f t="shared" ref="G27:G35" si="53">AK11</f>
        <v>6.8143691791519634E-2</v>
      </c>
      <c r="H27" s="75">
        <f t="shared" ref="H27:H35" si="54">AQ11</f>
        <v>7.1744645701811313E-2</v>
      </c>
      <c r="I27" s="75">
        <f t="shared" ref="I27:I35" si="55">AW11</f>
        <v>7.4019894675248679E-2</v>
      </c>
      <c r="J27" s="75">
        <f t="shared" ref="J27:J35" si="56">BC11</f>
        <v>8.2630595959024278E-2</v>
      </c>
      <c r="K27" s="75">
        <f t="shared" ref="K27:K35" si="57">BI11</f>
        <v>8.5660875302397188E-2</v>
      </c>
      <c r="L27" s="75">
        <f t="shared" ref="L27:L35" si="58">BO11</f>
        <v>7.6620604426468938E-2</v>
      </c>
      <c r="M27" s="75">
        <f t="shared" ref="M27:M35" si="59">BU11</f>
        <v>7.3958451583607671E-2</v>
      </c>
    </row>
    <row r="28" spans="1:73" x14ac:dyDescent="0.2">
      <c r="A28" s="38" t="s">
        <v>9</v>
      </c>
      <c r="B28" s="75">
        <f t="shared" si="48"/>
        <v>0.12025877810820682</v>
      </c>
      <c r="C28" s="75">
        <f t="shared" si="49"/>
        <v>0.11970378206823591</v>
      </c>
      <c r="D28" s="75">
        <f t="shared" si="50"/>
        <v>0.11685333333333334</v>
      </c>
      <c r="E28" s="75">
        <f t="shared" si="51"/>
        <v>0.11395823001047005</v>
      </c>
      <c r="F28" s="75">
        <f t="shared" si="52"/>
        <v>0.11391541609822646</v>
      </c>
      <c r="G28" s="75">
        <f t="shared" si="53"/>
        <v>0.11042980274194482</v>
      </c>
      <c r="H28" s="75">
        <f t="shared" si="54"/>
        <v>0.11086199775797982</v>
      </c>
      <c r="I28" s="75">
        <f t="shared" si="55"/>
        <v>0.11275599765944998</v>
      </c>
      <c r="J28" s="75">
        <f t="shared" si="56"/>
        <v>0.11641858622446093</v>
      </c>
      <c r="K28" s="75">
        <f t="shared" si="57"/>
        <v>0.11436111722014515</v>
      </c>
      <c r="L28" s="75">
        <f t="shared" si="58"/>
        <v>0.11627906976744186</v>
      </c>
      <c r="M28" s="75">
        <f t="shared" si="59"/>
        <v>0.11437166534226359</v>
      </c>
    </row>
    <row r="29" spans="1:73" x14ac:dyDescent="0.2">
      <c r="A29" s="38" t="s">
        <v>10</v>
      </c>
      <c r="B29" s="75">
        <f t="shared" si="48"/>
        <v>0.12631084676788229</v>
      </c>
      <c r="C29" s="75">
        <f t="shared" si="49"/>
        <v>0.12308912985982544</v>
      </c>
      <c r="D29" s="75">
        <f t="shared" si="50"/>
        <v>0.12266666666666666</v>
      </c>
      <c r="E29" s="75">
        <f t="shared" si="51"/>
        <v>0.12139747616685953</v>
      </c>
      <c r="F29" s="75">
        <f t="shared" si="52"/>
        <v>0.12005457025920874</v>
      </c>
      <c r="G29" s="75">
        <f t="shared" si="53"/>
        <v>0.11638803725342743</v>
      </c>
      <c r="H29" s="75">
        <f t="shared" si="54"/>
        <v>0.11729305563750074</v>
      </c>
      <c r="I29" s="75">
        <f t="shared" si="55"/>
        <v>0.11544763019309538</v>
      </c>
      <c r="J29" s="75">
        <f t="shared" si="56"/>
        <v>0.11466410096779671</v>
      </c>
      <c r="K29" s="75">
        <f t="shared" si="57"/>
        <v>0.11177699582142071</v>
      </c>
      <c r="L29" s="75">
        <f t="shared" si="58"/>
        <v>0.11200988652960342</v>
      </c>
      <c r="M29" s="75">
        <f t="shared" si="59"/>
        <v>0.11306618231354297</v>
      </c>
    </row>
    <row r="30" spans="1:73" x14ac:dyDescent="0.2">
      <c r="A30" s="38" t="s">
        <v>11</v>
      </c>
      <c r="B30" s="75">
        <f t="shared" si="48"/>
        <v>0.13324985652423435</v>
      </c>
      <c r="C30" s="75">
        <f t="shared" si="49"/>
        <v>0.13340386141232477</v>
      </c>
      <c r="D30" s="75">
        <f t="shared" si="50"/>
        <v>0.13375999999999999</v>
      </c>
      <c r="E30" s="75">
        <f t="shared" si="51"/>
        <v>0.13241858158373285</v>
      </c>
      <c r="F30" s="75">
        <f t="shared" si="52"/>
        <v>0.13022964984083674</v>
      </c>
      <c r="G30" s="75">
        <f t="shared" si="53"/>
        <v>0.1298085266385145</v>
      </c>
      <c r="H30" s="75">
        <f t="shared" si="54"/>
        <v>0.12832615493539443</v>
      </c>
      <c r="I30" s="75">
        <f t="shared" si="55"/>
        <v>0.12937390286717379</v>
      </c>
      <c r="J30" s="75">
        <f t="shared" si="56"/>
        <v>0.12819061633369178</v>
      </c>
      <c r="K30" s="75">
        <f t="shared" si="57"/>
        <v>0.12750164943919068</v>
      </c>
      <c r="L30" s="75">
        <f t="shared" si="58"/>
        <v>0.12942366026289182</v>
      </c>
      <c r="M30" s="75">
        <f t="shared" si="59"/>
        <v>0.12793733681462141</v>
      </c>
    </row>
    <row r="31" spans="1:73" x14ac:dyDescent="0.2">
      <c r="A31" s="38" t="s">
        <v>12</v>
      </c>
      <c r="B31" s="75">
        <f t="shared" si="48"/>
        <v>0.12792820994417489</v>
      </c>
      <c r="C31" s="75">
        <f t="shared" si="49"/>
        <v>0.12837873578418407</v>
      </c>
      <c r="D31" s="75">
        <f t="shared" si="50"/>
        <v>0.12864</v>
      </c>
      <c r="E31" s="75">
        <f t="shared" si="51"/>
        <v>0.13076541577120185</v>
      </c>
      <c r="F31" s="75">
        <f t="shared" si="52"/>
        <v>0.13079809004092768</v>
      </c>
      <c r="G31" s="75">
        <f t="shared" si="53"/>
        <v>0.13125470006363163</v>
      </c>
      <c r="H31" s="75">
        <f t="shared" si="54"/>
        <v>0.13009617086553779</v>
      </c>
      <c r="I31" s="75">
        <f t="shared" si="55"/>
        <v>0.12720889409011119</v>
      </c>
      <c r="J31" s="75">
        <f t="shared" si="56"/>
        <v>0.12541739770219026</v>
      </c>
      <c r="K31" s="75">
        <f t="shared" si="57"/>
        <v>0.12475258412139872</v>
      </c>
      <c r="L31" s="75">
        <f t="shared" si="58"/>
        <v>0.12627794629816874</v>
      </c>
      <c r="M31" s="75">
        <f t="shared" si="59"/>
        <v>0.12561017141559769</v>
      </c>
    </row>
    <row r="32" spans="1:73" x14ac:dyDescent="0.2">
      <c r="A32" s="38" t="s">
        <v>13</v>
      </c>
      <c r="B32" s="75">
        <f t="shared" si="48"/>
        <v>0.1300151301716492</v>
      </c>
      <c r="C32" s="75">
        <f t="shared" si="49"/>
        <v>0.13149960327955568</v>
      </c>
      <c r="D32" s="75">
        <f t="shared" si="50"/>
        <v>0.13114666666666666</v>
      </c>
      <c r="E32" s="75">
        <f t="shared" si="51"/>
        <v>0.13093073235245495</v>
      </c>
      <c r="F32" s="75">
        <f t="shared" si="52"/>
        <v>0.13256025466120963</v>
      </c>
      <c r="G32" s="75">
        <f t="shared" si="53"/>
        <v>0.13478336322091744</v>
      </c>
      <c r="H32" s="75">
        <f t="shared" si="54"/>
        <v>0.13375420378783409</v>
      </c>
      <c r="I32" s="75">
        <f t="shared" si="55"/>
        <v>0.13329432416617906</v>
      </c>
      <c r="J32" s="75">
        <f t="shared" si="56"/>
        <v>0.12847359782670215</v>
      </c>
      <c r="K32" s="75">
        <f t="shared" si="57"/>
        <v>0.13157026610952277</v>
      </c>
      <c r="L32" s="75">
        <f t="shared" si="58"/>
        <v>0.13318728232782834</v>
      </c>
      <c r="M32" s="75">
        <f t="shared" si="59"/>
        <v>0.13378363037802249</v>
      </c>
    </row>
    <row r="33" spans="1:13" x14ac:dyDescent="0.2">
      <c r="A33" s="38" t="s">
        <v>14</v>
      </c>
      <c r="B33" s="75">
        <f t="shared" si="48"/>
        <v>0.11733708978974279</v>
      </c>
      <c r="C33" s="75">
        <f t="shared" si="49"/>
        <v>0.11774662787622323</v>
      </c>
      <c r="D33" s="75">
        <f t="shared" si="50"/>
        <v>0.11898666666666667</v>
      </c>
      <c r="E33" s="75">
        <f t="shared" si="51"/>
        <v>0.11787072243346007</v>
      </c>
      <c r="F33" s="75">
        <f t="shared" si="52"/>
        <v>0.1192019099590723</v>
      </c>
      <c r="G33" s="75">
        <f t="shared" si="53"/>
        <v>0.12228842482790536</v>
      </c>
      <c r="H33" s="75">
        <f t="shared" si="54"/>
        <v>0.11959407634668712</v>
      </c>
      <c r="I33" s="75">
        <f t="shared" si="55"/>
        <v>0.12047981275599766</v>
      </c>
      <c r="J33" s="75">
        <f t="shared" si="56"/>
        <v>0.11721093440488992</v>
      </c>
      <c r="K33" s="75">
        <f t="shared" si="57"/>
        <v>0.11848471519683308</v>
      </c>
      <c r="L33" s="75">
        <f t="shared" si="58"/>
        <v>0.121109987641838</v>
      </c>
      <c r="M33" s="75">
        <f t="shared" si="59"/>
        <v>0.12453172891361108</v>
      </c>
    </row>
    <row r="34" spans="1:13" x14ac:dyDescent="0.2">
      <c r="A34" s="38" t="s">
        <v>15</v>
      </c>
      <c r="B34" s="75">
        <f t="shared" si="48"/>
        <v>0.10032868993582721</v>
      </c>
      <c r="C34" s="75">
        <f t="shared" si="49"/>
        <v>0.10219518645860884</v>
      </c>
      <c r="D34" s="75">
        <f t="shared" si="50"/>
        <v>0.10367999999999999</v>
      </c>
      <c r="E34" s="75">
        <f t="shared" si="51"/>
        <v>0.10497602909571831</v>
      </c>
      <c r="F34" s="75">
        <f t="shared" si="52"/>
        <v>0.10914051841746249</v>
      </c>
      <c r="G34" s="75">
        <f t="shared" si="53"/>
        <v>0.10898362931682767</v>
      </c>
      <c r="H34" s="75">
        <f t="shared" si="54"/>
        <v>0.10826597439376955</v>
      </c>
      <c r="I34" s="75">
        <f t="shared" si="55"/>
        <v>0.107489760093622</v>
      </c>
      <c r="J34" s="75">
        <f t="shared" si="56"/>
        <v>0.10492953760824042</v>
      </c>
      <c r="K34" s="75">
        <f t="shared" si="57"/>
        <v>0.10468440730151748</v>
      </c>
      <c r="L34" s="75">
        <f t="shared" si="58"/>
        <v>0.1044264689360746</v>
      </c>
      <c r="M34" s="75">
        <f t="shared" si="59"/>
        <v>0.10665228743330685</v>
      </c>
    </row>
    <row r="35" spans="1:13" x14ac:dyDescent="0.2">
      <c r="A35" s="38" t="s">
        <v>16</v>
      </c>
      <c r="B35" s="75">
        <f t="shared" si="48"/>
        <v>5.6346846141806232E-2</v>
      </c>
      <c r="C35" s="75">
        <f t="shared" si="49"/>
        <v>5.7445120338534779E-2</v>
      </c>
      <c r="D35" s="75">
        <f t="shared" si="50"/>
        <v>5.770666666666667E-2</v>
      </c>
      <c r="E35" s="75">
        <f t="shared" si="51"/>
        <v>5.9734391359453354E-2</v>
      </c>
      <c r="F35" s="75">
        <f t="shared" si="52"/>
        <v>6.1277853569804454E-2</v>
      </c>
      <c r="G35" s="75">
        <f t="shared" si="53"/>
        <v>6.4152253138196336E-2</v>
      </c>
      <c r="H35" s="75">
        <f t="shared" si="54"/>
        <v>6.3484571361142245E-2</v>
      </c>
      <c r="I35" s="75">
        <f t="shared" si="55"/>
        <v>6.3253364540667059E-2</v>
      </c>
      <c r="J35" s="75">
        <f t="shared" si="56"/>
        <v>6.2482313656686855E-2</v>
      </c>
      <c r="K35" s="75">
        <f t="shared" si="57"/>
        <v>6.2238838794809764E-2</v>
      </c>
      <c r="L35" s="75">
        <f t="shared" si="58"/>
        <v>6.3588360858330528E-2</v>
      </c>
      <c r="M35" s="75">
        <f t="shared" si="59"/>
        <v>6.2946986037007602E-2</v>
      </c>
    </row>
    <row r="36" spans="1:13" x14ac:dyDescent="0.2">
      <c r="H36" s="75"/>
    </row>
    <row r="59" spans="1:7" ht="12.75" customHeight="1" x14ac:dyDescent="0.2">
      <c r="A59" s="140" t="s">
        <v>125</v>
      </c>
      <c r="B59" s="140"/>
      <c r="C59" s="140"/>
      <c r="D59" s="140"/>
      <c r="E59" s="140"/>
      <c r="F59" s="140"/>
      <c r="G59" s="140"/>
    </row>
    <row r="60" spans="1:7" x14ac:dyDescent="0.2">
      <c r="A60" s="140"/>
      <c r="B60" s="140"/>
      <c r="C60" s="140"/>
      <c r="D60" s="140"/>
      <c r="E60" s="140"/>
      <c r="F60" s="140"/>
      <c r="G60" s="140"/>
    </row>
    <row r="61" spans="1:7" x14ac:dyDescent="0.2">
      <c r="A61" s="64"/>
      <c r="B61" s="64"/>
      <c r="C61" s="64"/>
      <c r="D61" s="64"/>
      <c r="E61" s="64"/>
      <c r="F61" s="64"/>
      <c r="G61" s="64"/>
    </row>
    <row r="69" spans="1:7" x14ac:dyDescent="0.2">
      <c r="B69" s="130" t="s">
        <v>126</v>
      </c>
      <c r="C69" s="130"/>
      <c r="D69" s="130"/>
      <c r="E69" s="130"/>
      <c r="F69" s="130"/>
      <c r="G69" s="130"/>
    </row>
    <row r="70" spans="1:7" x14ac:dyDescent="0.2">
      <c r="B70" s="130" t="s">
        <v>26</v>
      </c>
      <c r="C70" s="130"/>
      <c r="D70" s="130" t="s">
        <v>27</v>
      </c>
      <c r="E70" s="130"/>
      <c r="F70" s="130" t="s">
        <v>3</v>
      </c>
      <c r="G70" s="130"/>
    </row>
    <row r="71" spans="1:7" ht="25.5" x14ac:dyDescent="0.2">
      <c r="A71" s="112"/>
      <c r="B71" s="109" t="s">
        <v>23</v>
      </c>
      <c r="C71" s="106" t="s">
        <v>41</v>
      </c>
      <c r="D71" s="109" t="s">
        <v>28</v>
      </c>
      <c r="E71" s="106" t="s">
        <v>41</v>
      </c>
      <c r="F71" s="106" t="s">
        <v>42</v>
      </c>
      <c r="G71" s="106" t="s">
        <v>43</v>
      </c>
    </row>
    <row r="72" spans="1:7" x14ac:dyDescent="0.2">
      <c r="A72" s="113" t="s">
        <v>7</v>
      </c>
      <c r="B72" s="107">
        <f>B10+H10+N10+T10+Z10+AF10+AL10+AR10+AX10+BD10+BJ10+BP10</f>
        <v>1776</v>
      </c>
      <c r="C72" s="110">
        <f>B72/F72</f>
        <v>0.52606635071090047</v>
      </c>
      <c r="D72" s="107">
        <f>D10+J10+P10+V10+AB10+AH10+AN10+AT10+AZ10+BF10+BL10+BR10</f>
        <v>1600</v>
      </c>
      <c r="E72" s="110">
        <f>D72/F72</f>
        <v>0.47393364928909953</v>
      </c>
      <c r="F72" s="107">
        <f>B72+D72</f>
        <v>3376</v>
      </c>
      <c r="G72" s="110">
        <f>F72/$F$82</f>
        <v>1.5690357122938783E-2</v>
      </c>
    </row>
    <row r="73" spans="1:7" x14ac:dyDescent="0.2">
      <c r="A73" s="113" t="s">
        <v>8</v>
      </c>
      <c r="B73" s="107">
        <f t="shared" ref="B73:B81" si="60">B11+H11+N11+T11+Z11+AF11+AL11+AR11+AX11+BD11+BJ11+BP11</f>
        <v>7969</v>
      </c>
      <c r="C73" s="110">
        <f t="shared" ref="C73:C81" si="61">B73/F73</f>
        <v>0.49583125933300148</v>
      </c>
      <c r="D73" s="107">
        <f t="shared" ref="D73:D81" si="62">D11+J11+P11+V11+AB11+AH11+AN11+AT11+AZ11+BF11+BL11+BR11</f>
        <v>8103</v>
      </c>
      <c r="E73" s="110">
        <f t="shared" ref="E73:E81" si="63">D73/F73</f>
        <v>0.50416874066699846</v>
      </c>
      <c r="F73" s="107">
        <f t="shared" ref="F73:F81" si="64">B73+D73</f>
        <v>16072</v>
      </c>
      <c r="G73" s="110">
        <f t="shared" ref="G73:G81" si="65">F73/$F$82</f>
        <v>7.4696510568682498E-2</v>
      </c>
    </row>
    <row r="74" spans="1:7" x14ac:dyDescent="0.2">
      <c r="A74" s="113" t="s">
        <v>9</v>
      </c>
      <c r="B74" s="107">
        <f t="shared" si="60"/>
        <v>11554</v>
      </c>
      <c r="C74" s="110">
        <f t="shared" si="61"/>
        <v>0.46648901808785531</v>
      </c>
      <c r="D74" s="107">
        <f t="shared" si="62"/>
        <v>13214</v>
      </c>
      <c r="E74" s="110">
        <f t="shared" si="63"/>
        <v>0.53351098191214474</v>
      </c>
      <c r="F74" s="107">
        <f t="shared" si="64"/>
        <v>24768</v>
      </c>
      <c r="G74" s="110">
        <f t="shared" si="65"/>
        <v>0.11511219348961722</v>
      </c>
    </row>
    <row r="75" spans="1:7" x14ac:dyDescent="0.2">
      <c r="A75" s="113" t="s">
        <v>10</v>
      </c>
      <c r="B75" s="107">
        <f t="shared" si="60"/>
        <v>11184</v>
      </c>
      <c r="C75" s="110">
        <f t="shared" si="61"/>
        <v>0.44064457665182616</v>
      </c>
      <c r="D75" s="107">
        <f t="shared" si="62"/>
        <v>14197</v>
      </c>
      <c r="E75" s="110">
        <f t="shared" si="63"/>
        <v>0.55935542334817379</v>
      </c>
      <c r="F75" s="107">
        <f t="shared" si="64"/>
        <v>25381</v>
      </c>
      <c r="G75" s="110">
        <f t="shared" si="65"/>
        <v>0.11796118309754419</v>
      </c>
    </row>
    <row r="76" spans="1:7" x14ac:dyDescent="0.2">
      <c r="A76" s="113" t="s">
        <v>11</v>
      </c>
      <c r="B76" s="107">
        <f t="shared" si="60"/>
        <v>11630</v>
      </c>
      <c r="C76" s="110">
        <f t="shared" si="61"/>
        <v>0.41461675579322638</v>
      </c>
      <c r="D76" s="107">
        <f t="shared" si="62"/>
        <v>16420</v>
      </c>
      <c r="E76" s="110">
        <f t="shared" si="63"/>
        <v>0.58538324420677357</v>
      </c>
      <c r="F76" s="107">
        <f t="shared" si="64"/>
        <v>28050</v>
      </c>
      <c r="G76" s="110">
        <f t="shared" si="65"/>
        <v>0.13036567455522299</v>
      </c>
    </row>
    <row r="77" spans="1:7" x14ac:dyDescent="0.2">
      <c r="A77" s="113" t="s">
        <v>12</v>
      </c>
      <c r="B77" s="107">
        <f t="shared" si="60"/>
        <v>12167</v>
      </c>
      <c r="C77" s="110">
        <f t="shared" si="61"/>
        <v>0.44148916869262311</v>
      </c>
      <c r="D77" s="107">
        <f t="shared" si="62"/>
        <v>15392</v>
      </c>
      <c r="E77" s="110">
        <f t="shared" si="63"/>
        <v>0.55851083130737689</v>
      </c>
      <c r="F77" s="107">
        <f t="shared" si="64"/>
        <v>27559</v>
      </c>
      <c r="G77" s="110">
        <f t="shared" si="65"/>
        <v>0.12808369429830269</v>
      </c>
    </row>
    <row r="78" spans="1:7" x14ac:dyDescent="0.2">
      <c r="A78" s="113" t="s">
        <v>13</v>
      </c>
      <c r="B78" s="107">
        <f t="shared" si="60"/>
        <v>12182</v>
      </c>
      <c r="C78" s="110">
        <f t="shared" si="61"/>
        <v>0.42877758614621098</v>
      </c>
      <c r="D78" s="107">
        <f t="shared" si="62"/>
        <v>16229</v>
      </c>
      <c r="E78" s="110">
        <f t="shared" si="63"/>
        <v>0.57122241385378902</v>
      </c>
      <c r="F78" s="107">
        <f t="shared" si="64"/>
        <v>28411</v>
      </c>
      <c r="G78" s="110">
        <f t="shared" si="65"/>
        <v>0.132043464520087</v>
      </c>
    </row>
    <row r="79" spans="1:7" x14ac:dyDescent="0.2">
      <c r="A79" s="113" t="s">
        <v>14</v>
      </c>
      <c r="B79" s="107">
        <f t="shared" si="60"/>
        <v>11678</v>
      </c>
      <c r="C79" s="110">
        <f t="shared" si="61"/>
        <v>0.45407885527646008</v>
      </c>
      <c r="D79" s="107">
        <f t="shared" si="62"/>
        <v>14040</v>
      </c>
      <c r="E79" s="110">
        <f t="shared" si="63"/>
        <v>0.54592114472353992</v>
      </c>
      <c r="F79" s="107">
        <f t="shared" si="64"/>
        <v>25718</v>
      </c>
      <c r="G79" s="110">
        <f t="shared" si="65"/>
        <v>0.11952743023925935</v>
      </c>
    </row>
    <row r="80" spans="1:7" x14ac:dyDescent="0.2">
      <c r="A80" s="113" t="s">
        <v>15</v>
      </c>
      <c r="B80" s="107">
        <f t="shared" si="60"/>
        <v>10752</v>
      </c>
      <c r="C80" s="110">
        <f t="shared" si="61"/>
        <v>0.47415769977068267</v>
      </c>
      <c r="D80" s="107">
        <f t="shared" si="62"/>
        <v>11924</v>
      </c>
      <c r="E80" s="110">
        <f t="shared" si="63"/>
        <v>0.52584230022931733</v>
      </c>
      <c r="F80" s="107">
        <f t="shared" si="64"/>
        <v>22676</v>
      </c>
      <c r="G80" s="110">
        <f t="shared" si="65"/>
        <v>0.10538937740514212</v>
      </c>
    </row>
    <row r="81" spans="1:10" x14ac:dyDescent="0.2">
      <c r="A81" s="113" t="s">
        <v>16</v>
      </c>
      <c r="B81" s="107">
        <f t="shared" si="60"/>
        <v>5695</v>
      </c>
      <c r="C81" s="110">
        <f t="shared" si="61"/>
        <v>0.43298106895765226</v>
      </c>
      <c r="D81" s="107">
        <f t="shared" si="62"/>
        <v>7458</v>
      </c>
      <c r="E81" s="110">
        <f t="shared" si="63"/>
        <v>0.5670189310423478</v>
      </c>
      <c r="F81" s="107">
        <f t="shared" si="64"/>
        <v>13153</v>
      </c>
      <c r="G81" s="110">
        <f t="shared" si="65"/>
        <v>6.1130114703203141E-2</v>
      </c>
    </row>
    <row r="82" spans="1:10" x14ac:dyDescent="0.2">
      <c r="F82" s="70">
        <f>SUM(F72:F81)</f>
        <v>215164</v>
      </c>
    </row>
    <row r="87" spans="1:10" ht="15" customHeight="1" x14ac:dyDescent="0.2">
      <c r="A87" s="136" t="s">
        <v>127</v>
      </c>
      <c r="B87" s="136"/>
      <c r="C87" s="136"/>
      <c r="D87" s="136"/>
      <c r="E87" s="136"/>
      <c r="F87" s="136"/>
      <c r="G87" s="136"/>
      <c r="H87" s="136"/>
      <c r="I87" s="136"/>
      <c r="J87" s="136"/>
    </row>
    <row r="88" spans="1:10" x14ac:dyDescent="0.2">
      <c r="A88" s="97"/>
      <c r="B88" s="137" t="s">
        <v>26</v>
      </c>
      <c r="C88" s="138"/>
      <c r="D88" s="139"/>
      <c r="E88" s="137" t="s">
        <v>27</v>
      </c>
      <c r="F88" s="138"/>
      <c r="G88" s="139"/>
      <c r="H88" s="130" t="s">
        <v>60</v>
      </c>
      <c r="I88" s="130"/>
      <c r="J88" s="130"/>
    </row>
    <row r="89" spans="1:10" ht="25.5" x14ac:dyDescent="0.2">
      <c r="A89" s="96"/>
      <c r="B89" s="96" t="s">
        <v>23</v>
      </c>
      <c r="C89" s="109" t="s">
        <v>24</v>
      </c>
      <c r="D89" s="94" t="s">
        <v>41</v>
      </c>
      <c r="E89" s="96" t="s">
        <v>28</v>
      </c>
      <c r="F89" s="109" t="s">
        <v>24</v>
      </c>
      <c r="G89" s="94" t="s">
        <v>41</v>
      </c>
      <c r="H89" s="94" t="s">
        <v>42</v>
      </c>
      <c r="I89" s="106" t="s">
        <v>24</v>
      </c>
      <c r="J89" s="94" t="s">
        <v>43</v>
      </c>
    </row>
    <row r="90" spans="1:10" x14ac:dyDescent="0.2">
      <c r="A90" s="98" t="s">
        <v>7</v>
      </c>
      <c r="B90" s="95">
        <f t="shared" ref="B90:B99" si="66">B72/12</f>
        <v>148</v>
      </c>
      <c r="C90" s="102">
        <v>3795</v>
      </c>
      <c r="D90" s="100">
        <f>B90/C90</f>
        <v>3.8998682476943346E-2</v>
      </c>
      <c r="E90" s="95">
        <f t="shared" ref="E90:E99" si="67">D72/12</f>
        <v>133.33333333333334</v>
      </c>
      <c r="F90" s="104">
        <v>3517</v>
      </c>
      <c r="G90" s="100">
        <f>E90/F90</f>
        <v>3.7911098474078288E-2</v>
      </c>
      <c r="H90" s="95">
        <f t="shared" ref="H90:H99" si="68">B90+E90</f>
        <v>281.33333333333337</v>
      </c>
      <c r="I90" s="107">
        <v>7312</v>
      </c>
      <c r="J90" s="99">
        <f>H90/I90</f>
        <v>3.8475565280816929E-2</v>
      </c>
    </row>
    <row r="91" spans="1:10" x14ac:dyDescent="0.2">
      <c r="A91" s="98" t="s">
        <v>8</v>
      </c>
      <c r="B91" s="95">
        <f t="shared" si="66"/>
        <v>664.08333333333337</v>
      </c>
      <c r="C91" s="102">
        <v>5114</v>
      </c>
      <c r="D91" s="111">
        <f t="shared" ref="D91:D100" si="69">B91/C91</f>
        <v>0.12985595098422631</v>
      </c>
      <c r="E91" s="95">
        <f t="shared" si="67"/>
        <v>675.25</v>
      </c>
      <c r="F91" s="104">
        <v>4795</v>
      </c>
      <c r="G91" s="111">
        <f t="shared" ref="G91:G100" si="70">E91/F91</f>
        <v>0.1408237747653806</v>
      </c>
      <c r="H91" s="95">
        <f t="shared" si="68"/>
        <v>1339.3333333333335</v>
      </c>
      <c r="I91" s="107">
        <v>9909</v>
      </c>
      <c r="J91" s="110">
        <f t="shared" ref="J91:J100" si="71">H91/I91</f>
        <v>0.13516331954115787</v>
      </c>
    </row>
    <row r="92" spans="1:10" x14ac:dyDescent="0.2">
      <c r="A92" s="98" t="s">
        <v>9</v>
      </c>
      <c r="B92" s="95">
        <f t="shared" si="66"/>
        <v>962.83333333333337</v>
      </c>
      <c r="C92" s="102">
        <v>5750</v>
      </c>
      <c r="D92" s="111">
        <f t="shared" si="69"/>
        <v>0.16744927536231885</v>
      </c>
      <c r="E92" s="95">
        <f t="shared" si="67"/>
        <v>1101.1666666666667</v>
      </c>
      <c r="F92" s="104">
        <v>5644</v>
      </c>
      <c r="G92" s="111">
        <f t="shared" si="70"/>
        <v>0.19510394519253485</v>
      </c>
      <c r="H92" s="95">
        <f t="shared" si="68"/>
        <v>2064</v>
      </c>
      <c r="I92" s="107">
        <v>11394</v>
      </c>
      <c r="J92" s="110">
        <f t="shared" si="71"/>
        <v>0.18114797261716692</v>
      </c>
    </row>
    <row r="93" spans="1:10" x14ac:dyDescent="0.2">
      <c r="A93" s="98" t="s">
        <v>10</v>
      </c>
      <c r="B93" s="95">
        <f t="shared" si="66"/>
        <v>932</v>
      </c>
      <c r="C93" s="102">
        <v>6447</v>
      </c>
      <c r="D93" s="111">
        <f t="shared" si="69"/>
        <v>0.14456336280440515</v>
      </c>
      <c r="E93" s="95">
        <f t="shared" si="67"/>
        <v>1183.0833333333333</v>
      </c>
      <c r="F93" s="104">
        <v>6370</v>
      </c>
      <c r="G93" s="111">
        <f t="shared" si="70"/>
        <v>0.18572736787022501</v>
      </c>
      <c r="H93" s="95">
        <f t="shared" si="68"/>
        <v>2115.083333333333</v>
      </c>
      <c r="I93" s="107">
        <v>12817</v>
      </c>
      <c r="J93" s="110">
        <f t="shared" si="71"/>
        <v>0.16502171595017032</v>
      </c>
    </row>
    <row r="94" spans="1:10" x14ac:dyDescent="0.2">
      <c r="A94" s="98" t="s">
        <v>11</v>
      </c>
      <c r="B94" s="95">
        <f t="shared" si="66"/>
        <v>969.16666666666663</v>
      </c>
      <c r="C94" s="102">
        <v>6233</v>
      </c>
      <c r="D94" s="111">
        <f t="shared" si="69"/>
        <v>0.15548959837424461</v>
      </c>
      <c r="E94" s="95">
        <f t="shared" si="67"/>
        <v>1368.3333333333333</v>
      </c>
      <c r="F94" s="104">
        <v>6197</v>
      </c>
      <c r="G94" s="111">
        <f t="shared" si="70"/>
        <v>0.22080576623097195</v>
      </c>
      <c r="H94" s="95">
        <f t="shared" si="68"/>
        <v>2337.5</v>
      </c>
      <c r="I94" s="107">
        <v>12430</v>
      </c>
      <c r="J94" s="110">
        <f t="shared" si="71"/>
        <v>0.18805309734513273</v>
      </c>
    </row>
    <row r="95" spans="1:10" x14ac:dyDescent="0.2">
      <c r="A95" s="98" t="s">
        <v>12</v>
      </c>
      <c r="B95" s="95">
        <f t="shared" si="66"/>
        <v>1013.9166666666666</v>
      </c>
      <c r="C95" s="102">
        <v>5904</v>
      </c>
      <c r="D95" s="111">
        <f t="shared" si="69"/>
        <v>0.17173385275519421</v>
      </c>
      <c r="E95" s="95">
        <f t="shared" si="67"/>
        <v>1282.6666666666667</v>
      </c>
      <c r="F95" s="104">
        <v>6141</v>
      </c>
      <c r="G95" s="111">
        <f t="shared" si="70"/>
        <v>0.20886934809748686</v>
      </c>
      <c r="H95" s="95">
        <f t="shared" si="68"/>
        <v>2296.5833333333335</v>
      </c>
      <c r="I95" s="107">
        <v>12045</v>
      </c>
      <c r="J95" s="110">
        <f t="shared" si="71"/>
        <v>0.19066694340666945</v>
      </c>
    </row>
    <row r="96" spans="1:10" x14ac:dyDescent="0.2">
      <c r="A96" s="98" t="s">
        <v>13</v>
      </c>
      <c r="B96" s="95">
        <f t="shared" si="66"/>
        <v>1015.1666666666666</v>
      </c>
      <c r="C96" s="102">
        <v>5432</v>
      </c>
      <c r="D96" s="111">
        <f t="shared" si="69"/>
        <v>0.18688635247913599</v>
      </c>
      <c r="E96" s="95">
        <f t="shared" si="67"/>
        <v>1352.4166666666667</v>
      </c>
      <c r="F96" s="104">
        <v>5799</v>
      </c>
      <c r="G96" s="111">
        <f t="shared" si="70"/>
        <v>0.23321549692475715</v>
      </c>
      <c r="H96" s="95">
        <f t="shared" si="68"/>
        <v>2367.5833333333335</v>
      </c>
      <c r="I96" s="107">
        <v>11231</v>
      </c>
      <c r="J96" s="110">
        <f t="shared" si="71"/>
        <v>0.21080788294304456</v>
      </c>
    </row>
    <row r="97" spans="1:10" x14ac:dyDescent="0.2">
      <c r="A97" s="98" t="s">
        <v>14</v>
      </c>
      <c r="B97" s="95">
        <f t="shared" si="66"/>
        <v>973.16666666666663</v>
      </c>
      <c r="C97" s="102">
        <v>4601</v>
      </c>
      <c r="D97" s="111">
        <f t="shared" si="69"/>
        <v>0.21151199014706948</v>
      </c>
      <c r="E97" s="95">
        <f t="shared" si="67"/>
        <v>1170</v>
      </c>
      <c r="F97" s="104">
        <v>5039</v>
      </c>
      <c r="G97" s="111">
        <f t="shared" si="70"/>
        <v>0.23218892637428062</v>
      </c>
      <c r="H97" s="95">
        <f t="shared" si="68"/>
        <v>2143.1666666666665</v>
      </c>
      <c r="I97" s="107">
        <v>9640</v>
      </c>
      <c r="J97" s="110">
        <f t="shared" si="71"/>
        <v>0.22232019363762101</v>
      </c>
    </row>
    <row r="98" spans="1:10" x14ac:dyDescent="0.2">
      <c r="A98" s="98" t="s">
        <v>15</v>
      </c>
      <c r="B98" s="95">
        <f t="shared" si="66"/>
        <v>896</v>
      </c>
      <c r="C98" s="102">
        <v>3867</v>
      </c>
      <c r="D98" s="111">
        <f t="shared" si="69"/>
        <v>0.23170416343418671</v>
      </c>
      <c r="E98" s="95">
        <f t="shared" si="67"/>
        <v>993.66666666666663</v>
      </c>
      <c r="F98" s="104">
        <v>3985</v>
      </c>
      <c r="G98" s="111">
        <f t="shared" si="70"/>
        <v>0.2493517356754496</v>
      </c>
      <c r="H98" s="95">
        <f t="shared" si="68"/>
        <v>1889.6666666666665</v>
      </c>
      <c r="I98" s="107">
        <v>7852</v>
      </c>
      <c r="J98" s="110">
        <f t="shared" si="71"/>
        <v>0.24066055357446084</v>
      </c>
    </row>
    <row r="99" spans="1:10" x14ac:dyDescent="0.2">
      <c r="A99" s="98" t="s">
        <v>16</v>
      </c>
      <c r="B99" s="95">
        <f t="shared" si="66"/>
        <v>474.58333333333331</v>
      </c>
      <c r="C99" s="102">
        <v>3491</v>
      </c>
      <c r="D99" s="111">
        <f t="shared" si="69"/>
        <v>0.13594481046500526</v>
      </c>
      <c r="E99" s="95">
        <f t="shared" si="67"/>
        <v>621.5</v>
      </c>
      <c r="F99" s="104">
        <v>3858</v>
      </c>
      <c r="G99" s="111">
        <f t="shared" si="70"/>
        <v>0.16109383100051841</v>
      </c>
      <c r="H99" s="95">
        <f t="shared" si="68"/>
        <v>1096.0833333333333</v>
      </c>
      <c r="I99" s="107">
        <v>7349</v>
      </c>
      <c r="J99" s="110">
        <f t="shared" si="71"/>
        <v>0.14914727627341587</v>
      </c>
    </row>
    <row r="100" spans="1:10" ht="15.75" x14ac:dyDescent="0.25">
      <c r="A100" s="97" t="s">
        <v>60</v>
      </c>
      <c r="B100" s="95">
        <f>SUM(B90:B99)</f>
        <v>8048.916666666667</v>
      </c>
      <c r="C100" s="103">
        <v>50634</v>
      </c>
      <c r="D100" s="111">
        <f t="shared" si="69"/>
        <v>0.1589626864689076</v>
      </c>
      <c r="E100" s="95">
        <f>SUM(E90:E99)</f>
        <v>9881.4166666666661</v>
      </c>
      <c r="F100" s="105">
        <v>51345</v>
      </c>
      <c r="G100" s="111">
        <f t="shared" si="70"/>
        <v>0.19245139091764857</v>
      </c>
      <c r="H100" s="95">
        <f>SUM(H90:H99)</f>
        <v>17930.333333333332</v>
      </c>
      <c r="I100" s="108">
        <v>101979</v>
      </c>
      <c r="J100" s="110">
        <f t="shared" si="71"/>
        <v>0.1758237807130226</v>
      </c>
    </row>
  </sheetData>
  <mergeCells count="59">
    <mergeCell ref="A59:G60"/>
    <mergeCell ref="N7:S7"/>
    <mergeCell ref="N8:O8"/>
    <mergeCell ref="P8:Q8"/>
    <mergeCell ref="R8:S8"/>
    <mergeCell ref="F8:G8"/>
    <mergeCell ref="A3:H4"/>
    <mergeCell ref="A7:A9"/>
    <mergeCell ref="B7:G7"/>
    <mergeCell ref="B8:C8"/>
    <mergeCell ref="D8:E8"/>
    <mergeCell ref="H7:M7"/>
    <mergeCell ref="H8:I8"/>
    <mergeCell ref="J8:K8"/>
    <mergeCell ref="L8:M8"/>
    <mergeCell ref="T7:Y7"/>
    <mergeCell ref="T8:U8"/>
    <mergeCell ref="V8:W8"/>
    <mergeCell ref="X8:Y8"/>
    <mergeCell ref="AH8:AI8"/>
    <mergeCell ref="AD8:AE8"/>
    <mergeCell ref="AF7:AK7"/>
    <mergeCell ref="AF8:AG8"/>
    <mergeCell ref="AJ8:AK8"/>
    <mergeCell ref="BP7:BU7"/>
    <mergeCell ref="BP8:BQ8"/>
    <mergeCell ref="BR8:BS8"/>
    <mergeCell ref="BT8:BU8"/>
    <mergeCell ref="AX7:BC7"/>
    <mergeCell ref="AX8:AY8"/>
    <mergeCell ref="AZ8:BA8"/>
    <mergeCell ref="BB8:BC8"/>
    <mergeCell ref="BD7:BI7"/>
    <mergeCell ref="BD8:BE8"/>
    <mergeCell ref="BF8:BG8"/>
    <mergeCell ref="BH8:BI8"/>
    <mergeCell ref="B69:G69"/>
    <mergeCell ref="BJ7:BO7"/>
    <mergeCell ref="BJ8:BK8"/>
    <mergeCell ref="BL8:BM8"/>
    <mergeCell ref="BN8:BO8"/>
    <mergeCell ref="AL7:AQ7"/>
    <mergeCell ref="AL8:AM8"/>
    <mergeCell ref="AN8:AO8"/>
    <mergeCell ref="AP8:AQ8"/>
    <mergeCell ref="AR7:AW7"/>
    <mergeCell ref="AR8:AS8"/>
    <mergeCell ref="AT8:AU8"/>
    <mergeCell ref="AV8:AW8"/>
    <mergeCell ref="Z7:AE7"/>
    <mergeCell ref="Z8:AA8"/>
    <mergeCell ref="AB8:AC8"/>
    <mergeCell ref="H88:J88"/>
    <mergeCell ref="A87:J87"/>
    <mergeCell ref="E88:G88"/>
    <mergeCell ref="B88:D88"/>
    <mergeCell ref="B70:C70"/>
    <mergeCell ref="D70:E70"/>
    <mergeCell ref="F70:G7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60"/>
  <sheetViews>
    <sheetView zoomScaleNormal="100" workbookViewId="0"/>
  </sheetViews>
  <sheetFormatPr baseColWidth="10" defaultRowHeight="12.75" x14ac:dyDescent="0.2"/>
  <cols>
    <col min="1" max="1" width="24" style="23" bestFit="1" customWidth="1"/>
    <col min="2" max="16384" width="11.42578125" style="23"/>
  </cols>
  <sheetData>
    <row r="1" spans="1:73" s="24" customFormat="1" ht="15.75" x14ac:dyDescent="0.25">
      <c r="A1" s="76" t="s">
        <v>111</v>
      </c>
    </row>
    <row r="2" spans="1:73" s="29" customFormat="1" ht="15.75" x14ac:dyDescent="0.25">
      <c r="A2" s="30"/>
    </row>
    <row r="3" spans="1:73" s="29" customFormat="1" ht="17.25" customHeight="1" x14ac:dyDescent="0.2">
      <c r="A3" s="127" t="s">
        <v>128</v>
      </c>
      <c r="B3" s="127"/>
      <c r="C3" s="127"/>
      <c r="D3" s="127"/>
      <c r="E3" s="127"/>
      <c r="F3" s="127"/>
      <c r="G3" s="127"/>
    </row>
    <row r="4" spans="1:73" s="29" customFormat="1" x14ac:dyDescent="0.2">
      <c r="A4" s="127"/>
      <c r="B4" s="127"/>
      <c r="C4" s="127"/>
      <c r="D4" s="127"/>
      <c r="E4" s="127"/>
      <c r="F4" s="127"/>
      <c r="G4" s="127"/>
    </row>
    <row r="7" spans="1:73" x14ac:dyDescent="0.2">
      <c r="A7" s="144" t="s">
        <v>106</v>
      </c>
      <c r="B7" s="141" t="s">
        <v>22</v>
      </c>
      <c r="C7" s="141"/>
      <c r="D7" s="141"/>
      <c r="E7" s="141"/>
      <c r="F7" s="141"/>
      <c r="G7" s="142"/>
      <c r="H7" s="141" t="s">
        <v>40</v>
      </c>
      <c r="I7" s="141"/>
      <c r="J7" s="141"/>
      <c r="K7" s="141"/>
      <c r="L7" s="141"/>
      <c r="M7" s="142"/>
      <c r="N7" s="141" t="s">
        <v>39</v>
      </c>
      <c r="O7" s="141"/>
      <c r="P7" s="141"/>
      <c r="Q7" s="141"/>
      <c r="R7" s="141"/>
      <c r="S7" s="142"/>
      <c r="T7" s="141" t="s">
        <v>38</v>
      </c>
      <c r="U7" s="141"/>
      <c r="V7" s="141"/>
      <c r="W7" s="141"/>
      <c r="X7" s="141"/>
      <c r="Y7" s="142"/>
      <c r="Z7" s="141" t="s">
        <v>37</v>
      </c>
      <c r="AA7" s="141"/>
      <c r="AB7" s="141"/>
      <c r="AC7" s="141"/>
      <c r="AD7" s="141"/>
      <c r="AE7" s="142"/>
      <c r="AF7" s="141" t="s">
        <v>36</v>
      </c>
      <c r="AG7" s="141"/>
      <c r="AH7" s="141"/>
      <c r="AI7" s="141"/>
      <c r="AJ7" s="141"/>
      <c r="AK7" s="142"/>
      <c r="AL7" s="141" t="s">
        <v>61</v>
      </c>
      <c r="AM7" s="141"/>
      <c r="AN7" s="141"/>
      <c r="AO7" s="141"/>
      <c r="AP7" s="141"/>
      <c r="AQ7" s="142"/>
      <c r="AR7" s="141" t="s">
        <v>34</v>
      </c>
      <c r="AS7" s="141"/>
      <c r="AT7" s="141"/>
      <c r="AU7" s="141"/>
      <c r="AV7" s="141"/>
      <c r="AW7" s="142"/>
      <c r="AX7" s="141" t="s">
        <v>33</v>
      </c>
      <c r="AY7" s="141"/>
      <c r="AZ7" s="141"/>
      <c r="BA7" s="141"/>
      <c r="BB7" s="141"/>
      <c r="BC7" s="142"/>
      <c r="BD7" s="141" t="s">
        <v>32</v>
      </c>
      <c r="BE7" s="141"/>
      <c r="BF7" s="141"/>
      <c r="BG7" s="141"/>
      <c r="BH7" s="141"/>
      <c r="BI7" s="142"/>
      <c r="BJ7" s="141" t="s">
        <v>31</v>
      </c>
      <c r="BK7" s="141"/>
      <c r="BL7" s="141"/>
      <c r="BM7" s="141"/>
      <c r="BN7" s="141"/>
      <c r="BO7" s="142"/>
      <c r="BP7" s="141" t="s">
        <v>30</v>
      </c>
      <c r="BQ7" s="141"/>
      <c r="BR7" s="141"/>
      <c r="BS7" s="141"/>
      <c r="BT7" s="141"/>
      <c r="BU7" s="142"/>
    </row>
    <row r="8" spans="1:73" x14ac:dyDescent="0.2">
      <c r="A8" s="145"/>
      <c r="B8" s="142" t="s">
        <v>44</v>
      </c>
      <c r="C8" s="143"/>
      <c r="D8" s="143" t="s">
        <v>2</v>
      </c>
      <c r="E8" s="143"/>
      <c r="F8" s="143" t="s">
        <v>3</v>
      </c>
      <c r="G8" s="143"/>
      <c r="H8" s="143" t="s">
        <v>44</v>
      </c>
      <c r="I8" s="143"/>
      <c r="J8" s="143" t="s">
        <v>2</v>
      </c>
      <c r="K8" s="143"/>
      <c r="L8" s="143" t="s">
        <v>3</v>
      </c>
      <c r="M8" s="143"/>
      <c r="N8" s="143" t="s">
        <v>44</v>
      </c>
      <c r="O8" s="143"/>
      <c r="P8" s="143" t="s">
        <v>2</v>
      </c>
      <c r="Q8" s="143"/>
      <c r="R8" s="143" t="s">
        <v>3</v>
      </c>
      <c r="S8" s="143"/>
      <c r="T8" s="143" t="s">
        <v>44</v>
      </c>
      <c r="U8" s="143"/>
      <c r="V8" s="143" t="s">
        <v>2</v>
      </c>
      <c r="W8" s="143"/>
      <c r="X8" s="143" t="s">
        <v>3</v>
      </c>
      <c r="Y8" s="143"/>
      <c r="Z8" s="143" t="s">
        <v>44</v>
      </c>
      <c r="AA8" s="143"/>
      <c r="AB8" s="143" t="s">
        <v>2</v>
      </c>
      <c r="AC8" s="143"/>
      <c r="AD8" s="143" t="s">
        <v>3</v>
      </c>
      <c r="AE8" s="143"/>
      <c r="AF8" s="143" t="s">
        <v>44</v>
      </c>
      <c r="AG8" s="143"/>
      <c r="AH8" s="143" t="s">
        <v>2</v>
      </c>
      <c r="AI8" s="143"/>
      <c r="AJ8" s="143" t="s">
        <v>3</v>
      </c>
      <c r="AK8" s="143"/>
      <c r="AL8" s="143" t="s">
        <v>44</v>
      </c>
      <c r="AM8" s="143"/>
      <c r="AN8" s="143" t="s">
        <v>2</v>
      </c>
      <c r="AO8" s="143"/>
      <c r="AP8" s="143" t="s">
        <v>3</v>
      </c>
      <c r="AQ8" s="143"/>
      <c r="AR8" s="143" t="s">
        <v>44</v>
      </c>
      <c r="AS8" s="143"/>
      <c r="AT8" s="143" t="s">
        <v>2</v>
      </c>
      <c r="AU8" s="143"/>
      <c r="AV8" s="143" t="s">
        <v>3</v>
      </c>
      <c r="AW8" s="143"/>
      <c r="AX8" s="143" t="s">
        <v>44</v>
      </c>
      <c r="AY8" s="143"/>
      <c r="AZ8" s="143" t="s">
        <v>2</v>
      </c>
      <c r="BA8" s="143"/>
      <c r="BB8" s="143" t="s">
        <v>3</v>
      </c>
      <c r="BC8" s="143"/>
      <c r="BD8" s="143" t="s">
        <v>44</v>
      </c>
      <c r="BE8" s="143"/>
      <c r="BF8" s="143" t="s">
        <v>2</v>
      </c>
      <c r="BG8" s="143"/>
      <c r="BH8" s="143" t="s">
        <v>3</v>
      </c>
      <c r="BI8" s="143"/>
      <c r="BJ8" s="143" t="s">
        <v>44</v>
      </c>
      <c r="BK8" s="143"/>
      <c r="BL8" s="143" t="s">
        <v>2</v>
      </c>
      <c r="BM8" s="143"/>
      <c r="BN8" s="143" t="s">
        <v>3</v>
      </c>
      <c r="BO8" s="143"/>
      <c r="BP8" s="143" t="s">
        <v>44</v>
      </c>
      <c r="BQ8" s="143"/>
      <c r="BR8" s="143" t="s">
        <v>2</v>
      </c>
      <c r="BS8" s="143"/>
      <c r="BT8" s="143" t="s">
        <v>3</v>
      </c>
      <c r="BU8" s="143"/>
    </row>
    <row r="9" spans="1:73" ht="38.25" x14ac:dyDescent="0.2">
      <c r="A9" s="146"/>
      <c r="B9" s="55" t="s">
        <v>45</v>
      </c>
      <c r="C9" s="26" t="s">
        <v>46</v>
      </c>
      <c r="D9" s="26" t="s">
        <v>47</v>
      </c>
      <c r="E9" s="26" t="s">
        <v>48</v>
      </c>
      <c r="F9" s="26" t="s">
        <v>49</v>
      </c>
      <c r="G9" s="26" t="s">
        <v>50</v>
      </c>
      <c r="H9" s="26" t="s">
        <v>45</v>
      </c>
      <c r="I9" s="26" t="s">
        <v>46</v>
      </c>
      <c r="J9" s="26" t="s">
        <v>47</v>
      </c>
      <c r="K9" s="26" t="s">
        <v>48</v>
      </c>
      <c r="L9" s="26" t="s">
        <v>49</v>
      </c>
      <c r="M9" s="26" t="s">
        <v>50</v>
      </c>
      <c r="N9" s="26" t="s">
        <v>45</v>
      </c>
      <c r="O9" s="26" t="s">
        <v>46</v>
      </c>
      <c r="P9" s="26" t="s">
        <v>47</v>
      </c>
      <c r="Q9" s="26" t="s">
        <v>48</v>
      </c>
      <c r="R9" s="26" t="s">
        <v>49</v>
      </c>
      <c r="S9" s="26" t="s">
        <v>50</v>
      </c>
      <c r="T9" s="26" t="s">
        <v>45</v>
      </c>
      <c r="U9" s="26" t="s">
        <v>46</v>
      </c>
      <c r="V9" s="26" t="s">
        <v>47</v>
      </c>
      <c r="W9" s="26" t="s">
        <v>48</v>
      </c>
      <c r="X9" s="26" t="s">
        <v>49</v>
      </c>
      <c r="Y9" s="26" t="s">
        <v>50</v>
      </c>
      <c r="Z9" s="26" t="s">
        <v>45</v>
      </c>
      <c r="AA9" s="26" t="s">
        <v>46</v>
      </c>
      <c r="AB9" s="26" t="s">
        <v>47</v>
      </c>
      <c r="AC9" s="26" t="s">
        <v>48</v>
      </c>
      <c r="AD9" s="26" t="s">
        <v>49</v>
      </c>
      <c r="AE9" s="26" t="s">
        <v>50</v>
      </c>
      <c r="AF9" s="26" t="s">
        <v>45</v>
      </c>
      <c r="AG9" s="26" t="s">
        <v>46</v>
      </c>
      <c r="AH9" s="26" t="s">
        <v>47</v>
      </c>
      <c r="AI9" s="26" t="s">
        <v>48</v>
      </c>
      <c r="AJ9" s="26" t="s">
        <v>49</v>
      </c>
      <c r="AK9" s="26" t="s">
        <v>50</v>
      </c>
      <c r="AL9" s="26" t="s">
        <v>45</v>
      </c>
      <c r="AM9" s="26" t="s">
        <v>46</v>
      </c>
      <c r="AN9" s="26" t="s">
        <v>47</v>
      </c>
      <c r="AO9" s="26" t="s">
        <v>48</v>
      </c>
      <c r="AP9" s="26" t="s">
        <v>49</v>
      </c>
      <c r="AQ9" s="26" t="s">
        <v>50</v>
      </c>
      <c r="AR9" s="26" t="s">
        <v>45</v>
      </c>
      <c r="AS9" s="26" t="s">
        <v>46</v>
      </c>
      <c r="AT9" s="26" t="s">
        <v>47</v>
      </c>
      <c r="AU9" s="26" t="s">
        <v>48</v>
      </c>
      <c r="AV9" s="26" t="s">
        <v>49</v>
      </c>
      <c r="AW9" s="26" t="s">
        <v>50</v>
      </c>
      <c r="AX9" s="26" t="s">
        <v>45</v>
      </c>
      <c r="AY9" s="26" t="s">
        <v>46</v>
      </c>
      <c r="AZ9" s="26" t="s">
        <v>47</v>
      </c>
      <c r="BA9" s="26" t="s">
        <v>48</v>
      </c>
      <c r="BB9" s="26" t="s">
        <v>49</v>
      </c>
      <c r="BC9" s="26" t="s">
        <v>50</v>
      </c>
      <c r="BD9" s="26" t="s">
        <v>45</v>
      </c>
      <c r="BE9" s="26" t="s">
        <v>46</v>
      </c>
      <c r="BF9" s="26" t="s">
        <v>47</v>
      </c>
      <c r="BG9" s="26" t="s">
        <v>48</v>
      </c>
      <c r="BH9" s="26" t="s">
        <v>49</v>
      </c>
      <c r="BI9" s="26" t="s">
        <v>50</v>
      </c>
      <c r="BJ9" s="26" t="s">
        <v>45</v>
      </c>
      <c r="BK9" s="26" t="s">
        <v>46</v>
      </c>
      <c r="BL9" s="26" t="s">
        <v>47</v>
      </c>
      <c r="BM9" s="26" t="s">
        <v>48</v>
      </c>
      <c r="BN9" s="26" t="s">
        <v>49</v>
      </c>
      <c r="BO9" s="26" t="s">
        <v>50</v>
      </c>
      <c r="BP9" s="26" t="s">
        <v>45</v>
      </c>
      <c r="BQ9" s="26" t="s">
        <v>46</v>
      </c>
      <c r="BR9" s="26" t="s">
        <v>47</v>
      </c>
      <c r="BS9" s="26" t="s">
        <v>48</v>
      </c>
      <c r="BT9" s="26" t="s">
        <v>49</v>
      </c>
      <c r="BU9" s="26" t="s">
        <v>50</v>
      </c>
    </row>
    <row r="10" spans="1:73" x14ac:dyDescent="0.2">
      <c r="A10" s="27" t="s">
        <v>51</v>
      </c>
      <c r="B10" s="121">
        <v>67</v>
      </c>
      <c r="C10" s="110">
        <f>B10/$F$19</f>
        <v>3.4955913810194605E-3</v>
      </c>
      <c r="D10" s="121">
        <v>122</v>
      </c>
      <c r="E10" s="110">
        <f>D10/$F$19</f>
        <v>6.3651066937966292E-3</v>
      </c>
      <c r="F10" s="114">
        <f>B10+D10</f>
        <v>189</v>
      </c>
      <c r="G10" s="110">
        <f>F10/$F$19</f>
        <v>9.8606980748160902E-3</v>
      </c>
      <c r="H10" s="121">
        <v>71</v>
      </c>
      <c r="I10" s="110">
        <f>H10/$L$19</f>
        <v>3.755620206294631E-3</v>
      </c>
      <c r="J10" s="121">
        <v>120</v>
      </c>
      <c r="K10" s="110">
        <f>J10/$L$19</f>
        <v>6.3475271092303621E-3</v>
      </c>
      <c r="L10" s="114">
        <f>H10+J10</f>
        <v>191</v>
      </c>
      <c r="M10" s="110">
        <f>L10/$L$19</f>
        <v>1.0103147315524993E-2</v>
      </c>
      <c r="N10" s="121">
        <v>67</v>
      </c>
      <c r="O10" s="110">
        <f>N10/$R$19</f>
        <v>3.5733333333333333E-3</v>
      </c>
      <c r="P10" s="121">
        <v>122</v>
      </c>
      <c r="Q10" s="110">
        <f>P10/$R$19</f>
        <v>6.5066666666666667E-3</v>
      </c>
      <c r="R10" s="114">
        <f>N10+P10</f>
        <v>189</v>
      </c>
      <c r="S10" s="110">
        <f>R10/$R$19</f>
        <v>1.008E-2</v>
      </c>
      <c r="T10" s="121">
        <v>64</v>
      </c>
      <c r="U10" s="110">
        <f>T10/$X$19</f>
        <v>3.5267537333994602E-3</v>
      </c>
      <c r="V10" s="121">
        <v>120</v>
      </c>
      <c r="W10" s="110">
        <f>V10/$X$19</f>
        <v>6.612663250123987E-3</v>
      </c>
      <c r="X10" s="114">
        <f>T10+V10</f>
        <v>184</v>
      </c>
      <c r="Y10" s="110">
        <f>X10/$X$19</f>
        <v>1.0139416983523447E-2</v>
      </c>
      <c r="Z10" s="121">
        <v>63</v>
      </c>
      <c r="AA10" s="110">
        <f>Z10/$AD$19</f>
        <v>3.5811732605729877E-3</v>
      </c>
      <c r="AB10" s="121">
        <v>115</v>
      </c>
      <c r="AC10" s="110">
        <f>AB10/$AD$19</f>
        <v>6.5370623010459301E-3</v>
      </c>
      <c r="AD10" s="114">
        <f>Z10+AB10</f>
        <v>178</v>
      </c>
      <c r="AE10" s="110">
        <f>AD10/$AD$19</f>
        <v>1.0118235561618918E-2</v>
      </c>
      <c r="AF10" s="121">
        <v>61</v>
      </c>
      <c r="AG10" s="110">
        <f>AF10/$AJ$19</f>
        <v>3.5286631572858215E-3</v>
      </c>
      <c r="AH10" s="121">
        <v>116</v>
      </c>
      <c r="AI10" s="110">
        <f t="shared" ref="AI10:AI18" si="0">AH10/$AJ$19</f>
        <v>6.7102446925435301E-3</v>
      </c>
      <c r="AJ10" s="114">
        <f>AF10+AH10</f>
        <v>177</v>
      </c>
      <c r="AK10" s="110">
        <f t="shared" ref="AK10:AK18" si="1">AJ10/$AJ$19</f>
        <v>1.0238907849829351E-2</v>
      </c>
      <c r="AL10" s="121">
        <v>58</v>
      </c>
      <c r="AM10" s="110">
        <f>AL10/$AP$19</f>
        <v>3.4220307982771843E-3</v>
      </c>
      <c r="AN10" s="121">
        <v>117</v>
      </c>
      <c r="AO10" s="110">
        <f>AN10/$AP$19</f>
        <v>6.9030621275591479E-3</v>
      </c>
      <c r="AP10" s="114">
        <f>AL10+AN10</f>
        <v>175</v>
      </c>
      <c r="AQ10" s="110">
        <f>AP10/$AP$19</f>
        <v>1.0325092925836332E-2</v>
      </c>
      <c r="AR10" s="121">
        <v>58</v>
      </c>
      <c r="AS10" s="110">
        <f>AR10/$AV$19</f>
        <v>3.3937975424224694E-3</v>
      </c>
      <c r="AT10" s="121">
        <v>111</v>
      </c>
      <c r="AU10" s="110">
        <f>AT10/$AV$19</f>
        <v>6.495026331187829E-3</v>
      </c>
      <c r="AV10" s="114">
        <f>AR10+AT10</f>
        <v>169</v>
      </c>
      <c r="AW10" s="110">
        <f>AV10/$AV$19</f>
        <v>9.8888238736102984E-3</v>
      </c>
      <c r="AX10" s="121">
        <v>63</v>
      </c>
      <c r="AY10" s="110">
        <f>AX10/$BB$19</f>
        <v>3.5655668119304999E-3</v>
      </c>
      <c r="AZ10" s="121">
        <v>108</v>
      </c>
      <c r="BA10" s="110">
        <f>AZ10/$BB$19</f>
        <v>6.1124002490237136E-3</v>
      </c>
      <c r="BB10" s="114">
        <f>AX10+AZ10</f>
        <v>171</v>
      </c>
      <c r="BC10" s="110">
        <f>BB10/$BB$19</f>
        <v>9.677967060954213E-3</v>
      </c>
      <c r="BD10" s="121">
        <v>66</v>
      </c>
      <c r="BE10" s="110">
        <f>BD10/$BH$19</f>
        <v>3.628766219485375E-3</v>
      </c>
      <c r="BF10" s="121">
        <v>113</v>
      </c>
      <c r="BG10" s="110">
        <f>BF10/$BH$19</f>
        <v>6.2128876182098083E-3</v>
      </c>
      <c r="BH10" s="114">
        <f>BD10+BF10</f>
        <v>179</v>
      </c>
      <c r="BI10" s="110">
        <f>BH10/$BH$19</f>
        <v>9.8416538376951829E-3</v>
      </c>
      <c r="BJ10" s="121">
        <v>66</v>
      </c>
      <c r="BK10" s="110">
        <f>BJ10/$BN$19</f>
        <v>3.7074486012807551E-3</v>
      </c>
      <c r="BL10" s="121">
        <v>113</v>
      </c>
      <c r="BM10" s="110">
        <f>BL10/$BN$19</f>
        <v>6.3476013931018987E-3</v>
      </c>
      <c r="BN10" s="114">
        <f>BJ10+BL10</f>
        <v>179</v>
      </c>
      <c r="BO10" s="110">
        <f>BN10/$BN$19</f>
        <v>1.0055049994382654E-2</v>
      </c>
      <c r="BP10" s="121">
        <v>67</v>
      </c>
      <c r="BQ10" s="110">
        <f>BP10/$BT$19</f>
        <v>3.8029288227948688E-3</v>
      </c>
      <c r="BR10" s="121">
        <v>116</v>
      </c>
      <c r="BS10" s="110">
        <f>BR10/$BT$19</f>
        <v>6.5841752752866384E-3</v>
      </c>
      <c r="BT10" s="114">
        <f>BP10+BR10</f>
        <v>183</v>
      </c>
      <c r="BU10" s="110">
        <f>BT10/$BT$19</f>
        <v>1.0387104098081508E-2</v>
      </c>
    </row>
    <row r="11" spans="1:73" x14ac:dyDescent="0.2">
      <c r="A11" s="27" t="s">
        <v>52</v>
      </c>
      <c r="B11" s="121">
        <v>1846</v>
      </c>
      <c r="C11" s="110">
        <f t="shared" ref="C11:C19" si="2">B11/$F$19</f>
        <v>9.631136849793917E-2</v>
      </c>
      <c r="D11" s="121">
        <v>2002</v>
      </c>
      <c r="E11" s="110">
        <f t="shared" ref="E11:E19" si="3">D11/$F$19</f>
        <v>0.10445035738508895</v>
      </c>
      <c r="F11" s="114">
        <f t="shared" ref="F11:F19" si="4">B11+D11</f>
        <v>3848</v>
      </c>
      <c r="G11" s="110">
        <f t="shared" ref="G11:G19" si="5">F11/$F$19</f>
        <v>0.20076172588302812</v>
      </c>
      <c r="H11" s="121">
        <v>1838</v>
      </c>
      <c r="I11" s="110">
        <f t="shared" ref="I11:I19" si="6">H11/$L$19</f>
        <v>9.722295688971172E-2</v>
      </c>
      <c r="J11" s="121">
        <v>2012</v>
      </c>
      <c r="K11" s="110">
        <f t="shared" ref="K11:K19" si="7">J11/$L$19</f>
        <v>0.10642687119809574</v>
      </c>
      <c r="L11" s="114">
        <f t="shared" ref="L11:L19" si="8">H11+J11</f>
        <v>3850</v>
      </c>
      <c r="M11" s="110">
        <f t="shared" ref="M11:M19" si="9">L11/$L$19</f>
        <v>0.20364982808780746</v>
      </c>
      <c r="N11" s="121">
        <v>1858</v>
      </c>
      <c r="O11" s="110">
        <f t="shared" ref="O11:O18" si="10">N11/$R$19</f>
        <v>9.9093333333333339E-2</v>
      </c>
      <c r="P11" s="121">
        <v>2041</v>
      </c>
      <c r="Q11" s="110">
        <f t="shared" ref="Q11:Q18" si="11">P11/$R$19</f>
        <v>0.10885333333333333</v>
      </c>
      <c r="R11" s="114">
        <f t="shared" ref="R11:R18" si="12">N11+P11</f>
        <v>3899</v>
      </c>
      <c r="S11" s="110">
        <f t="shared" ref="S11:S18" si="13">R11/$R$19</f>
        <v>0.20794666666666667</v>
      </c>
      <c r="T11" s="121">
        <v>1785</v>
      </c>
      <c r="U11" s="110">
        <f t="shared" ref="U11:U18" si="14">T11/$X$19</f>
        <v>9.8363365845594311E-2</v>
      </c>
      <c r="V11" s="121">
        <v>2009</v>
      </c>
      <c r="W11" s="110">
        <f t="shared" ref="W11:W18" si="15">V11/$X$19</f>
        <v>0.11070700391249243</v>
      </c>
      <c r="X11" s="114">
        <f t="shared" ref="X11:X18" si="16">T11+V11</f>
        <v>3794</v>
      </c>
      <c r="Y11" s="110">
        <f t="shared" ref="Y11:Y18" si="17">X11/$X$19</f>
        <v>0.20907036975808674</v>
      </c>
      <c r="Z11" s="121">
        <v>1768</v>
      </c>
      <c r="AA11" s="110">
        <f t="shared" ref="AA11:AA18" si="18">Z11/$AD$19</f>
        <v>0.10050022737608004</v>
      </c>
      <c r="AB11" s="121">
        <v>1971</v>
      </c>
      <c r="AC11" s="110">
        <f t="shared" ref="AC11:AC18" si="19">AB11/$AD$19</f>
        <v>0.11203956343792633</v>
      </c>
      <c r="AD11" s="114">
        <f t="shared" ref="AD11:AD18" si="20">Z11+AB11</f>
        <v>3739</v>
      </c>
      <c r="AE11" s="110">
        <f t="shared" ref="AE11:AE18" si="21">AD11/$AD$19</f>
        <v>0.21253979081400637</v>
      </c>
      <c r="AF11" s="121">
        <v>1743</v>
      </c>
      <c r="AG11" s="110">
        <f t="shared" ref="AG11:AG18" si="22">AF11/$AJ$19</f>
        <v>0.100827211199167</v>
      </c>
      <c r="AH11" s="121">
        <v>1953</v>
      </c>
      <c r="AI11" s="110">
        <f t="shared" si="0"/>
        <v>0.11297506797015099</v>
      </c>
      <c r="AJ11" s="114">
        <f t="shared" ref="AJ11:AJ18" si="23">AF11+AH11</f>
        <v>3696</v>
      </c>
      <c r="AK11" s="110">
        <f t="shared" si="1"/>
        <v>0.21380227916931799</v>
      </c>
      <c r="AL11" s="121">
        <v>1678</v>
      </c>
      <c r="AM11" s="110">
        <f t="shared" ref="AM11:AM18" si="24">AL11/$AP$19</f>
        <v>9.9002891026019238E-2</v>
      </c>
      <c r="AN11" s="121">
        <v>1949</v>
      </c>
      <c r="AO11" s="110">
        <f t="shared" ref="AO11:AO18" si="25">AN11/$AP$19</f>
        <v>0.11499203492831435</v>
      </c>
      <c r="AP11" s="114">
        <f t="shared" ref="AP11:AP18" si="26">AL11+AN11</f>
        <v>3627</v>
      </c>
      <c r="AQ11" s="110">
        <f t="shared" ref="AQ11:AQ18" si="27">AP11/$AP$19</f>
        <v>0.21399492595433359</v>
      </c>
      <c r="AR11" s="121">
        <v>1708</v>
      </c>
      <c r="AS11" s="110">
        <f t="shared" ref="AS11:AS18" si="28">AR11/$AV$19</f>
        <v>9.9941486249268574E-2</v>
      </c>
      <c r="AT11" s="121">
        <v>1967</v>
      </c>
      <c r="AU11" s="110">
        <f t="shared" ref="AU11:AU18" si="29">AT11/$AV$19</f>
        <v>0.11509654768870685</v>
      </c>
      <c r="AV11" s="114">
        <f t="shared" ref="AV11:AV18" si="30">AR11+AT11</f>
        <v>3675</v>
      </c>
      <c r="AW11" s="110">
        <f t="shared" ref="AW11:AW18" si="31">AV11/$AV$19</f>
        <v>0.21503803393797544</v>
      </c>
      <c r="AX11" s="121">
        <v>1714</v>
      </c>
      <c r="AY11" s="110">
        <f t="shared" ref="AY11:BA18" si="32">AX11/$BB$19</f>
        <v>9.7006055803950428E-2</v>
      </c>
      <c r="AZ11" s="121">
        <v>2000</v>
      </c>
      <c r="BA11" s="110">
        <f t="shared" si="32"/>
        <v>0.11319259720414285</v>
      </c>
      <c r="BB11" s="114">
        <f t="shared" ref="BB11:BB18" si="33">AX11+AZ11</f>
        <v>3714</v>
      </c>
      <c r="BC11" s="110">
        <f t="shared" ref="BC11" si="34">BB11/$BB$19</f>
        <v>0.21019865300809326</v>
      </c>
      <c r="BD11" s="121">
        <v>1805</v>
      </c>
      <c r="BE11" s="110">
        <f t="shared" ref="BE11:BG18" si="35">BD11/$BH$19</f>
        <v>9.9241257972289415E-2</v>
      </c>
      <c r="BF11" s="121">
        <v>2037</v>
      </c>
      <c r="BG11" s="110">
        <f t="shared" si="35"/>
        <v>0.11199692104684407</v>
      </c>
      <c r="BH11" s="114">
        <f t="shared" ref="BH11:BH18" si="36">BD11+BF11</f>
        <v>3842</v>
      </c>
      <c r="BI11" s="110">
        <f t="shared" ref="BI11" si="37">BH11/$BH$19</f>
        <v>0.2112381790191335</v>
      </c>
      <c r="BJ11" s="121">
        <v>1803</v>
      </c>
      <c r="BK11" s="110">
        <f t="shared" ref="BK11:BM18" si="38">BJ11/$BN$19</f>
        <v>0.10128075497135153</v>
      </c>
      <c r="BL11" s="121">
        <v>2019</v>
      </c>
      <c r="BM11" s="110">
        <f t="shared" si="38"/>
        <v>0.11341422312099764</v>
      </c>
      <c r="BN11" s="114">
        <f t="shared" ref="BN11:BN18" si="39">BJ11+BL11</f>
        <v>3822</v>
      </c>
      <c r="BO11" s="110">
        <f t="shared" ref="BO11" si="40">BN11/$BN$19</f>
        <v>0.21469497809234916</v>
      </c>
      <c r="BP11" s="121">
        <v>1820</v>
      </c>
      <c r="BQ11" s="110">
        <f t="shared" ref="BQ11:BS18" si="41">BP11/$BT$19</f>
        <v>0.10330343966398002</v>
      </c>
      <c r="BR11" s="121">
        <v>2009</v>
      </c>
      <c r="BS11" s="110">
        <f t="shared" si="41"/>
        <v>0.11403110455216256</v>
      </c>
      <c r="BT11" s="114">
        <f t="shared" ref="BT11:BT18" si="42">BP11+BR11</f>
        <v>3829</v>
      </c>
      <c r="BU11" s="110">
        <f t="shared" ref="BU11" si="43">BT11/$BT$19</f>
        <v>0.21733454421614259</v>
      </c>
    </row>
    <row r="12" spans="1:73" x14ac:dyDescent="0.2">
      <c r="A12" s="27" t="s">
        <v>53</v>
      </c>
      <c r="B12" s="121">
        <v>4790</v>
      </c>
      <c r="C12" s="110">
        <f t="shared" si="2"/>
        <v>0.24990869724004799</v>
      </c>
      <c r="D12" s="121">
        <v>4702</v>
      </c>
      <c r="E12" s="110">
        <f t="shared" si="3"/>
        <v>0.24531747273960453</v>
      </c>
      <c r="F12" s="114">
        <f t="shared" si="4"/>
        <v>9492</v>
      </c>
      <c r="G12" s="110">
        <f t="shared" si="5"/>
        <v>0.49522616997965252</v>
      </c>
      <c r="H12" s="121">
        <v>4688</v>
      </c>
      <c r="I12" s="110">
        <f t="shared" si="6"/>
        <v>0.24797672573393281</v>
      </c>
      <c r="J12" s="121">
        <v>4726</v>
      </c>
      <c r="K12" s="110">
        <f t="shared" si="7"/>
        <v>0.24998677598518909</v>
      </c>
      <c r="L12" s="114">
        <f t="shared" si="8"/>
        <v>9414</v>
      </c>
      <c r="M12" s="110">
        <f t="shared" si="9"/>
        <v>0.4979635017191219</v>
      </c>
      <c r="N12" s="121">
        <v>4685</v>
      </c>
      <c r="O12" s="110">
        <f t="shared" si="10"/>
        <v>0.24986666666666665</v>
      </c>
      <c r="P12" s="121">
        <v>4728</v>
      </c>
      <c r="Q12" s="110">
        <f t="shared" si="11"/>
        <v>0.25216</v>
      </c>
      <c r="R12" s="114">
        <f t="shared" si="12"/>
        <v>9413</v>
      </c>
      <c r="S12" s="110">
        <f t="shared" si="13"/>
        <v>0.50202666666666662</v>
      </c>
      <c r="T12" s="121">
        <v>4443</v>
      </c>
      <c r="U12" s="110">
        <f t="shared" si="14"/>
        <v>0.24483385683584064</v>
      </c>
      <c r="V12" s="121">
        <v>4632</v>
      </c>
      <c r="W12" s="110">
        <f t="shared" si="15"/>
        <v>0.2552488014547859</v>
      </c>
      <c r="X12" s="114">
        <f t="shared" si="16"/>
        <v>9075</v>
      </c>
      <c r="Y12" s="110">
        <f t="shared" si="17"/>
        <v>0.50008265829062659</v>
      </c>
      <c r="Z12" s="121">
        <v>4286</v>
      </c>
      <c r="AA12" s="110">
        <f t="shared" si="18"/>
        <v>0.24363346975898134</v>
      </c>
      <c r="AB12" s="121">
        <v>4445</v>
      </c>
      <c r="AC12" s="110">
        <f t="shared" si="19"/>
        <v>0.25267166894042747</v>
      </c>
      <c r="AD12" s="114">
        <f t="shared" si="20"/>
        <v>8731</v>
      </c>
      <c r="AE12" s="110">
        <f t="shared" si="21"/>
        <v>0.49630513869940884</v>
      </c>
      <c r="AF12" s="121">
        <v>4092</v>
      </c>
      <c r="AG12" s="110">
        <f t="shared" si="22"/>
        <v>0.23670966622317349</v>
      </c>
      <c r="AH12" s="121">
        <v>4380</v>
      </c>
      <c r="AI12" s="110">
        <f t="shared" si="0"/>
        <v>0.25336958408052296</v>
      </c>
      <c r="AJ12" s="114">
        <f t="shared" si="23"/>
        <v>8472</v>
      </c>
      <c r="AK12" s="110">
        <f t="shared" si="1"/>
        <v>0.49007925030369642</v>
      </c>
      <c r="AL12" s="121">
        <v>4027</v>
      </c>
      <c r="AM12" s="110">
        <f t="shared" si="24"/>
        <v>0.23759513835624521</v>
      </c>
      <c r="AN12" s="121">
        <v>4233</v>
      </c>
      <c r="AO12" s="110">
        <f t="shared" si="25"/>
        <v>0.24974924774322968</v>
      </c>
      <c r="AP12" s="114">
        <f t="shared" si="26"/>
        <v>8260</v>
      </c>
      <c r="AQ12" s="110">
        <f t="shared" si="27"/>
        <v>0.48734438609947489</v>
      </c>
      <c r="AR12" s="121">
        <v>4039</v>
      </c>
      <c r="AS12" s="110">
        <f t="shared" si="28"/>
        <v>0.23633703920421298</v>
      </c>
      <c r="AT12" s="121">
        <v>4203</v>
      </c>
      <c r="AU12" s="110">
        <f t="shared" si="29"/>
        <v>0.24593329432416619</v>
      </c>
      <c r="AV12" s="114">
        <f t="shared" si="30"/>
        <v>8242</v>
      </c>
      <c r="AW12" s="110">
        <f t="shared" si="31"/>
        <v>0.48227033352837917</v>
      </c>
      <c r="AX12" s="121">
        <v>4140</v>
      </c>
      <c r="AY12" s="110">
        <f t="shared" si="32"/>
        <v>0.2343086762125757</v>
      </c>
      <c r="AZ12" s="121">
        <v>4377</v>
      </c>
      <c r="BA12" s="110">
        <f t="shared" si="32"/>
        <v>0.24772199898126662</v>
      </c>
      <c r="BB12" s="114">
        <f t="shared" si="33"/>
        <v>8517</v>
      </c>
      <c r="BC12" s="110">
        <f t="shared" ref="BC12" si="44">BB12/$BB$19</f>
        <v>0.4820306751938423</v>
      </c>
      <c r="BD12" s="121">
        <v>4316</v>
      </c>
      <c r="BE12" s="110">
        <f t="shared" si="35"/>
        <v>0.2372993182318012</v>
      </c>
      <c r="BF12" s="121">
        <v>4566</v>
      </c>
      <c r="BG12" s="110">
        <f t="shared" si="35"/>
        <v>0.25104464482076094</v>
      </c>
      <c r="BH12" s="114">
        <f t="shared" si="36"/>
        <v>8882</v>
      </c>
      <c r="BI12" s="110">
        <f t="shared" ref="BI12" si="45">BH12/$BH$19</f>
        <v>0.48834396305256211</v>
      </c>
      <c r="BJ12" s="121">
        <v>4328</v>
      </c>
      <c r="BK12" s="110">
        <f t="shared" si="38"/>
        <v>0.24311875070216829</v>
      </c>
      <c r="BL12" s="121">
        <v>4396</v>
      </c>
      <c r="BM12" s="110">
        <f t="shared" si="38"/>
        <v>0.24693854623076059</v>
      </c>
      <c r="BN12" s="114">
        <f t="shared" si="39"/>
        <v>8724</v>
      </c>
      <c r="BO12" s="110">
        <f t="shared" ref="BO12" si="46">BN12/$BN$19</f>
        <v>0.49005729693292888</v>
      </c>
      <c r="BP12" s="121">
        <v>4377</v>
      </c>
      <c r="BQ12" s="110">
        <f t="shared" si="41"/>
        <v>0.24843909637870359</v>
      </c>
      <c r="BR12" s="121">
        <v>4337</v>
      </c>
      <c r="BS12" s="110">
        <f t="shared" si="41"/>
        <v>0.24616869111136339</v>
      </c>
      <c r="BT12" s="114">
        <f t="shared" si="42"/>
        <v>8714</v>
      </c>
      <c r="BU12" s="110">
        <f t="shared" ref="BU12" si="47">BT12/$BT$19</f>
        <v>0.49460778749006695</v>
      </c>
    </row>
    <row r="13" spans="1:73" x14ac:dyDescent="0.2">
      <c r="A13" s="27" t="s">
        <v>54</v>
      </c>
      <c r="B13" s="121">
        <v>9</v>
      </c>
      <c r="C13" s="110">
        <f t="shared" si="2"/>
        <v>4.6955705118171859E-4</v>
      </c>
      <c r="D13" s="121">
        <v>10</v>
      </c>
      <c r="E13" s="110">
        <f t="shared" si="3"/>
        <v>5.2173005686857623E-4</v>
      </c>
      <c r="F13" s="114">
        <f t="shared" si="4"/>
        <v>19</v>
      </c>
      <c r="G13" s="110">
        <f t="shared" si="5"/>
        <v>9.9128710805029482E-4</v>
      </c>
      <c r="H13" s="121">
        <v>8</v>
      </c>
      <c r="I13" s="110">
        <f t="shared" si="6"/>
        <v>4.2316847394869081E-4</v>
      </c>
      <c r="J13" s="121">
        <v>12</v>
      </c>
      <c r="K13" s="110">
        <f t="shared" si="7"/>
        <v>6.3475271092303619E-4</v>
      </c>
      <c r="L13" s="114">
        <f t="shared" si="8"/>
        <v>20</v>
      </c>
      <c r="M13" s="110">
        <f t="shared" si="9"/>
        <v>1.0579211848717272E-3</v>
      </c>
      <c r="N13" s="121">
        <v>10</v>
      </c>
      <c r="O13" s="110">
        <f t="shared" si="10"/>
        <v>5.3333333333333336E-4</v>
      </c>
      <c r="P13" s="121">
        <v>11</v>
      </c>
      <c r="Q13" s="110">
        <f t="shared" si="11"/>
        <v>5.8666666666666665E-4</v>
      </c>
      <c r="R13" s="114">
        <f t="shared" si="12"/>
        <v>21</v>
      </c>
      <c r="S13" s="110">
        <f t="shared" si="13"/>
        <v>1.1199999999999999E-3</v>
      </c>
      <c r="T13" s="121">
        <v>6</v>
      </c>
      <c r="U13" s="110">
        <f t="shared" si="14"/>
        <v>3.3063316250619935E-4</v>
      </c>
      <c r="V13" s="121">
        <v>11</v>
      </c>
      <c r="W13" s="110">
        <f t="shared" si="15"/>
        <v>6.0616079792803214E-4</v>
      </c>
      <c r="X13" s="114">
        <f t="shared" si="16"/>
        <v>17</v>
      </c>
      <c r="Y13" s="110">
        <f t="shared" si="17"/>
        <v>9.367939604342316E-4</v>
      </c>
      <c r="Z13" s="121">
        <v>7</v>
      </c>
      <c r="AA13" s="110">
        <f t="shared" si="18"/>
        <v>3.979081400636653E-4</v>
      </c>
      <c r="AB13" s="121">
        <v>13</v>
      </c>
      <c r="AC13" s="110">
        <f t="shared" si="19"/>
        <v>7.3897226011823561E-4</v>
      </c>
      <c r="AD13" s="114">
        <f t="shared" si="20"/>
        <v>20</v>
      </c>
      <c r="AE13" s="110">
        <f t="shared" si="21"/>
        <v>1.1368804001819009E-3</v>
      </c>
      <c r="AF13" s="121">
        <v>6</v>
      </c>
      <c r="AG13" s="110">
        <f t="shared" si="22"/>
        <v>3.4708162202811359E-4</v>
      </c>
      <c r="AH13" s="121">
        <v>13</v>
      </c>
      <c r="AI13" s="110">
        <f t="shared" si="0"/>
        <v>7.520101810609128E-4</v>
      </c>
      <c r="AJ13" s="114">
        <f t="shared" si="23"/>
        <v>19</v>
      </c>
      <c r="AK13" s="110">
        <f t="shared" si="1"/>
        <v>1.0990918030890264E-3</v>
      </c>
      <c r="AL13" s="121">
        <v>5</v>
      </c>
      <c r="AM13" s="110">
        <f t="shared" si="24"/>
        <v>2.950026550238952E-4</v>
      </c>
      <c r="AN13" s="121">
        <v>12</v>
      </c>
      <c r="AO13" s="110">
        <f t="shared" si="25"/>
        <v>7.0800637205734854E-4</v>
      </c>
      <c r="AP13" s="114">
        <f t="shared" si="26"/>
        <v>17</v>
      </c>
      <c r="AQ13" s="110">
        <f t="shared" si="27"/>
        <v>1.0030090270812437E-3</v>
      </c>
      <c r="AR13" s="121">
        <v>3</v>
      </c>
      <c r="AS13" s="110">
        <f t="shared" si="28"/>
        <v>1.7554125219426564E-4</v>
      </c>
      <c r="AT13" s="121">
        <v>11</v>
      </c>
      <c r="AU13" s="110">
        <f t="shared" si="29"/>
        <v>6.436512580456407E-4</v>
      </c>
      <c r="AV13" s="114">
        <f t="shared" si="30"/>
        <v>14</v>
      </c>
      <c r="AW13" s="110">
        <f t="shared" si="31"/>
        <v>8.1919251023990637E-4</v>
      </c>
      <c r="AX13" s="121">
        <v>5</v>
      </c>
      <c r="AY13" s="110">
        <f t="shared" si="32"/>
        <v>2.8298149301035711E-4</v>
      </c>
      <c r="AZ13" s="121">
        <v>10</v>
      </c>
      <c r="BA13" s="110">
        <f t="shared" si="32"/>
        <v>5.6596298602071423E-4</v>
      </c>
      <c r="BB13" s="114">
        <f t="shared" si="33"/>
        <v>15</v>
      </c>
      <c r="BC13" s="110">
        <f t="shared" ref="BC13" si="48">BB13/$BB$19</f>
        <v>8.4894447903107134E-4</v>
      </c>
      <c r="BD13" s="121">
        <v>5</v>
      </c>
      <c r="BE13" s="110">
        <f t="shared" si="35"/>
        <v>2.7490653177919506E-4</v>
      </c>
      <c r="BF13" s="121">
        <v>10</v>
      </c>
      <c r="BG13" s="110">
        <f t="shared" si="35"/>
        <v>5.4981306355839012E-4</v>
      </c>
      <c r="BH13" s="114">
        <f t="shared" si="36"/>
        <v>15</v>
      </c>
      <c r="BI13" s="110">
        <f t="shared" ref="BI13" si="49">BH13/$BH$19</f>
        <v>8.2471959533758524E-4</v>
      </c>
      <c r="BJ13" s="121">
        <v>7</v>
      </c>
      <c r="BK13" s="110">
        <f t="shared" si="38"/>
        <v>3.9321424559038312E-4</v>
      </c>
      <c r="BL13" s="121">
        <v>10</v>
      </c>
      <c r="BM13" s="110">
        <f t="shared" si="38"/>
        <v>5.6173463655769017E-4</v>
      </c>
      <c r="BN13" s="114">
        <f t="shared" si="39"/>
        <v>17</v>
      </c>
      <c r="BO13" s="110">
        <f t="shared" ref="BO13" si="50">BN13/$BN$19</f>
        <v>9.5494888214807329E-4</v>
      </c>
      <c r="BP13" s="121">
        <v>5</v>
      </c>
      <c r="BQ13" s="110">
        <f t="shared" si="41"/>
        <v>2.8380065841752754E-4</v>
      </c>
      <c r="BR13" s="121">
        <v>11</v>
      </c>
      <c r="BS13" s="110">
        <f t="shared" si="41"/>
        <v>6.2436144851856054E-4</v>
      </c>
      <c r="BT13" s="114">
        <f t="shared" si="42"/>
        <v>16</v>
      </c>
      <c r="BU13" s="110">
        <f t="shared" ref="BU13" si="51">BT13/$BT$19</f>
        <v>9.0816210693608814E-4</v>
      </c>
    </row>
    <row r="14" spans="1:73" x14ac:dyDescent="0.2">
      <c r="A14" s="27" t="s">
        <v>55</v>
      </c>
      <c r="B14" s="121">
        <v>523</v>
      </c>
      <c r="C14" s="110">
        <f t="shared" si="2"/>
        <v>2.7286481974226534E-2</v>
      </c>
      <c r="D14" s="121">
        <v>660</v>
      </c>
      <c r="E14" s="110">
        <f t="shared" si="3"/>
        <v>3.4434183753326027E-2</v>
      </c>
      <c r="F14" s="114">
        <f t="shared" si="4"/>
        <v>1183</v>
      </c>
      <c r="G14" s="110">
        <f t="shared" si="5"/>
        <v>6.1720665727552568E-2</v>
      </c>
      <c r="H14" s="121">
        <v>507</v>
      </c>
      <c r="I14" s="110">
        <f t="shared" si="6"/>
        <v>2.6818302036498282E-2</v>
      </c>
      <c r="J14" s="121">
        <v>647</v>
      </c>
      <c r="K14" s="110">
        <f t="shared" si="7"/>
        <v>3.4223750330600371E-2</v>
      </c>
      <c r="L14" s="114">
        <f t="shared" si="8"/>
        <v>1154</v>
      </c>
      <c r="M14" s="110">
        <f t="shared" si="9"/>
        <v>6.104205236709865E-2</v>
      </c>
      <c r="N14" s="121">
        <v>486</v>
      </c>
      <c r="O14" s="110">
        <f t="shared" si="10"/>
        <v>2.5919999999999999E-2</v>
      </c>
      <c r="P14" s="121">
        <v>617</v>
      </c>
      <c r="Q14" s="110">
        <f t="shared" si="11"/>
        <v>3.2906666666666667E-2</v>
      </c>
      <c r="R14" s="114">
        <f t="shared" si="12"/>
        <v>1103</v>
      </c>
      <c r="S14" s="110">
        <f t="shared" si="13"/>
        <v>5.8826666666666666E-2</v>
      </c>
      <c r="T14" s="121">
        <v>467</v>
      </c>
      <c r="U14" s="110">
        <f t="shared" si="14"/>
        <v>2.5734281148399183E-2</v>
      </c>
      <c r="V14" s="121">
        <v>615</v>
      </c>
      <c r="W14" s="110">
        <f t="shared" si="15"/>
        <v>3.3889899156885436E-2</v>
      </c>
      <c r="X14" s="114">
        <f t="shared" si="16"/>
        <v>1082</v>
      </c>
      <c r="Y14" s="110">
        <f t="shared" si="17"/>
        <v>5.9624180305284623E-2</v>
      </c>
      <c r="Z14" s="121">
        <v>444</v>
      </c>
      <c r="AA14" s="110">
        <f t="shared" si="18"/>
        <v>2.5238744884038201E-2</v>
      </c>
      <c r="AB14" s="121">
        <v>600</v>
      </c>
      <c r="AC14" s="110">
        <f t="shared" si="19"/>
        <v>3.4106412005457026E-2</v>
      </c>
      <c r="AD14" s="114">
        <f t="shared" si="20"/>
        <v>1044</v>
      </c>
      <c r="AE14" s="110">
        <f t="shared" si="21"/>
        <v>5.9345156889495224E-2</v>
      </c>
      <c r="AF14" s="121">
        <v>446</v>
      </c>
      <c r="AG14" s="110">
        <f t="shared" si="22"/>
        <v>2.5799733904089777E-2</v>
      </c>
      <c r="AH14" s="121">
        <v>603</v>
      </c>
      <c r="AI14" s="110">
        <f t="shared" si="0"/>
        <v>3.488170301382542E-2</v>
      </c>
      <c r="AJ14" s="114">
        <f t="shared" si="23"/>
        <v>1049</v>
      </c>
      <c r="AK14" s="110">
        <f t="shared" si="1"/>
        <v>6.0681436917915194E-2</v>
      </c>
      <c r="AL14" s="121">
        <v>455</v>
      </c>
      <c r="AM14" s="110">
        <f t="shared" si="24"/>
        <v>2.6845241607174466E-2</v>
      </c>
      <c r="AN14" s="121">
        <v>621</v>
      </c>
      <c r="AO14" s="110">
        <f t="shared" si="25"/>
        <v>3.6639329753967782E-2</v>
      </c>
      <c r="AP14" s="114">
        <f t="shared" si="26"/>
        <v>1076</v>
      </c>
      <c r="AQ14" s="110">
        <f t="shared" si="27"/>
        <v>6.3484571361142245E-2</v>
      </c>
      <c r="AR14" s="121">
        <v>449</v>
      </c>
      <c r="AS14" s="110">
        <f t="shared" si="28"/>
        <v>2.6272674078408425E-2</v>
      </c>
      <c r="AT14" s="121">
        <v>640</v>
      </c>
      <c r="AU14" s="110">
        <f t="shared" si="29"/>
        <v>3.7448800468110006E-2</v>
      </c>
      <c r="AV14" s="114">
        <f t="shared" si="30"/>
        <v>1089</v>
      </c>
      <c r="AW14" s="110">
        <f t="shared" si="31"/>
        <v>6.3721474546518428E-2</v>
      </c>
      <c r="AX14" s="121">
        <v>474</v>
      </c>
      <c r="AY14" s="110">
        <f t="shared" si="32"/>
        <v>2.6826645537381854E-2</v>
      </c>
      <c r="AZ14" s="121">
        <v>670</v>
      </c>
      <c r="BA14" s="110">
        <f t="shared" si="32"/>
        <v>3.7919520063387856E-2</v>
      </c>
      <c r="BB14" s="114">
        <f t="shared" si="33"/>
        <v>1144</v>
      </c>
      <c r="BC14" s="110">
        <f t="shared" ref="BC14" si="52">BB14/$BB$19</f>
        <v>6.4746165600769706E-2</v>
      </c>
      <c r="BD14" s="121">
        <v>513</v>
      </c>
      <c r="BE14" s="110">
        <f t="shared" si="35"/>
        <v>2.8205410160545414E-2</v>
      </c>
      <c r="BF14" s="121">
        <v>662</v>
      </c>
      <c r="BG14" s="110">
        <f t="shared" si="35"/>
        <v>3.6397624807565428E-2</v>
      </c>
      <c r="BH14" s="114">
        <f t="shared" si="36"/>
        <v>1175</v>
      </c>
      <c r="BI14" s="110">
        <f t="shared" ref="BI14" si="53">BH14/$BH$19</f>
        <v>6.4603034968110845E-2</v>
      </c>
      <c r="BJ14" s="121">
        <v>483</v>
      </c>
      <c r="BK14" s="110">
        <f t="shared" si="38"/>
        <v>2.7131782945736434E-2</v>
      </c>
      <c r="BL14" s="121">
        <v>644</v>
      </c>
      <c r="BM14" s="110">
        <f t="shared" si="38"/>
        <v>3.6175710594315243E-2</v>
      </c>
      <c r="BN14" s="114">
        <f t="shared" si="39"/>
        <v>1127</v>
      </c>
      <c r="BO14" s="110">
        <f t="shared" ref="BO14" si="54">BN14/$BN$19</f>
        <v>6.3307493540051676E-2</v>
      </c>
      <c r="BP14" s="121">
        <v>467</v>
      </c>
      <c r="BQ14" s="110">
        <f t="shared" si="41"/>
        <v>2.6506981496197072E-2</v>
      </c>
      <c r="BR14" s="121">
        <v>621</v>
      </c>
      <c r="BS14" s="110">
        <f t="shared" si="41"/>
        <v>3.5248041775456922E-2</v>
      </c>
      <c r="BT14" s="114">
        <f t="shared" si="42"/>
        <v>1088</v>
      </c>
      <c r="BU14" s="110">
        <f t="shared" ref="BU14" si="55">BT14/$BT$19</f>
        <v>6.175502327165399E-2</v>
      </c>
    </row>
    <row r="15" spans="1:73" x14ac:dyDescent="0.2">
      <c r="A15" s="27" t="s">
        <v>56</v>
      </c>
      <c r="B15" s="121">
        <v>443</v>
      </c>
      <c r="C15" s="110">
        <f t="shared" si="2"/>
        <v>2.3112641519277926E-2</v>
      </c>
      <c r="D15" s="121">
        <v>931</v>
      </c>
      <c r="E15" s="110">
        <f t="shared" si="3"/>
        <v>4.8573068294464443E-2</v>
      </c>
      <c r="F15" s="114">
        <f t="shared" si="4"/>
        <v>1374</v>
      </c>
      <c r="G15" s="110">
        <f t="shared" si="5"/>
        <v>7.1685709813742365E-2</v>
      </c>
      <c r="H15" s="121">
        <v>423</v>
      </c>
      <c r="I15" s="110">
        <f t="shared" si="6"/>
        <v>2.2375033060037026E-2</v>
      </c>
      <c r="J15" s="121">
        <v>922</v>
      </c>
      <c r="K15" s="110">
        <f t="shared" si="7"/>
        <v>4.8770166622586618E-2</v>
      </c>
      <c r="L15" s="114">
        <f t="shared" si="8"/>
        <v>1345</v>
      </c>
      <c r="M15" s="110">
        <f t="shared" si="9"/>
        <v>7.1145199682623644E-2</v>
      </c>
      <c r="N15" s="121">
        <v>408</v>
      </c>
      <c r="O15" s="110">
        <f t="shared" si="10"/>
        <v>2.1760000000000002E-2</v>
      </c>
      <c r="P15" s="121">
        <v>887</v>
      </c>
      <c r="Q15" s="110">
        <f t="shared" si="11"/>
        <v>4.7306666666666664E-2</v>
      </c>
      <c r="R15" s="114">
        <f t="shared" si="12"/>
        <v>1295</v>
      </c>
      <c r="S15" s="110">
        <f t="shared" si="13"/>
        <v>6.9066666666666665E-2</v>
      </c>
      <c r="T15" s="121">
        <v>404</v>
      </c>
      <c r="U15" s="110">
        <f t="shared" si="14"/>
        <v>2.2262632942084092E-2</v>
      </c>
      <c r="V15" s="121">
        <v>881</v>
      </c>
      <c r="W15" s="110">
        <f t="shared" si="15"/>
        <v>4.8547969361326944E-2</v>
      </c>
      <c r="X15" s="114">
        <f t="shared" si="16"/>
        <v>1285</v>
      </c>
      <c r="Y15" s="110">
        <f t="shared" si="17"/>
        <v>7.0810602303411033E-2</v>
      </c>
      <c r="Z15" s="121">
        <v>386</v>
      </c>
      <c r="AA15" s="110">
        <f t="shared" si="18"/>
        <v>2.1941791723510688E-2</v>
      </c>
      <c r="AB15" s="121">
        <v>859</v>
      </c>
      <c r="AC15" s="110">
        <f t="shared" si="19"/>
        <v>4.8829013187812645E-2</v>
      </c>
      <c r="AD15" s="114">
        <f t="shared" si="20"/>
        <v>1245</v>
      </c>
      <c r="AE15" s="110">
        <f t="shared" si="21"/>
        <v>7.0770804911323329E-2</v>
      </c>
      <c r="AF15" s="121">
        <v>378</v>
      </c>
      <c r="AG15" s="110">
        <f t="shared" si="22"/>
        <v>2.1866142187771158E-2</v>
      </c>
      <c r="AH15" s="121">
        <v>838</v>
      </c>
      <c r="AI15" s="110">
        <f t="shared" si="0"/>
        <v>4.8475733209926535E-2</v>
      </c>
      <c r="AJ15" s="114">
        <f t="shared" si="23"/>
        <v>1216</v>
      </c>
      <c r="AK15" s="110">
        <f t="shared" si="1"/>
        <v>7.0341875397697692E-2</v>
      </c>
      <c r="AL15" s="121">
        <v>379</v>
      </c>
      <c r="AM15" s="110">
        <f t="shared" si="24"/>
        <v>2.2361201250811258E-2</v>
      </c>
      <c r="AN15" s="121">
        <v>742</v>
      </c>
      <c r="AO15" s="110">
        <f t="shared" si="25"/>
        <v>4.3778394005546048E-2</v>
      </c>
      <c r="AP15" s="114">
        <f t="shared" si="26"/>
        <v>1121</v>
      </c>
      <c r="AQ15" s="110">
        <f t="shared" si="27"/>
        <v>6.6139595256357306E-2</v>
      </c>
      <c r="AR15" s="121">
        <v>380</v>
      </c>
      <c r="AS15" s="110">
        <f t="shared" si="28"/>
        <v>2.2235225277940317E-2</v>
      </c>
      <c r="AT15" s="121">
        <v>743</v>
      </c>
      <c r="AU15" s="110">
        <f t="shared" si="29"/>
        <v>4.3475716793446459E-2</v>
      </c>
      <c r="AV15" s="114">
        <f t="shared" si="30"/>
        <v>1123</v>
      </c>
      <c r="AW15" s="110">
        <f t="shared" si="31"/>
        <v>6.571094207138678E-2</v>
      </c>
      <c r="AX15" s="121">
        <v>421</v>
      </c>
      <c r="AY15" s="110">
        <f t="shared" si="32"/>
        <v>2.3827041711472069E-2</v>
      </c>
      <c r="AZ15" s="121">
        <v>836</v>
      </c>
      <c r="BA15" s="110">
        <f t="shared" si="32"/>
        <v>4.7314505631331709E-2</v>
      </c>
      <c r="BB15" s="114">
        <f t="shared" si="33"/>
        <v>1257</v>
      </c>
      <c r="BC15" s="110">
        <f t="shared" ref="BC15" si="56">BB15/$BB$19</f>
        <v>7.1141547342803785E-2</v>
      </c>
      <c r="BD15" s="121">
        <v>427</v>
      </c>
      <c r="BE15" s="110">
        <f t="shared" si="35"/>
        <v>2.3477017813943259E-2</v>
      </c>
      <c r="BF15" s="121">
        <v>889</v>
      </c>
      <c r="BG15" s="110">
        <f t="shared" si="35"/>
        <v>4.8878381350340887E-2</v>
      </c>
      <c r="BH15" s="114">
        <f t="shared" si="36"/>
        <v>1316</v>
      </c>
      <c r="BI15" s="110">
        <f t="shared" ref="BI15" si="57">BH15/$BH$19</f>
        <v>7.2355399164284143E-2</v>
      </c>
      <c r="BJ15" s="121">
        <v>409</v>
      </c>
      <c r="BK15" s="110">
        <f t="shared" si="38"/>
        <v>2.2974946635209527E-2</v>
      </c>
      <c r="BL15" s="121">
        <v>836</v>
      </c>
      <c r="BM15" s="110">
        <f t="shared" si="38"/>
        <v>4.6961015616222894E-2</v>
      </c>
      <c r="BN15" s="114">
        <f t="shared" si="39"/>
        <v>1245</v>
      </c>
      <c r="BO15" s="110">
        <f t="shared" ref="BO15" si="58">BN15/$BN$19</f>
        <v>6.9935962251432421E-2</v>
      </c>
      <c r="BP15" s="121">
        <v>397</v>
      </c>
      <c r="BQ15" s="110">
        <f t="shared" si="41"/>
        <v>2.2533772278351686E-2</v>
      </c>
      <c r="BR15" s="121">
        <v>802</v>
      </c>
      <c r="BS15" s="110">
        <f t="shared" si="41"/>
        <v>4.5521625610171416E-2</v>
      </c>
      <c r="BT15" s="114">
        <f t="shared" si="42"/>
        <v>1199</v>
      </c>
      <c r="BU15" s="110">
        <f t="shared" ref="BU15" si="59">BT15/$BT$19</f>
        <v>6.8055397888523106E-2</v>
      </c>
    </row>
    <row r="16" spans="1:73" x14ac:dyDescent="0.2">
      <c r="A16" s="27" t="s">
        <v>57</v>
      </c>
      <c r="B16" s="121">
        <v>395</v>
      </c>
      <c r="C16" s="110">
        <f t="shared" si="2"/>
        <v>2.0608337246308759E-2</v>
      </c>
      <c r="D16" s="121">
        <v>495</v>
      </c>
      <c r="E16" s="110">
        <f t="shared" si="3"/>
        <v>2.5825637814994522E-2</v>
      </c>
      <c r="F16" s="114">
        <f t="shared" si="4"/>
        <v>890</v>
      </c>
      <c r="G16" s="110">
        <f t="shared" si="5"/>
        <v>4.6433975061303284E-2</v>
      </c>
      <c r="H16" s="121">
        <v>374</v>
      </c>
      <c r="I16" s="110">
        <f t="shared" si="6"/>
        <v>1.9783126157101295E-2</v>
      </c>
      <c r="J16" s="121">
        <v>479</v>
      </c>
      <c r="K16" s="110">
        <f t="shared" si="7"/>
        <v>2.5337212377677863E-2</v>
      </c>
      <c r="L16" s="114">
        <f t="shared" si="8"/>
        <v>853</v>
      </c>
      <c r="M16" s="110">
        <f t="shared" si="9"/>
        <v>4.5120338534779161E-2</v>
      </c>
      <c r="N16" s="121">
        <v>354</v>
      </c>
      <c r="O16" s="110">
        <f t="shared" si="10"/>
        <v>1.8880000000000001E-2</v>
      </c>
      <c r="P16" s="121">
        <v>467</v>
      </c>
      <c r="Q16" s="110">
        <f t="shared" si="11"/>
        <v>2.4906666666666667E-2</v>
      </c>
      <c r="R16" s="114">
        <f t="shared" si="12"/>
        <v>821</v>
      </c>
      <c r="S16" s="110">
        <f t="shared" si="13"/>
        <v>4.3786666666666668E-2</v>
      </c>
      <c r="T16" s="121">
        <v>322</v>
      </c>
      <c r="U16" s="110">
        <f t="shared" si="14"/>
        <v>1.7743979721166033E-2</v>
      </c>
      <c r="V16" s="121">
        <v>465</v>
      </c>
      <c r="W16" s="110">
        <f t="shared" si="15"/>
        <v>2.5624070094230452E-2</v>
      </c>
      <c r="X16" s="114">
        <f t="shared" si="16"/>
        <v>787</v>
      </c>
      <c r="Y16" s="110">
        <f t="shared" si="17"/>
        <v>4.3368049815396485E-2</v>
      </c>
      <c r="Z16" s="121">
        <v>306</v>
      </c>
      <c r="AA16" s="110">
        <f t="shared" si="18"/>
        <v>1.7394270122783082E-2</v>
      </c>
      <c r="AB16" s="121">
        <v>432</v>
      </c>
      <c r="AC16" s="110">
        <f t="shared" si="19"/>
        <v>2.4556616643929059E-2</v>
      </c>
      <c r="AD16" s="114">
        <f t="shared" si="20"/>
        <v>738</v>
      </c>
      <c r="AE16" s="110">
        <f t="shared" si="21"/>
        <v>4.1950886766712145E-2</v>
      </c>
      <c r="AF16" s="121">
        <v>308</v>
      </c>
      <c r="AG16" s="110">
        <f t="shared" si="22"/>
        <v>1.7816856597443167E-2</v>
      </c>
      <c r="AH16" s="121">
        <v>438</v>
      </c>
      <c r="AI16" s="110">
        <f t="shared" si="0"/>
        <v>2.5336958408052293E-2</v>
      </c>
      <c r="AJ16" s="114">
        <f t="shared" si="23"/>
        <v>746</v>
      </c>
      <c r="AK16" s="110">
        <f t="shared" si="1"/>
        <v>4.3153815005495456E-2</v>
      </c>
      <c r="AL16" s="121">
        <v>318</v>
      </c>
      <c r="AM16" s="110">
        <f t="shared" si="24"/>
        <v>1.8762168859519736E-2</v>
      </c>
      <c r="AN16" s="121">
        <v>409</v>
      </c>
      <c r="AO16" s="110">
        <f t="shared" si="25"/>
        <v>2.413121718095463E-2</v>
      </c>
      <c r="AP16" s="114">
        <f t="shared" si="26"/>
        <v>727</v>
      </c>
      <c r="AQ16" s="110">
        <f t="shared" si="27"/>
        <v>4.2893386040474366E-2</v>
      </c>
      <c r="AR16" s="121">
        <v>327</v>
      </c>
      <c r="AS16" s="110">
        <f t="shared" si="28"/>
        <v>1.9133996489174958E-2</v>
      </c>
      <c r="AT16" s="121">
        <v>439</v>
      </c>
      <c r="AU16" s="110">
        <f t="shared" si="29"/>
        <v>2.5687536571094207E-2</v>
      </c>
      <c r="AV16" s="114">
        <f t="shared" si="30"/>
        <v>766</v>
      </c>
      <c r="AW16" s="110">
        <f t="shared" si="31"/>
        <v>4.4821533060269161E-2</v>
      </c>
      <c r="AX16" s="121">
        <v>354</v>
      </c>
      <c r="AY16" s="110">
        <f t="shared" si="32"/>
        <v>2.0035089705133284E-2</v>
      </c>
      <c r="AZ16" s="121">
        <v>487</v>
      </c>
      <c r="BA16" s="110">
        <f t="shared" si="32"/>
        <v>2.7562397419208785E-2</v>
      </c>
      <c r="BB16" s="114">
        <f t="shared" si="33"/>
        <v>841</v>
      </c>
      <c r="BC16" s="110">
        <f t="shared" ref="BC16" si="60">BB16/$BB$19</f>
        <v>4.7597487124342065E-2</v>
      </c>
      <c r="BD16" s="121">
        <v>358</v>
      </c>
      <c r="BE16" s="110">
        <f t="shared" si="35"/>
        <v>1.9683307675390366E-2</v>
      </c>
      <c r="BF16" s="121">
        <v>474</v>
      </c>
      <c r="BG16" s="110">
        <f t="shared" si="35"/>
        <v>2.6061139212667693E-2</v>
      </c>
      <c r="BH16" s="114">
        <f t="shared" si="36"/>
        <v>832</v>
      </c>
      <c r="BI16" s="110">
        <f t="shared" ref="BI16" si="61">BH16/$BH$19</f>
        <v>4.5744446888058059E-2</v>
      </c>
      <c r="BJ16" s="121">
        <v>355</v>
      </c>
      <c r="BK16" s="110">
        <f t="shared" si="38"/>
        <v>1.9941579597798E-2</v>
      </c>
      <c r="BL16" s="121">
        <v>460</v>
      </c>
      <c r="BM16" s="110">
        <f t="shared" si="38"/>
        <v>2.5839793281653745E-2</v>
      </c>
      <c r="BN16" s="114">
        <f t="shared" si="39"/>
        <v>815</v>
      </c>
      <c r="BO16" s="110">
        <f t="shared" ref="BO16" si="62">BN16/$BN$19</f>
        <v>4.5781372879451748E-2</v>
      </c>
      <c r="BP16" s="121">
        <v>353</v>
      </c>
      <c r="BQ16" s="110">
        <f t="shared" si="41"/>
        <v>2.0036326484277445E-2</v>
      </c>
      <c r="BR16" s="121">
        <v>439</v>
      </c>
      <c r="BS16" s="110">
        <f t="shared" si="41"/>
        <v>2.4917697809058916E-2</v>
      </c>
      <c r="BT16" s="114">
        <f t="shared" si="42"/>
        <v>792</v>
      </c>
      <c r="BU16" s="110">
        <f t="shared" ref="BU16" si="63">BT16/$BT$19</f>
        <v>4.4954024293336357E-2</v>
      </c>
    </row>
    <row r="17" spans="1:73" x14ac:dyDescent="0.2">
      <c r="A17" s="27" t="s">
        <v>58</v>
      </c>
      <c r="B17" s="121">
        <v>355</v>
      </c>
      <c r="C17" s="110">
        <f t="shared" si="2"/>
        <v>1.8521417018834457E-2</v>
      </c>
      <c r="D17" s="121">
        <v>815</v>
      </c>
      <c r="E17" s="110">
        <f t="shared" si="3"/>
        <v>4.2520999634788961E-2</v>
      </c>
      <c r="F17" s="114">
        <f t="shared" si="4"/>
        <v>1170</v>
      </c>
      <c r="G17" s="110">
        <f t="shared" si="5"/>
        <v>6.1042416653623414E-2</v>
      </c>
      <c r="H17" s="121">
        <v>329</v>
      </c>
      <c r="I17" s="110">
        <f t="shared" si="6"/>
        <v>1.7402803491139911E-2</v>
      </c>
      <c r="J17" s="121">
        <v>781</v>
      </c>
      <c r="K17" s="110">
        <f t="shared" si="7"/>
        <v>4.131182226924094E-2</v>
      </c>
      <c r="L17" s="114">
        <f t="shared" si="8"/>
        <v>1110</v>
      </c>
      <c r="M17" s="110">
        <f t="shared" si="9"/>
        <v>5.8714625760380855E-2</v>
      </c>
      <c r="N17" s="121">
        <v>301</v>
      </c>
      <c r="O17" s="110">
        <f t="shared" si="10"/>
        <v>1.6053333333333333E-2</v>
      </c>
      <c r="P17" s="121">
        <v>770</v>
      </c>
      <c r="Q17" s="110">
        <f t="shared" si="11"/>
        <v>4.1066666666666668E-2</v>
      </c>
      <c r="R17" s="114">
        <f t="shared" si="12"/>
        <v>1071</v>
      </c>
      <c r="S17" s="110">
        <f t="shared" si="13"/>
        <v>5.7119999999999997E-2</v>
      </c>
      <c r="T17" s="121">
        <v>273</v>
      </c>
      <c r="U17" s="110">
        <f t="shared" si="14"/>
        <v>1.5043808894032071E-2</v>
      </c>
      <c r="V17" s="121">
        <v>740</v>
      </c>
      <c r="W17" s="110">
        <f t="shared" si="15"/>
        <v>4.0778090042431256E-2</v>
      </c>
      <c r="X17" s="114">
        <f t="shared" si="16"/>
        <v>1013</v>
      </c>
      <c r="Y17" s="110">
        <f t="shared" si="17"/>
        <v>5.5821898936463325E-2</v>
      </c>
      <c r="Z17" s="121">
        <v>271</v>
      </c>
      <c r="AA17" s="110">
        <f t="shared" si="18"/>
        <v>1.5404729422464757E-2</v>
      </c>
      <c r="AB17" s="121">
        <v>709</v>
      </c>
      <c r="AC17" s="110">
        <f t="shared" si="19"/>
        <v>4.0302410186448388E-2</v>
      </c>
      <c r="AD17" s="114">
        <f t="shared" si="20"/>
        <v>980</v>
      </c>
      <c r="AE17" s="110">
        <f t="shared" si="21"/>
        <v>5.5707139608913145E-2</v>
      </c>
      <c r="AF17" s="121">
        <v>267</v>
      </c>
      <c r="AG17" s="110">
        <f t="shared" si="22"/>
        <v>1.5445132180251056E-2</v>
      </c>
      <c r="AH17" s="121">
        <v>719</v>
      </c>
      <c r="AI17" s="110">
        <f t="shared" si="0"/>
        <v>4.1591947706368947E-2</v>
      </c>
      <c r="AJ17" s="114">
        <f t="shared" si="23"/>
        <v>986</v>
      </c>
      <c r="AK17" s="110">
        <f t="shared" si="1"/>
        <v>5.7037079886620004E-2</v>
      </c>
      <c r="AL17" s="121">
        <v>270</v>
      </c>
      <c r="AM17" s="110">
        <f t="shared" si="24"/>
        <v>1.5930143371290343E-2</v>
      </c>
      <c r="AN17" s="121">
        <v>706</v>
      </c>
      <c r="AO17" s="110">
        <f t="shared" si="25"/>
        <v>4.1654374889374006E-2</v>
      </c>
      <c r="AP17" s="114">
        <f t="shared" si="26"/>
        <v>976</v>
      </c>
      <c r="AQ17" s="110">
        <f t="shared" si="27"/>
        <v>5.7584518260664345E-2</v>
      </c>
      <c r="AR17" s="121">
        <v>282</v>
      </c>
      <c r="AS17" s="110">
        <f t="shared" si="28"/>
        <v>1.650087770626097E-2</v>
      </c>
      <c r="AT17" s="121">
        <v>722</v>
      </c>
      <c r="AU17" s="110">
        <f t="shared" si="29"/>
        <v>4.2246928028086599E-2</v>
      </c>
      <c r="AV17" s="114">
        <f t="shared" si="30"/>
        <v>1004</v>
      </c>
      <c r="AW17" s="110">
        <f t="shared" si="31"/>
        <v>5.8747805734347569E-2</v>
      </c>
      <c r="AX17" s="121">
        <v>304</v>
      </c>
      <c r="AY17" s="110">
        <f t="shared" si="32"/>
        <v>1.7205274775029714E-2</v>
      </c>
      <c r="AZ17" s="121">
        <v>756</v>
      </c>
      <c r="BA17" s="110">
        <f t="shared" si="32"/>
        <v>4.2786801743166E-2</v>
      </c>
      <c r="BB17" s="114">
        <f t="shared" si="33"/>
        <v>1060</v>
      </c>
      <c r="BC17" s="110">
        <f t="shared" ref="BC17" si="64">BB17/$BB$19</f>
        <v>5.9992076518195707E-2</v>
      </c>
      <c r="BD17" s="121">
        <v>307</v>
      </c>
      <c r="BE17" s="110">
        <f t="shared" si="35"/>
        <v>1.6879261051242579E-2</v>
      </c>
      <c r="BF17" s="121">
        <v>755</v>
      </c>
      <c r="BG17" s="110">
        <f t="shared" si="35"/>
        <v>4.1510886298658456E-2</v>
      </c>
      <c r="BH17" s="114">
        <f t="shared" si="36"/>
        <v>1062</v>
      </c>
      <c r="BI17" s="110">
        <f t="shared" ref="BI17" si="65">BH17/$BH$19</f>
        <v>5.8390147349901035E-2</v>
      </c>
      <c r="BJ17" s="121">
        <v>300</v>
      </c>
      <c r="BK17" s="110">
        <f t="shared" si="38"/>
        <v>1.6852039096730706E-2</v>
      </c>
      <c r="BL17" s="121">
        <v>720</v>
      </c>
      <c r="BM17" s="110">
        <f t="shared" si="38"/>
        <v>4.0444893832153689E-2</v>
      </c>
      <c r="BN17" s="114">
        <f t="shared" si="39"/>
        <v>1020</v>
      </c>
      <c r="BO17" s="110">
        <f t="shared" ref="BO17" si="66">BN17/$BN$19</f>
        <v>5.7296932928884395E-2</v>
      </c>
      <c r="BP17" s="121">
        <v>300</v>
      </c>
      <c r="BQ17" s="110">
        <f t="shared" si="41"/>
        <v>1.7028039505051652E-2</v>
      </c>
      <c r="BR17" s="121">
        <v>656</v>
      </c>
      <c r="BS17" s="110">
        <f t="shared" si="41"/>
        <v>3.7234646384379615E-2</v>
      </c>
      <c r="BT17" s="114">
        <f t="shared" si="42"/>
        <v>956</v>
      </c>
      <c r="BU17" s="110">
        <f t="shared" ref="BU17" si="67">BT17/$BT$19</f>
        <v>5.4262685889431263E-2</v>
      </c>
    </row>
    <row r="18" spans="1:73" x14ac:dyDescent="0.2">
      <c r="A18" s="27" t="s">
        <v>59</v>
      </c>
      <c r="B18" s="121">
        <v>361</v>
      </c>
      <c r="C18" s="110">
        <f t="shared" si="2"/>
        <v>1.8834455052955602E-2</v>
      </c>
      <c r="D18" s="121">
        <v>641</v>
      </c>
      <c r="E18" s="110">
        <f t="shared" si="3"/>
        <v>3.3442896645275735E-2</v>
      </c>
      <c r="F18" s="114">
        <f t="shared" si="4"/>
        <v>1002</v>
      </c>
      <c r="G18" s="110">
        <f t="shared" si="5"/>
        <v>5.2277351698231334E-2</v>
      </c>
      <c r="H18" s="121">
        <v>344</v>
      </c>
      <c r="I18" s="110">
        <f t="shared" si="6"/>
        <v>1.8196244379793704E-2</v>
      </c>
      <c r="J18" s="121">
        <v>624</v>
      </c>
      <c r="K18" s="110">
        <f t="shared" si="7"/>
        <v>3.3007140967997887E-2</v>
      </c>
      <c r="L18" s="114">
        <f t="shared" si="8"/>
        <v>968</v>
      </c>
      <c r="M18" s="110">
        <f t="shared" si="9"/>
        <v>5.1203385347791591E-2</v>
      </c>
      <c r="N18" s="121">
        <v>332</v>
      </c>
      <c r="O18" s="110">
        <f t="shared" si="10"/>
        <v>1.7706666666666666E-2</v>
      </c>
      <c r="P18" s="121">
        <v>606</v>
      </c>
      <c r="Q18" s="110">
        <f t="shared" si="11"/>
        <v>3.2320000000000002E-2</v>
      </c>
      <c r="R18" s="114">
        <f t="shared" si="12"/>
        <v>938</v>
      </c>
      <c r="S18" s="110">
        <f t="shared" si="13"/>
        <v>5.0026666666666664E-2</v>
      </c>
      <c r="T18" s="121">
        <v>317</v>
      </c>
      <c r="U18" s="110">
        <f t="shared" si="14"/>
        <v>1.7468452085744199E-2</v>
      </c>
      <c r="V18" s="121">
        <v>593</v>
      </c>
      <c r="W18" s="110">
        <f t="shared" si="15"/>
        <v>3.2677577561029368E-2</v>
      </c>
      <c r="X18" s="114">
        <f t="shared" si="16"/>
        <v>910</v>
      </c>
      <c r="Y18" s="110">
        <f t="shared" si="17"/>
        <v>5.0146029646773574E-2</v>
      </c>
      <c r="Z18" s="121">
        <v>313</v>
      </c>
      <c r="AA18" s="110">
        <f t="shared" si="18"/>
        <v>1.779217826284675E-2</v>
      </c>
      <c r="AB18" s="121">
        <v>604</v>
      </c>
      <c r="AC18" s="110">
        <f t="shared" si="19"/>
        <v>3.4333788085493408E-2</v>
      </c>
      <c r="AD18" s="114">
        <f t="shared" si="20"/>
        <v>917</v>
      </c>
      <c r="AE18" s="110">
        <f t="shared" si="21"/>
        <v>5.2125966348340158E-2</v>
      </c>
      <c r="AF18" s="121">
        <v>311</v>
      </c>
      <c r="AG18" s="110">
        <f t="shared" si="22"/>
        <v>1.7990397408457221E-2</v>
      </c>
      <c r="AH18" s="121">
        <v>615</v>
      </c>
      <c r="AI18" s="110">
        <f t="shared" si="0"/>
        <v>3.5575866257881644E-2</v>
      </c>
      <c r="AJ18" s="114">
        <f t="shared" si="23"/>
        <v>926</v>
      </c>
      <c r="AK18" s="110">
        <f t="shared" si="1"/>
        <v>5.3566263666338869E-2</v>
      </c>
      <c r="AL18" s="121">
        <v>334</v>
      </c>
      <c r="AM18" s="110">
        <f t="shared" si="24"/>
        <v>1.97061773555962E-2</v>
      </c>
      <c r="AN18" s="121">
        <v>636</v>
      </c>
      <c r="AO18" s="110">
        <f t="shared" si="25"/>
        <v>3.7524337719039472E-2</v>
      </c>
      <c r="AP18" s="114">
        <f t="shared" si="26"/>
        <v>970</v>
      </c>
      <c r="AQ18" s="110">
        <f t="shared" si="27"/>
        <v>5.7230515074635668E-2</v>
      </c>
      <c r="AR18" s="121">
        <v>357</v>
      </c>
      <c r="AS18" s="110">
        <f t="shared" si="28"/>
        <v>2.0889409011117611E-2</v>
      </c>
      <c r="AT18" s="121">
        <v>651</v>
      </c>
      <c r="AU18" s="110">
        <f t="shared" si="29"/>
        <v>3.8092451726155649E-2</v>
      </c>
      <c r="AV18" s="114">
        <f t="shared" si="30"/>
        <v>1008</v>
      </c>
      <c r="AW18" s="110">
        <f t="shared" si="31"/>
        <v>5.898186073727326E-2</v>
      </c>
      <c r="AX18" s="121">
        <v>329</v>
      </c>
      <c r="AY18" s="110">
        <f t="shared" si="32"/>
        <v>1.8620182240081499E-2</v>
      </c>
      <c r="AZ18" s="121">
        <v>621</v>
      </c>
      <c r="BA18" s="110">
        <f t="shared" si="32"/>
        <v>3.5146301431886358E-2</v>
      </c>
      <c r="BB18" s="114">
        <f t="shared" si="33"/>
        <v>950</v>
      </c>
      <c r="BC18" s="110">
        <f t="shared" ref="BC18" si="68">BB18/$BB$19</f>
        <v>5.3766483671967853E-2</v>
      </c>
      <c r="BD18" s="121">
        <v>316</v>
      </c>
      <c r="BE18" s="110">
        <f t="shared" si="35"/>
        <v>1.7374092808445128E-2</v>
      </c>
      <c r="BF18" s="121">
        <v>569</v>
      </c>
      <c r="BG18" s="110">
        <f t="shared" si="35"/>
        <v>3.1284363316472399E-2</v>
      </c>
      <c r="BH18" s="114">
        <f t="shared" si="36"/>
        <v>885</v>
      </c>
      <c r="BI18" s="110">
        <f t="shared" ref="BI18" si="69">BH18/$BH$19</f>
        <v>4.865845612491753E-2</v>
      </c>
      <c r="BJ18" s="121">
        <v>308</v>
      </c>
      <c r="BK18" s="110">
        <f t="shared" si="38"/>
        <v>1.7301426805976856E-2</v>
      </c>
      <c r="BL18" s="121">
        <v>545</v>
      </c>
      <c r="BM18" s="110">
        <f t="shared" si="38"/>
        <v>3.0614537692394111E-2</v>
      </c>
      <c r="BN18" s="114">
        <f t="shared" si="39"/>
        <v>853</v>
      </c>
      <c r="BO18" s="110">
        <f t="shared" ref="BO18" si="70">BN18/$BN$19</f>
        <v>4.7915964498370968E-2</v>
      </c>
      <c r="BP18" s="121">
        <v>289</v>
      </c>
      <c r="BQ18" s="110">
        <f t="shared" si="41"/>
        <v>1.6403678056533092E-2</v>
      </c>
      <c r="BR18" s="121">
        <v>552</v>
      </c>
      <c r="BS18" s="110">
        <f t="shared" si="41"/>
        <v>3.1331592689295036E-2</v>
      </c>
      <c r="BT18" s="114">
        <f t="shared" si="42"/>
        <v>841</v>
      </c>
      <c r="BU18" s="110">
        <f t="shared" ref="BU18" si="71">BT18/$BT$19</f>
        <v>4.7735270745828132E-2</v>
      </c>
    </row>
    <row r="19" spans="1:73" ht="15.75" x14ac:dyDescent="0.25">
      <c r="A19" s="25" t="s">
        <v>60</v>
      </c>
      <c r="B19" s="108">
        <f>SUM(B10:B18)</f>
        <v>8789</v>
      </c>
      <c r="C19" s="41">
        <f t="shared" si="2"/>
        <v>0.45854854698179159</v>
      </c>
      <c r="D19" s="108">
        <f>SUM(D10:D18)</f>
        <v>10378</v>
      </c>
      <c r="E19" s="41">
        <f t="shared" si="3"/>
        <v>0.54145145301820841</v>
      </c>
      <c r="F19" s="108">
        <f t="shared" si="4"/>
        <v>19167</v>
      </c>
      <c r="G19" s="41">
        <f t="shared" si="5"/>
        <v>1</v>
      </c>
      <c r="H19" s="108">
        <f>SUM(H10:H18)</f>
        <v>8582</v>
      </c>
      <c r="I19" s="41">
        <f t="shared" si="6"/>
        <v>0.45395398042845808</v>
      </c>
      <c r="J19" s="108">
        <f>SUM(J10:J18)</f>
        <v>10323</v>
      </c>
      <c r="K19" s="41">
        <f t="shared" si="7"/>
        <v>0.54604601957154197</v>
      </c>
      <c r="L19" s="108">
        <f t="shared" si="8"/>
        <v>18905</v>
      </c>
      <c r="M19" s="41">
        <f t="shared" si="9"/>
        <v>1</v>
      </c>
      <c r="N19" s="34">
        <f>SUM(N10:N18)</f>
        <v>8501</v>
      </c>
      <c r="O19" s="41">
        <f t="shared" ref="O19" si="72">N19/$R$19</f>
        <v>0.45338666666666666</v>
      </c>
      <c r="P19" s="34">
        <f>SUM(P10:P18)</f>
        <v>10249</v>
      </c>
      <c r="Q19" s="41">
        <f t="shared" ref="Q19" si="73">P19/$R$19</f>
        <v>0.54661333333333328</v>
      </c>
      <c r="R19" s="34">
        <f>SUM(R10:R18)</f>
        <v>18750</v>
      </c>
      <c r="S19" s="41">
        <f t="shared" ref="S19" si="74">R19/$R$19</f>
        <v>1</v>
      </c>
      <c r="T19" s="34">
        <f>SUM(T10:T18)</f>
        <v>8081</v>
      </c>
      <c r="U19" s="41">
        <f t="shared" ref="U19" si="75">T19/$X$19</f>
        <v>0.44530776436876618</v>
      </c>
      <c r="V19" s="34">
        <f>SUM(V10:V18)</f>
        <v>10066</v>
      </c>
      <c r="W19" s="41">
        <f t="shared" ref="W19" si="76">V19/$X$19</f>
        <v>0.55469223563123382</v>
      </c>
      <c r="X19" s="34">
        <f>SUM(X10:X18)</f>
        <v>18147</v>
      </c>
      <c r="Y19" s="41">
        <f t="shared" ref="Y19" si="77">X19/$X$19</f>
        <v>1</v>
      </c>
      <c r="Z19" s="34">
        <f>SUM(Z10:Z18)</f>
        <v>7844</v>
      </c>
      <c r="AA19" s="41">
        <f t="shared" ref="AA19" si="78">Z19/$AD$19</f>
        <v>0.44588449295134153</v>
      </c>
      <c r="AB19" s="34">
        <f>SUM(AB10:AB18)</f>
        <v>9748</v>
      </c>
      <c r="AC19" s="41">
        <f t="shared" ref="AC19" si="79">AB19/$AD$19</f>
        <v>0.55411550704865853</v>
      </c>
      <c r="AD19" s="34">
        <f>SUM(AD10:AD18)</f>
        <v>17592</v>
      </c>
      <c r="AE19" s="41">
        <f t="shared" ref="AE19" si="80">AD19/$AD$19</f>
        <v>1</v>
      </c>
      <c r="AF19" s="34">
        <f>SUM(AF10:AF18)</f>
        <v>7612</v>
      </c>
      <c r="AG19" s="41">
        <f t="shared" ref="AG19" si="81">AF19/$AJ$19</f>
        <v>0.44033088447966678</v>
      </c>
      <c r="AH19" s="34">
        <f>SUM(AH10:AH18)</f>
        <v>9675</v>
      </c>
      <c r="AI19" s="41">
        <f t="shared" ref="AI19" si="82">AH19/$AJ$19</f>
        <v>0.55966911552033316</v>
      </c>
      <c r="AJ19" s="34">
        <f>SUM(AJ10:AJ18)</f>
        <v>17287</v>
      </c>
      <c r="AK19" s="41">
        <f t="shared" ref="AK19" si="83">AJ19/$AJ$19</f>
        <v>1</v>
      </c>
      <c r="AL19" s="34">
        <f>SUM(AL10:AL18)</f>
        <v>7524</v>
      </c>
      <c r="AM19" s="41">
        <f t="shared" ref="AM19" si="84">AL19/$AP$19</f>
        <v>0.44391999527995751</v>
      </c>
      <c r="AN19" s="34">
        <f>SUM(AN10:AN18)</f>
        <v>9425</v>
      </c>
      <c r="AO19" s="41">
        <f t="shared" ref="AO19" si="85">AN19/$AP$19</f>
        <v>0.55608000472004249</v>
      </c>
      <c r="AP19" s="34">
        <f>SUM(AP10:AP18)</f>
        <v>16949</v>
      </c>
      <c r="AQ19" s="41">
        <f t="shared" ref="AQ19" si="86">AP19/$AP$19</f>
        <v>1</v>
      </c>
      <c r="AR19" s="34">
        <f>SUM(AR10:AR18)</f>
        <v>7603</v>
      </c>
      <c r="AS19" s="41">
        <f t="shared" ref="AS19" si="87">AR19/$AV$19</f>
        <v>0.44488004681100057</v>
      </c>
      <c r="AT19" s="34">
        <f>SUM(AT10:AT18)</f>
        <v>9487</v>
      </c>
      <c r="AU19" s="41">
        <f t="shared" ref="AU19" si="88">AT19/$AV$19</f>
        <v>0.55511995318899943</v>
      </c>
      <c r="AV19" s="34">
        <f>SUM(AV10:AV18)</f>
        <v>17090</v>
      </c>
      <c r="AW19" s="41">
        <f t="shared" ref="AW19" si="89">AV19/$AV$19</f>
        <v>1</v>
      </c>
      <c r="AX19" s="34">
        <f>SUM(AX10:AX18)</f>
        <v>7804</v>
      </c>
      <c r="AY19" s="41">
        <f t="shared" ref="AY19" si="90">AX19/$BB$19</f>
        <v>0.4416775142905654</v>
      </c>
      <c r="AZ19" s="34">
        <f>SUM(AZ10:AZ18)</f>
        <v>9865</v>
      </c>
      <c r="BA19" s="41">
        <f t="shared" ref="BA19" si="91">AZ19/$BB$19</f>
        <v>0.55832248570943466</v>
      </c>
      <c r="BB19" s="34">
        <f>SUM(BB10:BB18)</f>
        <v>17669</v>
      </c>
      <c r="BC19" s="41">
        <f t="shared" ref="BC19" si="92">BB19/$BB$19</f>
        <v>1</v>
      </c>
      <c r="BD19" s="34">
        <f>SUM(BD10:BD18)</f>
        <v>8113</v>
      </c>
      <c r="BE19" s="41">
        <f t="shared" ref="BE19" si="93">BD19/$BH$19</f>
        <v>0.44606333846492191</v>
      </c>
      <c r="BF19" s="34">
        <f>SUM(BF10:BF18)</f>
        <v>10075</v>
      </c>
      <c r="BG19" s="41">
        <f t="shared" ref="BG19" si="94">BF19/$BH$19</f>
        <v>0.55393666153507803</v>
      </c>
      <c r="BH19" s="34">
        <f>SUM(BH10:BH18)</f>
        <v>18188</v>
      </c>
      <c r="BI19" s="41">
        <f t="shared" ref="BI19" si="95">BH19/$BH$19</f>
        <v>1</v>
      </c>
      <c r="BJ19" s="34">
        <f>SUM(BJ10:BJ18)</f>
        <v>8059</v>
      </c>
      <c r="BK19" s="41">
        <f t="shared" ref="BK19" si="96">BJ19/$BN$19</f>
        <v>0.45270194360184252</v>
      </c>
      <c r="BL19" s="34">
        <f>SUM(BL10:BL18)</f>
        <v>9743</v>
      </c>
      <c r="BM19" s="41">
        <f t="shared" ref="BM19" si="97">BL19/$BN$19</f>
        <v>0.54729805639815754</v>
      </c>
      <c r="BN19" s="34">
        <f>SUM(BN10:BN18)</f>
        <v>17802</v>
      </c>
      <c r="BO19" s="41">
        <f t="shared" ref="BO19" si="98">BN19/$BN$19</f>
        <v>1</v>
      </c>
      <c r="BP19" s="34">
        <f>SUM(BP10:BP18)</f>
        <v>8075</v>
      </c>
      <c r="BQ19" s="41">
        <f t="shared" ref="BQ19" si="99">BP19/$BT$19</f>
        <v>0.45833806334430693</v>
      </c>
      <c r="BR19" s="34">
        <f>SUM(BR10:BR18)</f>
        <v>9543</v>
      </c>
      <c r="BS19" s="41">
        <f t="shared" ref="BS19" si="100">BR19/$BT$19</f>
        <v>0.54166193665569307</v>
      </c>
      <c r="BT19" s="34">
        <f>SUM(BT10:BT18)</f>
        <v>17618</v>
      </c>
      <c r="BU19" s="41">
        <f t="shared" ref="BU19" si="101">BT19/$BT$19</f>
        <v>1</v>
      </c>
    </row>
    <row r="23" spans="1:73" x14ac:dyDescent="0.2">
      <c r="A23" s="63"/>
    </row>
    <row r="24" spans="1:73" x14ac:dyDescent="0.2">
      <c r="A24" s="62" t="s">
        <v>106</v>
      </c>
      <c r="B24" s="38" t="s">
        <v>72</v>
      </c>
      <c r="C24" s="38" t="s">
        <v>73</v>
      </c>
      <c r="D24" s="38" t="s">
        <v>74</v>
      </c>
      <c r="E24" s="38" t="s">
        <v>75</v>
      </c>
      <c r="F24" s="38" t="s">
        <v>76</v>
      </c>
      <c r="G24" s="38" t="s">
        <v>77</v>
      </c>
      <c r="H24" s="38" t="s">
        <v>78</v>
      </c>
      <c r="I24" s="38" t="s">
        <v>79</v>
      </c>
      <c r="J24" s="38" t="s">
        <v>80</v>
      </c>
      <c r="K24" s="38" t="s">
        <v>84</v>
      </c>
      <c r="L24" s="38" t="s">
        <v>82</v>
      </c>
      <c r="M24" s="38" t="s">
        <v>83</v>
      </c>
    </row>
    <row r="25" spans="1:73" x14ac:dyDescent="0.2">
      <c r="A25" s="38" t="s">
        <v>51</v>
      </c>
      <c r="B25" s="40">
        <f>G10</f>
        <v>9.8606980748160902E-3</v>
      </c>
      <c r="C25" s="40">
        <f>M10</f>
        <v>1.0103147315524993E-2</v>
      </c>
      <c r="D25" s="40">
        <f>S10</f>
        <v>1.008E-2</v>
      </c>
      <c r="E25" s="40">
        <f>Y10</f>
        <v>1.0139416983523447E-2</v>
      </c>
      <c r="F25" s="40">
        <f>AE10</f>
        <v>1.0118235561618918E-2</v>
      </c>
      <c r="G25" s="40">
        <f>AK10</f>
        <v>1.0238907849829351E-2</v>
      </c>
      <c r="H25" s="40">
        <f>AQ10</f>
        <v>1.0325092925836332E-2</v>
      </c>
      <c r="I25" s="40">
        <f>AW10</f>
        <v>9.8888238736102984E-3</v>
      </c>
      <c r="J25" s="40">
        <f>BC10</f>
        <v>9.677967060954213E-3</v>
      </c>
      <c r="K25" s="40">
        <f>BI10</f>
        <v>9.8416538376951829E-3</v>
      </c>
      <c r="L25" s="40">
        <f>BO10</f>
        <v>1.0055049994382654E-2</v>
      </c>
      <c r="M25" s="40">
        <f>BU10</f>
        <v>1.0387104098081508E-2</v>
      </c>
    </row>
    <row r="26" spans="1:73" x14ac:dyDescent="0.2">
      <c r="A26" s="38" t="s">
        <v>52</v>
      </c>
      <c r="B26" s="75">
        <f t="shared" ref="B26:B33" si="102">G11</f>
        <v>0.20076172588302812</v>
      </c>
      <c r="C26" s="77">
        <f t="shared" ref="C26:C33" si="103">M11</f>
        <v>0.20364982808780746</v>
      </c>
      <c r="D26" s="77">
        <f t="shared" ref="D26:D33" si="104">S11</f>
        <v>0.20794666666666667</v>
      </c>
      <c r="E26" s="77">
        <f t="shared" ref="E26:E33" si="105">Y11</f>
        <v>0.20907036975808674</v>
      </c>
      <c r="F26" s="77">
        <f t="shared" ref="F26:F33" si="106">AE11</f>
        <v>0.21253979081400637</v>
      </c>
      <c r="G26" s="77">
        <f t="shared" ref="G26:G33" si="107">AK11</f>
        <v>0.21380227916931799</v>
      </c>
      <c r="H26" s="77">
        <f t="shared" ref="H26:H33" si="108">AQ11</f>
        <v>0.21399492595433359</v>
      </c>
      <c r="I26" s="77">
        <f t="shared" ref="I26:I33" si="109">AW11</f>
        <v>0.21503803393797544</v>
      </c>
      <c r="J26" s="77">
        <f t="shared" ref="J26:J33" si="110">BC11</f>
        <v>0.21019865300809326</v>
      </c>
      <c r="K26" s="77">
        <f t="shared" ref="K26:K33" si="111">BI11</f>
        <v>0.2112381790191335</v>
      </c>
      <c r="L26" s="77">
        <f t="shared" ref="L26:L33" si="112">BO11</f>
        <v>0.21469497809234916</v>
      </c>
      <c r="M26" s="77">
        <f t="shared" ref="M26:M33" si="113">BU11</f>
        <v>0.21733454421614259</v>
      </c>
    </row>
    <row r="27" spans="1:73" x14ac:dyDescent="0.2">
      <c r="A27" s="38" t="s">
        <v>53</v>
      </c>
      <c r="B27" s="75">
        <f t="shared" si="102"/>
        <v>0.49522616997965252</v>
      </c>
      <c r="C27" s="77">
        <f t="shared" si="103"/>
        <v>0.4979635017191219</v>
      </c>
      <c r="D27" s="77">
        <f t="shared" si="104"/>
        <v>0.50202666666666662</v>
      </c>
      <c r="E27" s="77">
        <f t="shared" si="105"/>
        <v>0.50008265829062659</v>
      </c>
      <c r="F27" s="77">
        <f t="shared" si="106"/>
        <v>0.49630513869940884</v>
      </c>
      <c r="G27" s="77">
        <f t="shared" si="107"/>
        <v>0.49007925030369642</v>
      </c>
      <c r="H27" s="77">
        <f t="shared" si="108"/>
        <v>0.48734438609947489</v>
      </c>
      <c r="I27" s="77">
        <f t="shared" si="109"/>
        <v>0.48227033352837917</v>
      </c>
      <c r="J27" s="77">
        <f t="shared" si="110"/>
        <v>0.4820306751938423</v>
      </c>
      <c r="K27" s="77">
        <f t="shared" si="111"/>
        <v>0.48834396305256211</v>
      </c>
      <c r="L27" s="77">
        <f t="shared" si="112"/>
        <v>0.49005729693292888</v>
      </c>
      <c r="M27" s="77">
        <f t="shared" si="113"/>
        <v>0.49460778749006695</v>
      </c>
    </row>
    <row r="28" spans="1:73" x14ac:dyDescent="0.2">
      <c r="A28" s="38" t="s">
        <v>54</v>
      </c>
      <c r="B28" s="75">
        <f t="shared" si="102"/>
        <v>9.9128710805029482E-4</v>
      </c>
      <c r="C28" s="77">
        <f t="shared" si="103"/>
        <v>1.0579211848717272E-3</v>
      </c>
      <c r="D28" s="77">
        <f t="shared" si="104"/>
        <v>1.1199999999999999E-3</v>
      </c>
      <c r="E28" s="77">
        <f t="shared" si="105"/>
        <v>9.367939604342316E-4</v>
      </c>
      <c r="F28" s="77">
        <f t="shared" si="106"/>
        <v>1.1368804001819009E-3</v>
      </c>
      <c r="G28" s="77">
        <f t="shared" si="107"/>
        <v>1.0990918030890264E-3</v>
      </c>
      <c r="H28" s="77">
        <f t="shared" si="108"/>
        <v>1.0030090270812437E-3</v>
      </c>
      <c r="I28" s="77">
        <f t="shared" si="109"/>
        <v>8.1919251023990637E-4</v>
      </c>
      <c r="J28" s="77">
        <f t="shared" si="110"/>
        <v>8.4894447903107134E-4</v>
      </c>
      <c r="K28" s="77">
        <f t="shared" si="111"/>
        <v>8.2471959533758524E-4</v>
      </c>
      <c r="L28" s="77">
        <f t="shared" si="112"/>
        <v>9.5494888214807329E-4</v>
      </c>
      <c r="M28" s="77">
        <f t="shared" si="113"/>
        <v>9.0816210693608814E-4</v>
      </c>
    </row>
    <row r="29" spans="1:73" x14ac:dyDescent="0.2">
      <c r="A29" s="38" t="s">
        <v>55</v>
      </c>
      <c r="B29" s="75">
        <f t="shared" si="102"/>
        <v>6.1720665727552568E-2</v>
      </c>
      <c r="C29" s="77">
        <f t="shared" si="103"/>
        <v>6.104205236709865E-2</v>
      </c>
      <c r="D29" s="77">
        <f t="shared" si="104"/>
        <v>5.8826666666666666E-2</v>
      </c>
      <c r="E29" s="77">
        <f t="shared" si="105"/>
        <v>5.9624180305284623E-2</v>
      </c>
      <c r="F29" s="77">
        <f t="shared" si="106"/>
        <v>5.9345156889495224E-2</v>
      </c>
      <c r="G29" s="77">
        <f t="shared" si="107"/>
        <v>6.0681436917915194E-2</v>
      </c>
      <c r="H29" s="77">
        <f t="shared" si="108"/>
        <v>6.3484571361142245E-2</v>
      </c>
      <c r="I29" s="77">
        <f t="shared" si="109"/>
        <v>6.3721474546518428E-2</v>
      </c>
      <c r="J29" s="77">
        <f t="shared" si="110"/>
        <v>6.4746165600769706E-2</v>
      </c>
      <c r="K29" s="77">
        <f t="shared" si="111"/>
        <v>6.4603034968110845E-2</v>
      </c>
      <c r="L29" s="77">
        <f t="shared" si="112"/>
        <v>6.3307493540051676E-2</v>
      </c>
      <c r="M29" s="77">
        <f t="shared" si="113"/>
        <v>6.175502327165399E-2</v>
      </c>
    </row>
    <row r="30" spans="1:73" x14ac:dyDescent="0.2">
      <c r="A30" s="38" t="s">
        <v>56</v>
      </c>
      <c r="B30" s="75">
        <f t="shared" si="102"/>
        <v>7.1685709813742365E-2</v>
      </c>
      <c r="C30" s="77">
        <f t="shared" si="103"/>
        <v>7.1145199682623644E-2</v>
      </c>
      <c r="D30" s="77">
        <f t="shared" si="104"/>
        <v>6.9066666666666665E-2</v>
      </c>
      <c r="E30" s="77">
        <f t="shared" si="105"/>
        <v>7.0810602303411033E-2</v>
      </c>
      <c r="F30" s="77">
        <f t="shared" si="106"/>
        <v>7.0770804911323329E-2</v>
      </c>
      <c r="G30" s="77">
        <f t="shared" si="107"/>
        <v>7.0341875397697692E-2</v>
      </c>
      <c r="H30" s="77">
        <f t="shared" si="108"/>
        <v>6.6139595256357306E-2</v>
      </c>
      <c r="I30" s="77">
        <f t="shared" si="109"/>
        <v>6.571094207138678E-2</v>
      </c>
      <c r="J30" s="77">
        <f t="shared" si="110"/>
        <v>7.1141547342803785E-2</v>
      </c>
      <c r="K30" s="77">
        <f t="shared" si="111"/>
        <v>7.2355399164284143E-2</v>
      </c>
      <c r="L30" s="77">
        <f t="shared" si="112"/>
        <v>6.9935962251432421E-2</v>
      </c>
      <c r="M30" s="77">
        <f t="shared" si="113"/>
        <v>6.8055397888523106E-2</v>
      </c>
    </row>
    <row r="31" spans="1:73" x14ac:dyDescent="0.2">
      <c r="A31" s="38" t="s">
        <v>57</v>
      </c>
      <c r="B31" s="75">
        <f t="shared" si="102"/>
        <v>4.6433975061303284E-2</v>
      </c>
      <c r="C31" s="77">
        <f t="shared" si="103"/>
        <v>4.5120338534779161E-2</v>
      </c>
      <c r="D31" s="77">
        <f t="shared" si="104"/>
        <v>4.3786666666666668E-2</v>
      </c>
      <c r="E31" s="77">
        <f t="shared" si="105"/>
        <v>4.3368049815396485E-2</v>
      </c>
      <c r="F31" s="77">
        <f t="shared" si="106"/>
        <v>4.1950886766712145E-2</v>
      </c>
      <c r="G31" s="77">
        <f t="shared" si="107"/>
        <v>4.3153815005495456E-2</v>
      </c>
      <c r="H31" s="77">
        <f t="shared" si="108"/>
        <v>4.2893386040474366E-2</v>
      </c>
      <c r="I31" s="77">
        <f t="shared" si="109"/>
        <v>4.4821533060269161E-2</v>
      </c>
      <c r="J31" s="77">
        <f t="shared" si="110"/>
        <v>4.7597487124342065E-2</v>
      </c>
      <c r="K31" s="77">
        <f t="shared" si="111"/>
        <v>4.5744446888058059E-2</v>
      </c>
      <c r="L31" s="77">
        <f t="shared" si="112"/>
        <v>4.5781372879451748E-2</v>
      </c>
      <c r="M31" s="77">
        <f t="shared" si="113"/>
        <v>4.4954024293336357E-2</v>
      </c>
    </row>
    <row r="32" spans="1:73" x14ac:dyDescent="0.2">
      <c r="A32" s="38" t="s">
        <v>58</v>
      </c>
      <c r="B32" s="75">
        <f t="shared" si="102"/>
        <v>6.1042416653623414E-2</v>
      </c>
      <c r="C32" s="77">
        <f t="shared" si="103"/>
        <v>5.8714625760380855E-2</v>
      </c>
      <c r="D32" s="77">
        <f t="shared" si="104"/>
        <v>5.7119999999999997E-2</v>
      </c>
      <c r="E32" s="77">
        <f t="shared" si="105"/>
        <v>5.5821898936463325E-2</v>
      </c>
      <c r="F32" s="77">
        <f t="shared" si="106"/>
        <v>5.5707139608913145E-2</v>
      </c>
      <c r="G32" s="77">
        <f t="shared" si="107"/>
        <v>5.7037079886620004E-2</v>
      </c>
      <c r="H32" s="77">
        <f t="shared" si="108"/>
        <v>5.7584518260664345E-2</v>
      </c>
      <c r="I32" s="77">
        <f t="shared" si="109"/>
        <v>5.8747805734347569E-2</v>
      </c>
      <c r="J32" s="77">
        <f t="shared" si="110"/>
        <v>5.9992076518195707E-2</v>
      </c>
      <c r="K32" s="77">
        <f t="shared" si="111"/>
        <v>5.8390147349901035E-2</v>
      </c>
      <c r="L32" s="77">
        <f t="shared" si="112"/>
        <v>5.7296932928884395E-2</v>
      </c>
      <c r="M32" s="77">
        <f t="shared" si="113"/>
        <v>5.4262685889431263E-2</v>
      </c>
    </row>
    <row r="33" spans="1:13" x14ac:dyDescent="0.2">
      <c r="A33" s="38" t="s">
        <v>59</v>
      </c>
      <c r="B33" s="75">
        <f t="shared" si="102"/>
        <v>5.2277351698231334E-2</v>
      </c>
      <c r="C33" s="77">
        <f t="shared" si="103"/>
        <v>5.1203385347791591E-2</v>
      </c>
      <c r="D33" s="77">
        <f t="shared" si="104"/>
        <v>5.0026666666666664E-2</v>
      </c>
      <c r="E33" s="77">
        <f t="shared" si="105"/>
        <v>5.0146029646773574E-2</v>
      </c>
      <c r="F33" s="77">
        <f t="shared" si="106"/>
        <v>5.2125966348340158E-2</v>
      </c>
      <c r="G33" s="77">
        <f t="shared" si="107"/>
        <v>5.3566263666338869E-2</v>
      </c>
      <c r="H33" s="77">
        <f t="shared" si="108"/>
        <v>5.7230515074635668E-2</v>
      </c>
      <c r="I33" s="77">
        <f t="shared" si="109"/>
        <v>5.898186073727326E-2</v>
      </c>
      <c r="J33" s="77">
        <f t="shared" si="110"/>
        <v>5.3766483671967853E-2</v>
      </c>
      <c r="K33" s="77">
        <f t="shared" si="111"/>
        <v>4.865845612491753E-2</v>
      </c>
      <c r="L33" s="77">
        <f t="shared" si="112"/>
        <v>4.7915964498370968E-2</v>
      </c>
      <c r="M33" s="77">
        <f t="shared" si="113"/>
        <v>4.7735270745828132E-2</v>
      </c>
    </row>
    <row r="34" spans="1:13" ht="15.75" x14ac:dyDescent="0.25">
      <c r="A34" s="33" t="s">
        <v>60</v>
      </c>
      <c r="B34" s="41">
        <f>SUM(B25:B33)</f>
        <v>1</v>
      </c>
      <c r="C34" s="41">
        <f t="shared" ref="C34:M34" si="114">SUM(C25:C33)</f>
        <v>1</v>
      </c>
      <c r="D34" s="41">
        <f t="shared" si="114"/>
        <v>0.99999999999999989</v>
      </c>
      <c r="E34" s="41">
        <f t="shared" si="114"/>
        <v>1</v>
      </c>
      <c r="F34" s="41">
        <f t="shared" si="114"/>
        <v>1</v>
      </c>
      <c r="G34" s="41">
        <f t="shared" si="114"/>
        <v>0.99999999999999989</v>
      </c>
      <c r="H34" s="41">
        <f t="shared" si="114"/>
        <v>1</v>
      </c>
      <c r="I34" s="41">
        <f t="shared" si="114"/>
        <v>1</v>
      </c>
      <c r="J34" s="41">
        <f t="shared" si="114"/>
        <v>1</v>
      </c>
      <c r="K34" s="41">
        <f t="shared" si="114"/>
        <v>0.99999999999999978</v>
      </c>
      <c r="L34" s="41">
        <f t="shared" si="114"/>
        <v>1</v>
      </c>
      <c r="M34" s="41">
        <f t="shared" si="114"/>
        <v>1</v>
      </c>
    </row>
    <row r="58" spans="1:7" ht="12.75" customHeight="1" x14ac:dyDescent="0.2">
      <c r="A58" s="132" t="s">
        <v>129</v>
      </c>
      <c r="B58" s="132"/>
      <c r="C58" s="132"/>
      <c r="D58" s="132"/>
      <c r="E58" s="132"/>
      <c r="F58" s="132"/>
      <c r="G58" s="132"/>
    </row>
    <row r="59" spans="1:7" x14ac:dyDescent="0.2">
      <c r="A59" s="132"/>
      <c r="B59" s="132"/>
      <c r="C59" s="132"/>
      <c r="D59" s="132"/>
      <c r="E59" s="132"/>
      <c r="F59" s="132"/>
      <c r="G59" s="132"/>
    </row>
    <row r="60" spans="1:7" x14ac:dyDescent="0.2">
      <c r="A60" s="64"/>
      <c r="B60" s="64"/>
      <c r="C60" s="64"/>
      <c r="D60" s="64"/>
      <c r="E60" s="64"/>
      <c r="F60" s="64"/>
      <c r="G60" s="64"/>
    </row>
  </sheetData>
  <mergeCells count="51">
    <mergeCell ref="T7:Y7"/>
    <mergeCell ref="T8:U8"/>
    <mergeCell ref="V8:W8"/>
    <mergeCell ref="X8:Y8"/>
    <mergeCell ref="H7:M7"/>
    <mergeCell ref="H8:I8"/>
    <mergeCell ref="J8:K8"/>
    <mergeCell ref="L8:M8"/>
    <mergeCell ref="N7:S7"/>
    <mergeCell ref="N8:O8"/>
    <mergeCell ref="P8:Q8"/>
    <mergeCell ref="R8:S8"/>
    <mergeCell ref="A7:A9"/>
    <mergeCell ref="B8:C8"/>
    <mergeCell ref="D8:E8"/>
    <mergeCell ref="F8:G8"/>
    <mergeCell ref="B7:G7"/>
    <mergeCell ref="Z7:AE7"/>
    <mergeCell ref="Z8:AA8"/>
    <mergeCell ref="AB8:AC8"/>
    <mergeCell ref="AD8:AE8"/>
    <mergeCell ref="AF7:AK7"/>
    <mergeCell ref="AF8:AG8"/>
    <mergeCell ref="AH8:AI8"/>
    <mergeCell ref="AJ8:AK8"/>
    <mergeCell ref="BP7:BU7"/>
    <mergeCell ref="BP8:BQ8"/>
    <mergeCell ref="BR8:BS8"/>
    <mergeCell ref="BT8:BU8"/>
    <mergeCell ref="AX7:BC7"/>
    <mergeCell ref="AX8:AY8"/>
    <mergeCell ref="AZ8:BA8"/>
    <mergeCell ref="BB8:BC8"/>
    <mergeCell ref="BD7:BI7"/>
    <mergeCell ref="BD8:BE8"/>
    <mergeCell ref="A3:G4"/>
    <mergeCell ref="A58:G59"/>
    <mergeCell ref="BJ7:BO7"/>
    <mergeCell ref="BJ8:BK8"/>
    <mergeCell ref="BL8:BM8"/>
    <mergeCell ref="BN8:BO8"/>
    <mergeCell ref="BF8:BG8"/>
    <mergeCell ref="BH8:BI8"/>
    <mergeCell ref="AL7:AQ7"/>
    <mergeCell ref="AL8:AM8"/>
    <mergeCell ref="AN8:AO8"/>
    <mergeCell ref="AP8:AQ8"/>
    <mergeCell ref="AR7:AW7"/>
    <mergeCell ref="AR8:AS8"/>
    <mergeCell ref="AT8:AU8"/>
    <mergeCell ref="AV8:AW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63"/>
  <sheetViews>
    <sheetView zoomScaleNormal="100" workbookViewId="0"/>
  </sheetViews>
  <sheetFormatPr baseColWidth="10" defaultRowHeight="12.75" x14ac:dyDescent="0.2"/>
  <cols>
    <col min="1" max="1" width="30.7109375" style="29" customWidth="1"/>
    <col min="2" max="2" width="13.85546875" style="29" bestFit="1" customWidth="1"/>
    <col min="3" max="3" width="18.140625" style="29" customWidth="1"/>
    <col min="4" max="4" width="13.5703125" style="29" bestFit="1" customWidth="1"/>
    <col min="5" max="5" width="18.42578125" style="29" customWidth="1"/>
    <col min="6" max="6" width="11.42578125" style="29"/>
    <col min="7" max="7" width="17.85546875" style="29" customWidth="1"/>
    <col min="8" max="8" width="13.85546875" style="29" bestFit="1" customWidth="1"/>
    <col min="9" max="9" width="11.42578125" style="29"/>
    <col min="10" max="10" width="13.5703125" style="29" bestFit="1" customWidth="1"/>
    <col min="11" max="13" width="11.42578125" style="29"/>
    <col min="14" max="14" width="13.85546875" style="29" bestFit="1" customWidth="1"/>
    <col min="15" max="15" width="11.42578125" style="29"/>
    <col min="16" max="16" width="13.5703125" style="29" bestFit="1" customWidth="1"/>
    <col min="17" max="19" width="11.42578125" style="29"/>
    <col min="20" max="20" width="13.85546875" style="29" bestFit="1" customWidth="1"/>
    <col min="21" max="21" width="11.42578125" style="29"/>
    <col min="22" max="22" width="13.5703125" style="29" bestFit="1" customWidth="1"/>
    <col min="23" max="25" width="11.42578125" style="29"/>
    <col min="26" max="26" width="13.85546875" style="29" bestFit="1" customWidth="1"/>
    <col min="27" max="27" width="11.42578125" style="29"/>
    <col min="28" max="28" width="13.5703125" style="29" bestFit="1" customWidth="1"/>
    <col min="29" max="31" width="11.42578125" style="29"/>
    <col min="32" max="32" width="13.85546875" style="29" bestFit="1" customWidth="1"/>
    <col min="33" max="33" width="11.42578125" style="29"/>
    <col min="34" max="34" width="13.5703125" style="29" bestFit="1" customWidth="1"/>
    <col min="35" max="37" width="11.42578125" style="29"/>
    <col min="38" max="38" width="13.85546875" style="29" bestFit="1" customWidth="1"/>
    <col min="39" max="39" width="11.42578125" style="29"/>
    <col min="40" max="40" width="13.5703125" style="29" bestFit="1" customWidth="1"/>
    <col min="41" max="43" width="11.42578125" style="29"/>
    <col min="44" max="44" width="13.85546875" style="29" bestFit="1" customWidth="1"/>
    <col min="45" max="45" width="11.42578125" style="29"/>
    <col min="46" max="46" width="13.5703125" style="29" bestFit="1" customWidth="1"/>
    <col min="47" max="49" width="11.42578125" style="29"/>
    <col min="50" max="50" width="13.85546875" style="29" bestFit="1" customWidth="1"/>
    <col min="51" max="51" width="11.42578125" style="29"/>
    <col min="52" max="52" width="13.5703125" style="29" bestFit="1" customWidth="1"/>
    <col min="53" max="55" width="11.42578125" style="29"/>
    <col min="56" max="56" width="13.85546875" style="29" bestFit="1" customWidth="1"/>
    <col min="57" max="57" width="11.42578125" style="29"/>
    <col min="58" max="58" width="13.5703125" style="29" bestFit="1" customWidth="1"/>
    <col min="59" max="61" width="11.42578125" style="29"/>
    <col min="62" max="62" width="13.85546875" style="29" bestFit="1" customWidth="1"/>
    <col min="63" max="63" width="11.42578125" style="29"/>
    <col min="64" max="64" width="13.5703125" style="29" bestFit="1" customWidth="1"/>
    <col min="65" max="67" width="11.42578125" style="29"/>
    <col min="68" max="68" width="13.85546875" style="29" bestFit="1" customWidth="1"/>
    <col min="69" max="69" width="11.42578125" style="29"/>
    <col min="70" max="70" width="13.5703125" style="29" bestFit="1" customWidth="1"/>
    <col min="71" max="16384" width="11.42578125" style="29"/>
  </cols>
  <sheetData>
    <row r="1" spans="1:73" ht="15.75" x14ac:dyDescent="0.25">
      <c r="A1" s="76" t="s">
        <v>111</v>
      </c>
    </row>
    <row r="3" spans="1:73" ht="17.25" customHeight="1" x14ac:dyDescent="0.2">
      <c r="A3" s="127" t="s">
        <v>130</v>
      </c>
      <c r="B3" s="127"/>
      <c r="C3" s="127"/>
      <c r="D3" s="127"/>
      <c r="E3" s="127"/>
      <c r="F3" s="127"/>
      <c r="G3" s="127"/>
    </row>
    <row r="4" spans="1:73" x14ac:dyDescent="0.2">
      <c r="A4" s="127"/>
      <c r="B4" s="127"/>
      <c r="C4" s="127"/>
      <c r="D4" s="127"/>
      <c r="E4" s="127"/>
      <c r="F4" s="127"/>
      <c r="G4" s="127"/>
    </row>
    <row r="7" spans="1:73" x14ac:dyDescent="0.2">
      <c r="A7" s="31"/>
      <c r="B7" s="130" t="s">
        <v>22</v>
      </c>
      <c r="C7" s="130"/>
      <c r="D7" s="130"/>
      <c r="E7" s="130"/>
      <c r="F7" s="130"/>
      <c r="G7" s="130"/>
      <c r="H7" s="130" t="s">
        <v>40</v>
      </c>
      <c r="I7" s="130"/>
      <c r="J7" s="130"/>
      <c r="K7" s="130"/>
      <c r="L7" s="130"/>
      <c r="M7" s="130"/>
      <c r="N7" s="130" t="s">
        <v>39</v>
      </c>
      <c r="O7" s="130"/>
      <c r="P7" s="130"/>
      <c r="Q7" s="130"/>
      <c r="R7" s="130"/>
      <c r="S7" s="130"/>
      <c r="T7" s="130" t="s">
        <v>38</v>
      </c>
      <c r="U7" s="130"/>
      <c r="V7" s="130"/>
      <c r="W7" s="130"/>
      <c r="X7" s="130"/>
      <c r="Y7" s="130"/>
      <c r="Z7" s="130" t="s">
        <v>37</v>
      </c>
      <c r="AA7" s="130"/>
      <c r="AB7" s="130"/>
      <c r="AC7" s="130"/>
      <c r="AD7" s="130"/>
      <c r="AE7" s="130"/>
      <c r="AF7" s="130" t="s">
        <v>36</v>
      </c>
      <c r="AG7" s="130"/>
      <c r="AH7" s="130"/>
      <c r="AI7" s="130"/>
      <c r="AJ7" s="130"/>
      <c r="AK7" s="130"/>
      <c r="AL7" s="130" t="s">
        <v>35</v>
      </c>
      <c r="AM7" s="130"/>
      <c r="AN7" s="130"/>
      <c r="AO7" s="130"/>
      <c r="AP7" s="130"/>
      <c r="AQ7" s="130"/>
      <c r="AR7" s="130" t="s">
        <v>34</v>
      </c>
      <c r="AS7" s="130"/>
      <c r="AT7" s="130"/>
      <c r="AU7" s="130"/>
      <c r="AV7" s="130"/>
      <c r="AW7" s="130"/>
      <c r="AX7" s="130" t="s">
        <v>33</v>
      </c>
      <c r="AY7" s="130"/>
      <c r="AZ7" s="130"/>
      <c r="BA7" s="130"/>
      <c r="BB7" s="130"/>
      <c r="BC7" s="130"/>
      <c r="BD7" s="130" t="s">
        <v>32</v>
      </c>
      <c r="BE7" s="130"/>
      <c r="BF7" s="130"/>
      <c r="BG7" s="130"/>
      <c r="BH7" s="130"/>
      <c r="BI7" s="130"/>
      <c r="BJ7" s="130" t="s">
        <v>31</v>
      </c>
      <c r="BK7" s="130"/>
      <c r="BL7" s="130"/>
      <c r="BM7" s="130"/>
      <c r="BN7" s="130"/>
      <c r="BO7" s="130"/>
      <c r="BP7" s="130" t="s">
        <v>30</v>
      </c>
      <c r="BQ7" s="130"/>
      <c r="BR7" s="130"/>
      <c r="BS7" s="130"/>
      <c r="BT7" s="130"/>
      <c r="BU7" s="130"/>
    </row>
    <row r="8" spans="1:73" x14ac:dyDescent="0.2">
      <c r="A8" s="147" t="s">
        <v>107</v>
      </c>
      <c r="B8" s="150" t="s">
        <v>44</v>
      </c>
      <c r="C8" s="150"/>
      <c r="D8" s="150" t="s">
        <v>2</v>
      </c>
      <c r="E8" s="150"/>
      <c r="F8" s="150" t="s">
        <v>60</v>
      </c>
      <c r="G8" s="150"/>
      <c r="H8" s="150" t="s">
        <v>44</v>
      </c>
      <c r="I8" s="150"/>
      <c r="J8" s="150" t="s">
        <v>2</v>
      </c>
      <c r="K8" s="150"/>
      <c r="L8" s="150" t="s">
        <v>60</v>
      </c>
      <c r="M8" s="150"/>
      <c r="N8" s="150" t="s">
        <v>44</v>
      </c>
      <c r="O8" s="150"/>
      <c r="P8" s="150" t="s">
        <v>2</v>
      </c>
      <c r="Q8" s="150"/>
      <c r="R8" s="150" t="s">
        <v>60</v>
      </c>
      <c r="S8" s="150"/>
      <c r="T8" s="150" t="s">
        <v>44</v>
      </c>
      <c r="U8" s="150"/>
      <c r="V8" s="150" t="s">
        <v>2</v>
      </c>
      <c r="W8" s="150"/>
      <c r="X8" s="150" t="s">
        <v>60</v>
      </c>
      <c r="Y8" s="150"/>
      <c r="Z8" s="150" t="s">
        <v>44</v>
      </c>
      <c r="AA8" s="150"/>
      <c r="AB8" s="150" t="s">
        <v>2</v>
      </c>
      <c r="AC8" s="150"/>
      <c r="AD8" s="150" t="s">
        <v>60</v>
      </c>
      <c r="AE8" s="150"/>
      <c r="AF8" s="150" t="s">
        <v>44</v>
      </c>
      <c r="AG8" s="150"/>
      <c r="AH8" s="150" t="s">
        <v>2</v>
      </c>
      <c r="AI8" s="150"/>
      <c r="AJ8" s="150" t="s">
        <v>60</v>
      </c>
      <c r="AK8" s="150"/>
      <c r="AL8" s="150" t="s">
        <v>44</v>
      </c>
      <c r="AM8" s="150"/>
      <c r="AN8" s="150" t="s">
        <v>2</v>
      </c>
      <c r="AO8" s="150"/>
      <c r="AP8" s="150" t="s">
        <v>60</v>
      </c>
      <c r="AQ8" s="150"/>
      <c r="AR8" s="150" t="s">
        <v>44</v>
      </c>
      <c r="AS8" s="150"/>
      <c r="AT8" s="150" t="s">
        <v>2</v>
      </c>
      <c r="AU8" s="150"/>
      <c r="AV8" s="150" t="s">
        <v>60</v>
      </c>
      <c r="AW8" s="150"/>
      <c r="AX8" s="150" t="s">
        <v>44</v>
      </c>
      <c r="AY8" s="150"/>
      <c r="AZ8" s="150" t="s">
        <v>2</v>
      </c>
      <c r="BA8" s="150"/>
      <c r="BB8" s="150" t="s">
        <v>60</v>
      </c>
      <c r="BC8" s="150"/>
      <c r="BD8" s="150" t="s">
        <v>44</v>
      </c>
      <c r="BE8" s="150"/>
      <c r="BF8" s="150" t="s">
        <v>2</v>
      </c>
      <c r="BG8" s="150"/>
      <c r="BH8" s="150" t="s">
        <v>60</v>
      </c>
      <c r="BI8" s="150"/>
      <c r="BJ8" s="150" t="s">
        <v>44</v>
      </c>
      <c r="BK8" s="150"/>
      <c r="BL8" s="150" t="s">
        <v>2</v>
      </c>
      <c r="BM8" s="150"/>
      <c r="BN8" s="150" t="s">
        <v>60</v>
      </c>
      <c r="BO8" s="150"/>
      <c r="BP8" s="150" t="s">
        <v>44</v>
      </c>
      <c r="BQ8" s="150"/>
      <c r="BR8" s="150" t="s">
        <v>2</v>
      </c>
      <c r="BS8" s="150"/>
      <c r="BT8" s="150" t="s">
        <v>60</v>
      </c>
      <c r="BU8" s="150"/>
    </row>
    <row r="9" spans="1:73" ht="51" x14ac:dyDescent="0.2">
      <c r="A9" s="148"/>
      <c r="B9" s="36" t="s">
        <v>62</v>
      </c>
      <c r="C9" s="35" t="s">
        <v>63</v>
      </c>
      <c r="D9" s="36" t="s">
        <v>47</v>
      </c>
      <c r="E9" s="35" t="s">
        <v>64</v>
      </c>
      <c r="F9" s="36" t="s">
        <v>49</v>
      </c>
      <c r="G9" s="35" t="s">
        <v>65</v>
      </c>
      <c r="H9" s="36" t="s">
        <v>62</v>
      </c>
      <c r="I9" s="35" t="s">
        <v>63</v>
      </c>
      <c r="J9" s="36" t="s">
        <v>47</v>
      </c>
      <c r="K9" s="35" t="s">
        <v>64</v>
      </c>
      <c r="L9" s="36" t="s">
        <v>49</v>
      </c>
      <c r="M9" s="35" t="s">
        <v>65</v>
      </c>
      <c r="N9" s="36" t="s">
        <v>62</v>
      </c>
      <c r="O9" s="35" t="s">
        <v>63</v>
      </c>
      <c r="P9" s="36" t="s">
        <v>47</v>
      </c>
      <c r="Q9" s="35" t="s">
        <v>64</v>
      </c>
      <c r="R9" s="36" t="s">
        <v>49</v>
      </c>
      <c r="S9" s="35" t="s">
        <v>65</v>
      </c>
      <c r="T9" s="36" t="s">
        <v>62</v>
      </c>
      <c r="U9" s="35" t="s">
        <v>63</v>
      </c>
      <c r="V9" s="36" t="s">
        <v>47</v>
      </c>
      <c r="W9" s="35" t="s">
        <v>64</v>
      </c>
      <c r="X9" s="36" t="s">
        <v>49</v>
      </c>
      <c r="Y9" s="35" t="s">
        <v>65</v>
      </c>
      <c r="Z9" s="36" t="s">
        <v>62</v>
      </c>
      <c r="AA9" s="35" t="s">
        <v>63</v>
      </c>
      <c r="AB9" s="36" t="s">
        <v>47</v>
      </c>
      <c r="AC9" s="35" t="s">
        <v>64</v>
      </c>
      <c r="AD9" s="36" t="s">
        <v>49</v>
      </c>
      <c r="AE9" s="35" t="s">
        <v>65</v>
      </c>
      <c r="AF9" s="36" t="s">
        <v>62</v>
      </c>
      <c r="AG9" s="35" t="s">
        <v>63</v>
      </c>
      <c r="AH9" s="36" t="s">
        <v>47</v>
      </c>
      <c r="AI9" s="35" t="s">
        <v>64</v>
      </c>
      <c r="AJ9" s="36" t="s">
        <v>49</v>
      </c>
      <c r="AK9" s="35" t="s">
        <v>65</v>
      </c>
      <c r="AL9" s="36" t="s">
        <v>62</v>
      </c>
      <c r="AM9" s="35" t="s">
        <v>63</v>
      </c>
      <c r="AN9" s="36" t="s">
        <v>47</v>
      </c>
      <c r="AO9" s="35" t="s">
        <v>64</v>
      </c>
      <c r="AP9" s="36" t="s">
        <v>49</v>
      </c>
      <c r="AQ9" s="35" t="s">
        <v>65</v>
      </c>
      <c r="AR9" s="36" t="s">
        <v>62</v>
      </c>
      <c r="AS9" s="35" t="s">
        <v>63</v>
      </c>
      <c r="AT9" s="36" t="s">
        <v>47</v>
      </c>
      <c r="AU9" s="35" t="s">
        <v>64</v>
      </c>
      <c r="AV9" s="36" t="s">
        <v>49</v>
      </c>
      <c r="AW9" s="35" t="s">
        <v>65</v>
      </c>
      <c r="AX9" s="36" t="s">
        <v>62</v>
      </c>
      <c r="AY9" s="35" t="s">
        <v>63</v>
      </c>
      <c r="AZ9" s="36" t="s">
        <v>47</v>
      </c>
      <c r="BA9" s="35" t="s">
        <v>64</v>
      </c>
      <c r="BB9" s="36" t="s">
        <v>49</v>
      </c>
      <c r="BC9" s="35" t="s">
        <v>65</v>
      </c>
      <c r="BD9" s="36" t="s">
        <v>62</v>
      </c>
      <c r="BE9" s="35" t="s">
        <v>63</v>
      </c>
      <c r="BF9" s="36" t="s">
        <v>47</v>
      </c>
      <c r="BG9" s="35" t="s">
        <v>64</v>
      </c>
      <c r="BH9" s="36" t="s">
        <v>49</v>
      </c>
      <c r="BI9" s="35" t="s">
        <v>65</v>
      </c>
      <c r="BJ9" s="36" t="s">
        <v>62</v>
      </c>
      <c r="BK9" s="35" t="s">
        <v>63</v>
      </c>
      <c r="BL9" s="36" t="s">
        <v>47</v>
      </c>
      <c r="BM9" s="35" t="s">
        <v>64</v>
      </c>
      <c r="BN9" s="36" t="s">
        <v>49</v>
      </c>
      <c r="BO9" s="35" t="s">
        <v>65</v>
      </c>
      <c r="BP9" s="36" t="s">
        <v>62</v>
      </c>
      <c r="BQ9" s="35" t="s">
        <v>63</v>
      </c>
      <c r="BR9" s="36" t="s">
        <v>47</v>
      </c>
      <c r="BS9" s="35" t="s">
        <v>64</v>
      </c>
      <c r="BT9" s="36" t="s">
        <v>49</v>
      </c>
      <c r="BU9" s="35" t="s">
        <v>65</v>
      </c>
    </row>
    <row r="10" spans="1:73" x14ac:dyDescent="0.2">
      <c r="A10" s="38" t="s">
        <v>66</v>
      </c>
      <c r="B10" s="114">
        <v>625</v>
      </c>
      <c r="C10" s="110">
        <f>B10/F10</f>
        <v>0.66137566137566139</v>
      </c>
      <c r="D10" s="114">
        <v>320</v>
      </c>
      <c r="E10" s="110">
        <f>D10/F10</f>
        <v>0.33862433862433861</v>
      </c>
      <c r="F10" s="114">
        <f t="shared" ref="F10:F15" si="0">B10+D10</f>
        <v>945</v>
      </c>
      <c r="G10" s="123">
        <f>F10/$F$16</f>
        <v>4.9303490374080453E-2</v>
      </c>
      <c r="H10" s="114">
        <v>610</v>
      </c>
      <c r="I10" s="110">
        <f>H10/L10</f>
        <v>0.65520945220193338</v>
      </c>
      <c r="J10" s="114">
        <v>321</v>
      </c>
      <c r="K10" s="110">
        <f>J10/L10</f>
        <v>0.34479054779806662</v>
      </c>
      <c r="L10" s="114">
        <f t="shared" ref="L10:L15" si="1">H10+J10</f>
        <v>931</v>
      </c>
      <c r="M10" s="123">
        <f>L10/$F$16</f>
        <v>4.8573068294464443E-2</v>
      </c>
      <c r="N10" s="114">
        <v>591</v>
      </c>
      <c r="O10" s="110">
        <f>N10/R10</f>
        <v>0.64449291166848421</v>
      </c>
      <c r="P10" s="114">
        <v>326</v>
      </c>
      <c r="Q10" s="110">
        <f>P10/R10</f>
        <v>0.35550708833151579</v>
      </c>
      <c r="R10" s="114">
        <f t="shared" ref="R10:R15" si="2">N10+P10</f>
        <v>917</v>
      </c>
      <c r="S10" s="123">
        <f>R10/$F$16</f>
        <v>4.784264621484844E-2</v>
      </c>
      <c r="T10" s="114">
        <v>569</v>
      </c>
      <c r="U10" s="110">
        <f>T10/X10</f>
        <v>0.64221218961625282</v>
      </c>
      <c r="V10" s="114">
        <v>317</v>
      </c>
      <c r="W10" s="110">
        <f>V10/X10</f>
        <v>0.35778781038374718</v>
      </c>
      <c r="X10" s="114">
        <f t="shared" ref="X10:X15" si="3">T10+V10</f>
        <v>886</v>
      </c>
      <c r="Y10" s="123">
        <f>X10/$F$16</f>
        <v>4.6225283038555852E-2</v>
      </c>
      <c r="Z10" s="114">
        <v>535</v>
      </c>
      <c r="AA10" s="110">
        <f>Z10/AD10</f>
        <v>0.62719812426729193</v>
      </c>
      <c r="AB10" s="114">
        <v>318</v>
      </c>
      <c r="AC10" s="110">
        <f>AB10/AD10</f>
        <v>0.37280187573270807</v>
      </c>
      <c r="AD10" s="114">
        <f t="shared" ref="AD10:AD15" si="4">Z10+AB10</f>
        <v>853</v>
      </c>
      <c r="AE10" s="123">
        <f>AD10/$F$16</f>
        <v>4.4503573850889551E-2</v>
      </c>
      <c r="AF10" s="114">
        <v>502</v>
      </c>
      <c r="AG10" s="110">
        <f>AF10/AJ10</f>
        <v>0.62515566625155661</v>
      </c>
      <c r="AH10" s="114">
        <v>301</v>
      </c>
      <c r="AI10" s="110">
        <f>AH10/AJ10</f>
        <v>0.37484433374844334</v>
      </c>
      <c r="AJ10" s="114">
        <f t="shared" ref="AJ10:AJ15" si="5">AF10+AH10</f>
        <v>803</v>
      </c>
      <c r="AK10" s="123">
        <f>AJ10/$F$16</f>
        <v>4.1894923566546671E-2</v>
      </c>
      <c r="AL10" s="114">
        <v>461</v>
      </c>
      <c r="AM10" s="110">
        <f>AL10/AP10</f>
        <v>0.63064295485636113</v>
      </c>
      <c r="AN10" s="114">
        <v>270</v>
      </c>
      <c r="AO10" s="110">
        <f>AN10/AP10</f>
        <v>0.36935704514363887</v>
      </c>
      <c r="AP10" s="114">
        <f t="shared" ref="AP10:AP15" si="6">AL10+AN10</f>
        <v>731</v>
      </c>
      <c r="AQ10" s="123">
        <f>AP10/$F$16</f>
        <v>3.8138467157092917E-2</v>
      </c>
      <c r="AR10" s="114">
        <v>459</v>
      </c>
      <c r="AS10" s="110">
        <f>AR10/AV10</f>
        <v>0.62790697674418605</v>
      </c>
      <c r="AT10" s="114">
        <v>272</v>
      </c>
      <c r="AU10" s="110">
        <f>AT10/AV10</f>
        <v>0.37209302325581395</v>
      </c>
      <c r="AV10" s="114">
        <f t="shared" ref="AV10:AV15" si="7">AR10+AT10</f>
        <v>731</v>
      </c>
      <c r="AW10" s="123">
        <f>AV10/$F$16</f>
        <v>3.8138467157092917E-2</v>
      </c>
      <c r="AX10" s="114">
        <v>482</v>
      </c>
      <c r="AY10" s="110">
        <f>AX10/BB10</f>
        <v>0.6251621271076524</v>
      </c>
      <c r="AZ10" s="114">
        <v>289</v>
      </c>
      <c r="BA10" s="110">
        <f>AZ10/BB10</f>
        <v>0.3748378728923476</v>
      </c>
      <c r="BB10" s="114">
        <f t="shared" ref="BB10:BB15" si="8">AX10+AZ10</f>
        <v>771</v>
      </c>
      <c r="BC10" s="123">
        <f>BB10/$F$16</f>
        <v>4.0225387384567227E-2</v>
      </c>
      <c r="BD10" s="114">
        <v>527</v>
      </c>
      <c r="BE10" s="110">
        <f>BD10/BH10</f>
        <v>0.63189448441246998</v>
      </c>
      <c r="BF10" s="114">
        <v>307</v>
      </c>
      <c r="BG10" s="110">
        <f>BF10/BH10</f>
        <v>0.36810551558752996</v>
      </c>
      <c r="BH10" s="114">
        <f t="shared" ref="BH10:BH15" si="9">BD10+BF10</f>
        <v>834</v>
      </c>
      <c r="BI10" s="123">
        <f>BH10/$F$16</f>
        <v>4.3512286742839253E-2</v>
      </c>
      <c r="BJ10" s="114">
        <v>500</v>
      </c>
      <c r="BK10" s="110">
        <f>BJ10/BN10</f>
        <v>0.625</v>
      </c>
      <c r="BL10" s="114">
        <v>300</v>
      </c>
      <c r="BM10" s="110">
        <f>BL10/BN10</f>
        <v>0.375</v>
      </c>
      <c r="BN10" s="114">
        <f t="shared" ref="BN10:BN15" si="10">BJ10+BL10</f>
        <v>800</v>
      </c>
      <c r="BO10" s="123">
        <f>BN10/$F$16</f>
        <v>4.1738404549486095E-2</v>
      </c>
      <c r="BP10" s="114">
        <v>519</v>
      </c>
      <c r="BQ10" s="110">
        <f>BP10/BT10</f>
        <v>0.63916256157635465</v>
      </c>
      <c r="BR10" s="114">
        <v>293</v>
      </c>
      <c r="BS10" s="110">
        <f>BR10/BT10</f>
        <v>0.3608374384236453</v>
      </c>
      <c r="BT10" s="114">
        <f t="shared" ref="BT10:BT15" si="11">BP10+BR10</f>
        <v>812</v>
      </c>
      <c r="BU10" s="123">
        <f>BT10/$F$16</f>
        <v>4.2364480617728385E-2</v>
      </c>
    </row>
    <row r="11" spans="1:73" x14ac:dyDescent="0.2">
      <c r="A11" s="38" t="s">
        <v>112</v>
      </c>
      <c r="B11" s="28">
        <v>611</v>
      </c>
      <c r="C11" s="110">
        <f t="shared" ref="C11:C16" si="12">B11/F11</f>
        <v>0.54946043165467628</v>
      </c>
      <c r="D11" s="28">
        <v>501</v>
      </c>
      <c r="E11" s="110">
        <f t="shared" ref="E11:E16" si="13">D11/F11</f>
        <v>0.45053956834532372</v>
      </c>
      <c r="F11" s="114">
        <f t="shared" si="0"/>
        <v>1112</v>
      </c>
      <c r="G11" s="123">
        <f t="shared" ref="G11:G16" si="14">F11/$F$16</f>
        <v>5.801638232378567E-2</v>
      </c>
      <c r="H11" s="28">
        <v>593</v>
      </c>
      <c r="I11" s="110">
        <f t="shared" ref="I11:I16" si="15">H11/L11</f>
        <v>0.54856614246068458</v>
      </c>
      <c r="J11" s="28">
        <v>488</v>
      </c>
      <c r="K11" s="110">
        <f t="shared" ref="K11:K16" si="16">J11/L11</f>
        <v>0.45143385753931548</v>
      </c>
      <c r="L11" s="114">
        <f t="shared" si="1"/>
        <v>1081</v>
      </c>
      <c r="M11" s="123">
        <f t="shared" ref="M11:M16" si="17">L11/$F$16</f>
        <v>5.6399019147493089E-2</v>
      </c>
      <c r="N11" s="28">
        <v>572</v>
      </c>
      <c r="O11" s="110">
        <f t="shared" ref="O11:O15" si="18">N11/R11</f>
        <v>0.54269449715370022</v>
      </c>
      <c r="P11" s="28">
        <v>482</v>
      </c>
      <c r="Q11" s="110">
        <f t="shared" ref="Q11:Q15" si="19">P11/R11</f>
        <v>0.45730550284629978</v>
      </c>
      <c r="R11" s="114">
        <f t="shared" si="2"/>
        <v>1054</v>
      </c>
      <c r="S11" s="123">
        <f t="shared" ref="S11:S15" si="20">R11/$F$16</f>
        <v>5.4990347993947933E-2</v>
      </c>
      <c r="T11" s="28">
        <v>479</v>
      </c>
      <c r="U11" s="110">
        <f t="shared" ref="U11:U15" si="21">T11/X11</f>
        <v>0.51066098081023459</v>
      </c>
      <c r="V11" s="28">
        <v>459</v>
      </c>
      <c r="W11" s="110">
        <f t="shared" ref="W11:W15" si="22">V11/X11</f>
        <v>0.48933901918976547</v>
      </c>
      <c r="X11" s="114">
        <f t="shared" si="3"/>
        <v>938</v>
      </c>
      <c r="Y11" s="123">
        <f t="shared" ref="Y11:Y15" si="23">X11/$F$16</f>
        <v>4.8938279334272444E-2</v>
      </c>
      <c r="Z11" s="28">
        <v>465</v>
      </c>
      <c r="AA11" s="110">
        <f t="shared" ref="AA11:AA15" si="24">Z11/AD11</f>
        <v>0.55094786729857825</v>
      </c>
      <c r="AB11" s="28">
        <v>379</v>
      </c>
      <c r="AC11" s="110">
        <f t="shared" ref="AC11:AC15" si="25">AB11/AD11</f>
        <v>0.4490521327014218</v>
      </c>
      <c r="AD11" s="114">
        <f t="shared" si="4"/>
        <v>844</v>
      </c>
      <c r="AE11" s="123">
        <f t="shared" ref="AE11:AE15" si="26">AD11/$F$16</f>
        <v>4.403401679970783E-2</v>
      </c>
      <c r="AF11" s="28">
        <v>492</v>
      </c>
      <c r="AG11" s="110">
        <f t="shared" ref="AG11:AG15" si="27">AF11/AJ11</f>
        <v>0.56616800920598387</v>
      </c>
      <c r="AH11" s="28">
        <v>377</v>
      </c>
      <c r="AI11" s="110">
        <f t="shared" ref="AI11:AI15" si="28">AH11/AJ11</f>
        <v>0.43383199079401613</v>
      </c>
      <c r="AJ11" s="114">
        <f t="shared" si="5"/>
        <v>869</v>
      </c>
      <c r="AK11" s="123">
        <f t="shared" ref="AK11:AK15" si="29">AJ11/$F$16</f>
        <v>4.5338341941879273E-2</v>
      </c>
      <c r="AL11" s="28">
        <v>499</v>
      </c>
      <c r="AM11" s="110">
        <f t="shared" ref="AM11:AM15" si="30">AL11/AP11</f>
        <v>0.54357298474945537</v>
      </c>
      <c r="AN11" s="28">
        <v>419</v>
      </c>
      <c r="AO11" s="110">
        <f t="shared" ref="AO11:AO15" si="31">AN11/AP11</f>
        <v>0.45642701525054469</v>
      </c>
      <c r="AP11" s="114">
        <f t="shared" si="6"/>
        <v>918</v>
      </c>
      <c r="AQ11" s="123">
        <f t="shared" ref="AQ11:AQ15" si="32">AP11/$F$16</f>
        <v>4.7894819220535297E-2</v>
      </c>
      <c r="AR11" s="28">
        <v>494</v>
      </c>
      <c r="AS11" s="110">
        <f t="shared" ref="AS11:AS15" si="33">AR11/AV11</f>
        <v>0.52054794520547942</v>
      </c>
      <c r="AT11" s="28">
        <v>455</v>
      </c>
      <c r="AU11" s="110">
        <f t="shared" ref="AU11:AU15" si="34">AT11/AV11</f>
        <v>0.47945205479452052</v>
      </c>
      <c r="AV11" s="114">
        <f t="shared" si="7"/>
        <v>949</v>
      </c>
      <c r="AW11" s="123">
        <f t="shared" ref="AW11:AW15" si="35">AV11/$F$16</f>
        <v>4.9512182396827878E-2</v>
      </c>
      <c r="AX11" s="28">
        <v>514</v>
      </c>
      <c r="AY11" s="110">
        <f t="shared" ref="AY11:AY15" si="36">AX11/BB11</f>
        <v>0.50097465886939574</v>
      </c>
      <c r="AZ11" s="28">
        <v>512</v>
      </c>
      <c r="BA11" s="110">
        <f t="shared" ref="BA11:BA15" si="37">AZ11/BB11</f>
        <v>0.49902534113060426</v>
      </c>
      <c r="BB11" s="114">
        <f t="shared" si="8"/>
        <v>1026</v>
      </c>
      <c r="BC11" s="123">
        <f t="shared" ref="BC11:BC15" si="38">BB11/$F$16</f>
        <v>5.352950383471592E-2</v>
      </c>
      <c r="BD11" s="28">
        <v>580</v>
      </c>
      <c r="BE11" s="110">
        <f t="shared" ref="BE11:BE15" si="39">BD11/BH11</f>
        <v>0.51282051282051277</v>
      </c>
      <c r="BF11" s="28">
        <v>551</v>
      </c>
      <c r="BG11" s="110">
        <f t="shared" ref="BG11:BG15" si="40">BF11/BH11</f>
        <v>0.48717948717948717</v>
      </c>
      <c r="BH11" s="114">
        <f t="shared" si="9"/>
        <v>1131</v>
      </c>
      <c r="BI11" s="123">
        <f t="shared" ref="BI11:BI15" si="41">BH11/$F$16</f>
        <v>5.9007669431835968E-2</v>
      </c>
      <c r="BJ11" s="28">
        <v>635</v>
      </c>
      <c r="BK11" s="110">
        <f t="shared" ref="BK11:BK15" si="42">BJ11/BN11</f>
        <v>0.55025996533795496</v>
      </c>
      <c r="BL11" s="28">
        <v>519</v>
      </c>
      <c r="BM11" s="110">
        <f t="shared" ref="BM11:BM15" si="43">BL11/BN11</f>
        <v>0.44974003466204504</v>
      </c>
      <c r="BN11" s="114">
        <f t="shared" si="10"/>
        <v>1154</v>
      </c>
      <c r="BO11" s="123">
        <f t="shared" ref="BO11:BO15" si="44">BN11/$F$16</f>
        <v>6.0207648562633692E-2</v>
      </c>
      <c r="BP11" s="28">
        <v>674</v>
      </c>
      <c r="BQ11" s="110">
        <f t="shared" ref="BQ11:BQ15" si="45">BP11/BT11</f>
        <v>0.54930725346373266</v>
      </c>
      <c r="BR11" s="28">
        <v>553</v>
      </c>
      <c r="BS11" s="110">
        <f t="shared" ref="BS11:BS15" si="46">BR11/BT11</f>
        <v>0.45069274653626734</v>
      </c>
      <c r="BT11" s="114">
        <f t="shared" si="11"/>
        <v>1227</v>
      </c>
      <c r="BU11" s="123">
        <f t="shared" ref="BU11:BU15" si="47">BT11/$F$16</f>
        <v>6.4016277977774302E-2</v>
      </c>
    </row>
    <row r="12" spans="1:73" x14ac:dyDescent="0.2">
      <c r="A12" s="38" t="s">
        <v>67</v>
      </c>
      <c r="B12" s="114">
        <v>4489</v>
      </c>
      <c r="C12" s="110">
        <f t="shared" si="12"/>
        <v>0.40231224233733642</v>
      </c>
      <c r="D12" s="114">
        <v>6669</v>
      </c>
      <c r="E12" s="110">
        <f t="shared" si="13"/>
        <v>0.59768775766266358</v>
      </c>
      <c r="F12" s="114">
        <f t="shared" si="0"/>
        <v>11158</v>
      </c>
      <c r="G12" s="123">
        <f t="shared" si="14"/>
        <v>0.58214639745395735</v>
      </c>
      <c r="H12" s="114">
        <v>4396</v>
      </c>
      <c r="I12" s="110">
        <f t="shared" si="15"/>
        <v>0.39782805429864254</v>
      </c>
      <c r="J12" s="114">
        <v>6654</v>
      </c>
      <c r="K12" s="110">
        <f t="shared" si="16"/>
        <v>0.60217194570135746</v>
      </c>
      <c r="L12" s="114">
        <f t="shared" si="1"/>
        <v>11050</v>
      </c>
      <c r="M12" s="123">
        <f t="shared" si="17"/>
        <v>0.57651171283977665</v>
      </c>
      <c r="N12" s="114">
        <v>4311</v>
      </c>
      <c r="O12" s="110">
        <f t="shared" si="18"/>
        <v>0.39590412342731196</v>
      </c>
      <c r="P12" s="114">
        <v>6578</v>
      </c>
      <c r="Q12" s="110">
        <f t="shared" si="19"/>
        <v>0.60409587657268804</v>
      </c>
      <c r="R12" s="114">
        <f t="shared" si="2"/>
        <v>10889</v>
      </c>
      <c r="S12" s="123">
        <f t="shared" si="20"/>
        <v>0.56811185892419258</v>
      </c>
      <c r="T12" s="114">
        <v>4141</v>
      </c>
      <c r="U12" s="110">
        <f t="shared" si="21"/>
        <v>0.39032896597228767</v>
      </c>
      <c r="V12" s="114">
        <v>6468</v>
      </c>
      <c r="W12" s="110">
        <f t="shared" si="22"/>
        <v>0.60967103402771228</v>
      </c>
      <c r="X12" s="114">
        <f t="shared" si="3"/>
        <v>10609</v>
      </c>
      <c r="Y12" s="123">
        <f t="shared" si="23"/>
        <v>0.55350341733187247</v>
      </c>
      <c r="Z12" s="114">
        <v>4012</v>
      </c>
      <c r="AA12" s="110">
        <f t="shared" si="24"/>
        <v>0.3884209507212702</v>
      </c>
      <c r="AB12" s="114">
        <v>6317</v>
      </c>
      <c r="AC12" s="110">
        <f t="shared" si="25"/>
        <v>0.61157904927872975</v>
      </c>
      <c r="AD12" s="114">
        <f t="shared" si="4"/>
        <v>10329</v>
      </c>
      <c r="AE12" s="123">
        <f t="shared" si="26"/>
        <v>0.53889497573955236</v>
      </c>
      <c r="AF12" s="114">
        <v>3822</v>
      </c>
      <c r="AG12" s="110">
        <f t="shared" si="27"/>
        <v>0.37781731909845789</v>
      </c>
      <c r="AH12" s="114">
        <v>6294</v>
      </c>
      <c r="AI12" s="110">
        <f t="shared" si="28"/>
        <v>0.62218268090154216</v>
      </c>
      <c r="AJ12" s="114">
        <f t="shared" si="5"/>
        <v>10116</v>
      </c>
      <c r="AK12" s="123">
        <f t="shared" si="29"/>
        <v>0.52778212552825166</v>
      </c>
      <c r="AL12" s="114">
        <v>3787</v>
      </c>
      <c r="AM12" s="110">
        <f t="shared" si="30"/>
        <v>0.38098591549295774</v>
      </c>
      <c r="AN12" s="114">
        <v>6153</v>
      </c>
      <c r="AO12" s="110">
        <f t="shared" si="31"/>
        <v>0.61901408450704221</v>
      </c>
      <c r="AP12" s="114">
        <f t="shared" si="6"/>
        <v>9940</v>
      </c>
      <c r="AQ12" s="123">
        <f t="shared" si="32"/>
        <v>0.51859967652736472</v>
      </c>
      <c r="AR12" s="114">
        <v>3845</v>
      </c>
      <c r="AS12" s="110">
        <f t="shared" si="33"/>
        <v>0.38354114713216958</v>
      </c>
      <c r="AT12" s="114">
        <v>6180</v>
      </c>
      <c r="AU12" s="110">
        <f t="shared" si="34"/>
        <v>0.61645885286783042</v>
      </c>
      <c r="AV12" s="114">
        <f t="shared" si="7"/>
        <v>10025</v>
      </c>
      <c r="AW12" s="123">
        <f t="shared" si="35"/>
        <v>0.52303438201074759</v>
      </c>
      <c r="AX12" s="114">
        <v>3979</v>
      </c>
      <c r="AY12" s="110">
        <f t="shared" si="36"/>
        <v>0.3858985549413248</v>
      </c>
      <c r="AZ12" s="114">
        <v>6332</v>
      </c>
      <c r="BA12" s="110">
        <f t="shared" si="37"/>
        <v>0.61410144505867525</v>
      </c>
      <c r="BB12" s="114">
        <f t="shared" si="8"/>
        <v>10311</v>
      </c>
      <c r="BC12" s="123">
        <f t="shared" si="38"/>
        <v>0.53795586163718889</v>
      </c>
      <c r="BD12" s="114">
        <v>4113</v>
      </c>
      <c r="BE12" s="110">
        <f t="shared" si="39"/>
        <v>0.38941488354478321</v>
      </c>
      <c r="BF12" s="114">
        <v>6449</v>
      </c>
      <c r="BG12" s="110">
        <f t="shared" si="40"/>
        <v>0.61058511645521685</v>
      </c>
      <c r="BH12" s="114">
        <f t="shared" si="9"/>
        <v>10562</v>
      </c>
      <c r="BI12" s="123">
        <f t="shared" si="41"/>
        <v>0.5510512860645902</v>
      </c>
      <c r="BJ12" s="114">
        <v>4090</v>
      </c>
      <c r="BK12" s="110">
        <f t="shared" si="42"/>
        <v>0.39539829853054909</v>
      </c>
      <c r="BL12" s="114">
        <v>6254</v>
      </c>
      <c r="BM12" s="110">
        <f t="shared" si="43"/>
        <v>0.60460170146945091</v>
      </c>
      <c r="BN12" s="114">
        <f t="shared" si="10"/>
        <v>10344</v>
      </c>
      <c r="BO12" s="123">
        <f t="shared" si="44"/>
        <v>0.53967757082485524</v>
      </c>
      <c r="BP12" s="114">
        <v>4013</v>
      </c>
      <c r="BQ12" s="110">
        <f t="shared" si="45"/>
        <v>0.3977205153617443</v>
      </c>
      <c r="BR12" s="114">
        <v>6077</v>
      </c>
      <c r="BS12" s="110">
        <f t="shared" si="46"/>
        <v>0.60227948463825565</v>
      </c>
      <c r="BT12" s="114">
        <f t="shared" si="11"/>
        <v>10090</v>
      </c>
      <c r="BU12" s="123">
        <f t="shared" si="47"/>
        <v>0.52642562738039334</v>
      </c>
    </row>
    <row r="13" spans="1:73" x14ac:dyDescent="0.2">
      <c r="A13" s="38" t="s">
        <v>68</v>
      </c>
      <c r="B13" s="28">
        <v>1543</v>
      </c>
      <c r="C13" s="110">
        <f t="shared" si="12"/>
        <v>0.89139225880993644</v>
      </c>
      <c r="D13" s="28">
        <v>188</v>
      </c>
      <c r="E13" s="110">
        <f t="shared" si="13"/>
        <v>0.10860774119006354</v>
      </c>
      <c r="F13" s="114">
        <f t="shared" si="0"/>
        <v>1731</v>
      </c>
      <c r="G13" s="123">
        <f t="shared" si="14"/>
        <v>9.0311472843950538E-2</v>
      </c>
      <c r="H13" s="28">
        <v>1489</v>
      </c>
      <c r="I13" s="110">
        <f t="shared" si="15"/>
        <v>0.88630952380952377</v>
      </c>
      <c r="J13" s="28">
        <v>191</v>
      </c>
      <c r="K13" s="110">
        <f t="shared" si="16"/>
        <v>0.11369047619047619</v>
      </c>
      <c r="L13" s="114">
        <f t="shared" si="1"/>
        <v>1680</v>
      </c>
      <c r="M13" s="123">
        <f t="shared" si="17"/>
        <v>8.7650649553920795E-2</v>
      </c>
      <c r="N13" s="28">
        <v>1508</v>
      </c>
      <c r="O13" s="110">
        <f t="shared" si="18"/>
        <v>0.88601645123384254</v>
      </c>
      <c r="P13" s="28">
        <v>194</v>
      </c>
      <c r="Q13" s="110">
        <f t="shared" si="19"/>
        <v>0.11398354876615746</v>
      </c>
      <c r="R13" s="114">
        <f t="shared" si="2"/>
        <v>1702</v>
      </c>
      <c r="S13" s="123">
        <f t="shared" si="20"/>
        <v>8.8798455679031663E-2</v>
      </c>
      <c r="T13" s="28">
        <v>1456</v>
      </c>
      <c r="U13" s="110">
        <f t="shared" si="21"/>
        <v>0.88564476885644772</v>
      </c>
      <c r="V13" s="28">
        <v>188</v>
      </c>
      <c r="W13" s="110">
        <f t="shared" si="22"/>
        <v>0.11435523114355231</v>
      </c>
      <c r="X13" s="114">
        <f t="shared" si="3"/>
        <v>1644</v>
      </c>
      <c r="Y13" s="123">
        <f t="shared" si="23"/>
        <v>8.5772421349193925E-2</v>
      </c>
      <c r="Z13" s="28">
        <v>1437</v>
      </c>
      <c r="AA13" s="110">
        <f t="shared" si="24"/>
        <v>0.88267813267813267</v>
      </c>
      <c r="AB13" s="28">
        <v>191</v>
      </c>
      <c r="AC13" s="110">
        <f t="shared" si="25"/>
        <v>0.11732186732186732</v>
      </c>
      <c r="AD13" s="114">
        <f t="shared" si="4"/>
        <v>1628</v>
      </c>
      <c r="AE13" s="123">
        <f t="shared" si="26"/>
        <v>8.493765325820421E-2</v>
      </c>
      <c r="AF13" s="28">
        <v>1391</v>
      </c>
      <c r="AG13" s="110">
        <f t="shared" si="27"/>
        <v>0.88205453392517441</v>
      </c>
      <c r="AH13" s="28">
        <v>186</v>
      </c>
      <c r="AI13" s="110">
        <f t="shared" si="28"/>
        <v>0.11794546607482562</v>
      </c>
      <c r="AJ13" s="114">
        <f t="shared" si="5"/>
        <v>1577</v>
      </c>
      <c r="AK13" s="123">
        <f t="shared" si="29"/>
        <v>8.2276829968174467E-2</v>
      </c>
      <c r="AL13" s="28">
        <v>1346</v>
      </c>
      <c r="AM13" s="110">
        <f t="shared" si="30"/>
        <v>0.87859007832898173</v>
      </c>
      <c r="AN13" s="28">
        <v>186</v>
      </c>
      <c r="AO13" s="110">
        <f t="shared" si="31"/>
        <v>0.12140992167101827</v>
      </c>
      <c r="AP13" s="114">
        <f t="shared" si="6"/>
        <v>1532</v>
      </c>
      <c r="AQ13" s="123">
        <f t="shared" si="32"/>
        <v>7.9929044712265876E-2</v>
      </c>
      <c r="AR13" s="28">
        <v>1350</v>
      </c>
      <c r="AS13" s="110">
        <f t="shared" si="33"/>
        <v>0.88466579292267367</v>
      </c>
      <c r="AT13" s="28">
        <v>176</v>
      </c>
      <c r="AU13" s="110">
        <f t="shared" si="34"/>
        <v>0.11533420707732635</v>
      </c>
      <c r="AV13" s="114">
        <f t="shared" si="7"/>
        <v>1526</v>
      </c>
      <c r="AW13" s="123">
        <f t="shared" si="35"/>
        <v>7.9616006678144724E-2</v>
      </c>
      <c r="AX13" s="28">
        <v>1322</v>
      </c>
      <c r="AY13" s="110">
        <f t="shared" si="36"/>
        <v>0.88368983957219249</v>
      </c>
      <c r="AZ13" s="28">
        <v>174</v>
      </c>
      <c r="BA13" s="110">
        <f t="shared" si="37"/>
        <v>0.11631016042780749</v>
      </c>
      <c r="BB13" s="114">
        <f t="shared" si="8"/>
        <v>1496</v>
      </c>
      <c r="BC13" s="123">
        <f t="shared" si="38"/>
        <v>7.8050816507539006E-2</v>
      </c>
      <c r="BD13" s="28">
        <v>1338</v>
      </c>
      <c r="BE13" s="110">
        <f t="shared" si="39"/>
        <v>0.88785666887856673</v>
      </c>
      <c r="BF13" s="28">
        <v>169</v>
      </c>
      <c r="BG13" s="110">
        <f t="shared" si="40"/>
        <v>0.11214333112143331</v>
      </c>
      <c r="BH13" s="114">
        <f t="shared" si="9"/>
        <v>1507</v>
      </c>
      <c r="BI13" s="123">
        <f t="shared" si="41"/>
        <v>7.862471957009444E-2</v>
      </c>
      <c r="BJ13" s="28">
        <v>1333</v>
      </c>
      <c r="BK13" s="110">
        <f t="shared" si="42"/>
        <v>0.89283322170127255</v>
      </c>
      <c r="BL13" s="28">
        <v>160</v>
      </c>
      <c r="BM13" s="110">
        <f t="shared" si="43"/>
        <v>0.10716677829872739</v>
      </c>
      <c r="BN13" s="114">
        <f t="shared" si="10"/>
        <v>1493</v>
      </c>
      <c r="BO13" s="123">
        <f t="shared" si="44"/>
        <v>7.7894297490478423E-2</v>
      </c>
      <c r="BP13" s="28">
        <v>1376</v>
      </c>
      <c r="BQ13" s="110">
        <f t="shared" si="45"/>
        <v>0.89700130378096476</v>
      </c>
      <c r="BR13" s="28">
        <v>158</v>
      </c>
      <c r="BS13" s="110">
        <f t="shared" si="46"/>
        <v>0.10299869621903521</v>
      </c>
      <c r="BT13" s="114">
        <f t="shared" si="11"/>
        <v>1534</v>
      </c>
      <c r="BU13" s="123">
        <f t="shared" si="47"/>
        <v>8.0033390723639589E-2</v>
      </c>
    </row>
    <row r="14" spans="1:73" ht="25.5" x14ac:dyDescent="0.2">
      <c r="A14" s="39" t="s">
        <v>69</v>
      </c>
      <c r="B14" s="28">
        <v>954</v>
      </c>
      <c r="C14" s="110">
        <f t="shared" si="12"/>
        <v>0.38144742103158735</v>
      </c>
      <c r="D14" s="28">
        <v>1547</v>
      </c>
      <c r="E14" s="110">
        <f t="shared" si="13"/>
        <v>0.61855257896841265</v>
      </c>
      <c r="F14" s="114">
        <f t="shared" si="0"/>
        <v>2501</v>
      </c>
      <c r="G14" s="123">
        <f t="shared" si="14"/>
        <v>0.13048468722283091</v>
      </c>
      <c r="H14" s="28">
        <v>953</v>
      </c>
      <c r="I14" s="110">
        <f t="shared" si="15"/>
        <v>0.38520614389652386</v>
      </c>
      <c r="J14" s="28">
        <v>1521</v>
      </c>
      <c r="K14" s="110">
        <f t="shared" si="16"/>
        <v>0.61479385610347614</v>
      </c>
      <c r="L14" s="114">
        <f t="shared" si="1"/>
        <v>2474</v>
      </c>
      <c r="M14" s="123">
        <f t="shared" si="17"/>
        <v>0.12907601606928576</v>
      </c>
      <c r="N14" s="28">
        <v>987</v>
      </c>
      <c r="O14" s="110">
        <f t="shared" si="18"/>
        <v>0.39479999999999998</v>
      </c>
      <c r="P14" s="28">
        <v>1513</v>
      </c>
      <c r="Q14" s="110">
        <f t="shared" si="19"/>
        <v>0.60519999999999996</v>
      </c>
      <c r="R14" s="114">
        <f t="shared" si="2"/>
        <v>2500</v>
      </c>
      <c r="S14" s="123">
        <f t="shared" si="20"/>
        <v>0.13043251421714405</v>
      </c>
      <c r="T14" s="28">
        <v>929</v>
      </c>
      <c r="U14" s="110">
        <f t="shared" si="21"/>
        <v>0.38579734219269102</v>
      </c>
      <c r="V14" s="28">
        <v>1479</v>
      </c>
      <c r="W14" s="110">
        <f t="shared" si="22"/>
        <v>0.61420265780730898</v>
      </c>
      <c r="X14" s="114">
        <f t="shared" si="3"/>
        <v>2408</v>
      </c>
      <c r="Y14" s="123">
        <f t="shared" si="23"/>
        <v>0.12563259769395316</v>
      </c>
      <c r="Z14" s="28">
        <v>901</v>
      </c>
      <c r="AA14" s="110">
        <f t="shared" si="24"/>
        <v>0.3855370132648695</v>
      </c>
      <c r="AB14" s="28">
        <v>1436</v>
      </c>
      <c r="AC14" s="110">
        <f t="shared" si="25"/>
        <v>0.61446298673513056</v>
      </c>
      <c r="AD14" s="114">
        <f t="shared" si="4"/>
        <v>2337</v>
      </c>
      <c r="AE14" s="123">
        <f t="shared" si="26"/>
        <v>0.12192831429018626</v>
      </c>
      <c r="AF14" s="28">
        <v>904</v>
      </c>
      <c r="AG14" s="110">
        <f t="shared" si="27"/>
        <v>0.3876500857632933</v>
      </c>
      <c r="AH14" s="28">
        <v>1428</v>
      </c>
      <c r="AI14" s="110">
        <f t="shared" si="28"/>
        <v>0.6123499142367067</v>
      </c>
      <c r="AJ14" s="114">
        <f t="shared" si="5"/>
        <v>2332</v>
      </c>
      <c r="AK14" s="123">
        <f t="shared" si="29"/>
        <v>0.12166744926175196</v>
      </c>
      <c r="AL14" s="28">
        <v>898</v>
      </c>
      <c r="AM14" s="110">
        <f t="shared" si="30"/>
        <v>0.40762596459373579</v>
      </c>
      <c r="AN14" s="28">
        <v>1305</v>
      </c>
      <c r="AO14" s="110">
        <f t="shared" si="31"/>
        <v>0.59237403540626421</v>
      </c>
      <c r="AP14" s="114">
        <f t="shared" si="6"/>
        <v>2203</v>
      </c>
      <c r="AQ14" s="123">
        <f t="shared" si="32"/>
        <v>0.11493713152814734</v>
      </c>
      <c r="AR14" s="28">
        <v>913</v>
      </c>
      <c r="AS14" s="110">
        <f t="shared" si="33"/>
        <v>0.41163210099188458</v>
      </c>
      <c r="AT14" s="28">
        <v>1305</v>
      </c>
      <c r="AU14" s="110">
        <f t="shared" si="34"/>
        <v>0.58836789900811537</v>
      </c>
      <c r="AV14" s="114">
        <f t="shared" si="7"/>
        <v>2218</v>
      </c>
      <c r="AW14" s="123">
        <f t="shared" si="35"/>
        <v>0.1157197266134502</v>
      </c>
      <c r="AX14" s="28">
        <v>908</v>
      </c>
      <c r="AY14" s="110">
        <f t="shared" si="36"/>
        <v>0.39324382849718492</v>
      </c>
      <c r="AZ14" s="28">
        <v>1401</v>
      </c>
      <c r="BA14" s="110">
        <f t="shared" si="37"/>
        <v>0.60675617150281502</v>
      </c>
      <c r="BB14" s="114">
        <f t="shared" si="8"/>
        <v>2309</v>
      </c>
      <c r="BC14" s="123">
        <f t="shared" si="38"/>
        <v>0.12046747013095424</v>
      </c>
      <c r="BD14" s="28">
        <v>930</v>
      </c>
      <c r="BE14" s="110">
        <f t="shared" si="39"/>
        <v>0.39540816326530615</v>
      </c>
      <c r="BF14" s="28">
        <v>1422</v>
      </c>
      <c r="BG14" s="110">
        <f t="shared" si="40"/>
        <v>0.60459183673469385</v>
      </c>
      <c r="BH14" s="114">
        <f t="shared" si="9"/>
        <v>2352</v>
      </c>
      <c r="BI14" s="123">
        <f t="shared" si="41"/>
        <v>0.12271090937548912</v>
      </c>
      <c r="BJ14" s="28">
        <v>949</v>
      </c>
      <c r="BK14" s="110">
        <f t="shared" si="42"/>
        <v>0.40143824027072755</v>
      </c>
      <c r="BL14" s="28">
        <v>1415</v>
      </c>
      <c r="BM14" s="110">
        <f t="shared" si="43"/>
        <v>0.59856175972927239</v>
      </c>
      <c r="BN14" s="114">
        <f t="shared" si="10"/>
        <v>2364</v>
      </c>
      <c r="BO14" s="123">
        <f t="shared" si="44"/>
        <v>0.12333698544373141</v>
      </c>
      <c r="BP14" s="28">
        <v>953</v>
      </c>
      <c r="BQ14" s="110">
        <f t="shared" si="45"/>
        <v>0.40330088870080405</v>
      </c>
      <c r="BR14" s="28">
        <v>1410</v>
      </c>
      <c r="BS14" s="110">
        <f t="shared" si="46"/>
        <v>0.59669911129919595</v>
      </c>
      <c r="BT14" s="114">
        <f t="shared" si="11"/>
        <v>2363</v>
      </c>
      <c r="BU14" s="123">
        <f t="shared" si="47"/>
        <v>0.12328481243804455</v>
      </c>
    </row>
    <row r="15" spans="1:73" x14ac:dyDescent="0.2">
      <c r="A15" s="38" t="s">
        <v>70</v>
      </c>
      <c r="B15" s="28">
        <v>567</v>
      </c>
      <c r="C15" s="110">
        <f t="shared" si="12"/>
        <v>0.32965116279069767</v>
      </c>
      <c r="D15" s="28">
        <v>1153</v>
      </c>
      <c r="E15" s="110">
        <f t="shared" si="13"/>
        <v>0.67034883720930227</v>
      </c>
      <c r="F15" s="114">
        <f t="shared" si="0"/>
        <v>1720</v>
      </c>
      <c r="G15" s="123">
        <f t="shared" si="14"/>
        <v>8.9737569781395105E-2</v>
      </c>
      <c r="H15" s="28">
        <v>541</v>
      </c>
      <c r="I15" s="110">
        <f t="shared" si="15"/>
        <v>0.32030787448194198</v>
      </c>
      <c r="J15" s="28">
        <v>1148</v>
      </c>
      <c r="K15" s="110">
        <f t="shared" si="16"/>
        <v>0.67969212551805802</v>
      </c>
      <c r="L15" s="114">
        <f t="shared" si="1"/>
        <v>1689</v>
      </c>
      <c r="M15" s="123">
        <f t="shared" si="17"/>
        <v>8.8120206605102516E-2</v>
      </c>
      <c r="N15" s="28">
        <v>532</v>
      </c>
      <c r="O15" s="110">
        <f t="shared" si="18"/>
        <v>0.31516587677725116</v>
      </c>
      <c r="P15" s="28">
        <v>1156</v>
      </c>
      <c r="Q15" s="110">
        <f t="shared" si="19"/>
        <v>0.68483412322274884</v>
      </c>
      <c r="R15" s="114">
        <f t="shared" si="2"/>
        <v>1688</v>
      </c>
      <c r="S15" s="123">
        <f t="shared" si="20"/>
        <v>8.806803359941566E-2</v>
      </c>
      <c r="T15" s="28">
        <v>507</v>
      </c>
      <c r="U15" s="110">
        <f t="shared" si="21"/>
        <v>0.30505415162454874</v>
      </c>
      <c r="V15" s="28">
        <v>1155</v>
      </c>
      <c r="W15" s="110">
        <f t="shared" si="22"/>
        <v>0.69494584837545126</v>
      </c>
      <c r="X15" s="114">
        <f t="shared" si="3"/>
        <v>1662</v>
      </c>
      <c r="Y15" s="123">
        <f t="shared" si="23"/>
        <v>8.6711535451557367E-2</v>
      </c>
      <c r="Z15" s="28">
        <v>494</v>
      </c>
      <c r="AA15" s="110">
        <f t="shared" si="24"/>
        <v>0.30855715178013743</v>
      </c>
      <c r="AB15" s="28">
        <v>1107</v>
      </c>
      <c r="AC15" s="110">
        <f t="shared" si="25"/>
        <v>0.69144284821986257</v>
      </c>
      <c r="AD15" s="114">
        <f t="shared" si="4"/>
        <v>1601</v>
      </c>
      <c r="AE15" s="123">
        <f t="shared" si="26"/>
        <v>8.3528982104659047E-2</v>
      </c>
      <c r="AF15" s="28">
        <v>501</v>
      </c>
      <c r="AG15" s="110">
        <f t="shared" si="27"/>
        <v>0.31509433962264149</v>
      </c>
      <c r="AH15" s="28">
        <v>1089</v>
      </c>
      <c r="AI15" s="110">
        <f t="shared" si="28"/>
        <v>0.68490566037735845</v>
      </c>
      <c r="AJ15" s="114">
        <f t="shared" si="5"/>
        <v>1590</v>
      </c>
      <c r="AK15" s="123">
        <f t="shared" si="29"/>
        <v>8.2955079042103613E-2</v>
      </c>
      <c r="AL15" s="28">
        <v>533</v>
      </c>
      <c r="AM15" s="110">
        <f t="shared" si="30"/>
        <v>0.32800000000000001</v>
      </c>
      <c r="AN15" s="28">
        <v>1092</v>
      </c>
      <c r="AO15" s="110">
        <f t="shared" si="31"/>
        <v>0.67200000000000004</v>
      </c>
      <c r="AP15" s="114">
        <f t="shared" si="6"/>
        <v>1625</v>
      </c>
      <c r="AQ15" s="123">
        <f t="shared" si="32"/>
        <v>8.4781134241143627E-2</v>
      </c>
      <c r="AR15" s="28">
        <v>542</v>
      </c>
      <c r="AS15" s="110">
        <f t="shared" si="33"/>
        <v>0.33028641072516757</v>
      </c>
      <c r="AT15" s="28">
        <v>1099</v>
      </c>
      <c r="AU15" s="110">
        <f t="shared" si="34"/>
        <v>0.66971358927483238</v>
      </c>
      <c r="AV15" s="114">
        <f t="shared" si="7"/>
        <v>1641</v>
      </c>
      <c r="AW15" s="123">
        <f t="shared" si="35"/>
        <v>8.5615902332133356E-2</v>
      </c>
      <c r="AX15" s="28">
        <v>599</v>
      </c>
      <c r="AY15" s="110">
        <f t="shared" si="36"/>
        <v>0.34111617312072895</v>
      </c>
      <c r="AZ15" s="28">
        <v>1157</v>
      </c>
      <c r="BA15" s="110">
        <f t="shared" si="37"/>
        <v>0.65888382687927105</v>
      </c>
      <c r="BB15" s="114">
        <f t="shared" si="8"/>
        <v>1756</v>
      </c>
      <c r="BC15" s="123">
        <f t="shared" si="38"/>
        <v>9.1615797986121975E-2</v>
      </c>
      <c r="BD15" s="28">
        <v>625</v>
      </c>
      <c r="BE15" s="110">
        <f t="shared" si="39"/>
        <v>0.34683684794672587</v>
      </c>
      <c r="BF15" s="28">
        <v>1177</v>
      </c>
      <c r="BG15" s="110">
        <f t="shared" si="40"/>
        <v>0.65316315205327413</v>
      </c>
      <c r="BH15" s="114">
        <f t="shared" si="9"/>
        <v>1802</v>
      </c>
      <c r="BI15" s="123">
        <f t="shared" si="41"/>
        <v>9.4015756247717436E-2</v>
      </c>
      <c r="BJ15" s="28">
        <v>552</v>
      </c>
      <c r="BK15" s="110">
        <f t="shared" si="42"/>
        <v>0.33515482695810567</v>
      </c>
      <c r="BL15" s="28">
        <v>1095</v>
      </c>
      <c r="BM15" s="110">
        <f t="shared" si="43"/>
        <v>0.66484517304189439</v>
      </c>
      <c r="BN15" s="114">
        <f t="shared" si="10"/>
        <v>1647</v>
      </c>
      <c r="BO15" s="123">
        <f t="shared" si="44"/>
        <v>8.5928940366254494E-2</v>
      </c>
      <c r="BP15" s="28">
        <v>540</v>
      </c>
      <c r="BQ15" s="110">
        <f t="shared" si="45"/>
        <v>0.33919597989949751</v>
      </c>
      <c r="BR15" s="28">
        <v>1052</v>
      </c>
      <c r="BS15" s="110">
        <f t="shared" si="46"/>
        <v>0.66080402010050254</v>
      </c>
      <c r="BT15" s="114">
        <f t="shared" si="11"/>
        <v>1592</v>
      </c>
      <c r="BU15" s="123">
        <f t="shared" si="47"/>
        <v>8.3059425053477326E-2</v>
      </c>
    </row>
    <row r="16" spans="1:73" ht="15.75" x14ac:dyDescent="0.25">
      <c r="A16" s="33" t="s">
        <v>60</v>
      </c>
      <c r="B16" s="108">
        <f>SUM(B10:B15)</f>
        <v>8789</v>
      </c>
      <c r="C16" s="41">
        <f t="shared" si="12"/>
        <v>0.45854854698179159</v>
      </c>
      <c r="D16" s="108">
        <f>SUM(D10:D15)</f>
        <v>10378</v>
      </c>
      <c r="E16" s="41">
        <f t="shared" si="13"/>
        <v>0.54145145301820841</v>
      </c>
      <c r="F16" s="108">
        <f>SUM(F10:F15)</f>
        <v>19167</v>
      </c>
      <c r="G16" s="124">
        <f t="shared" si="14"/>
        <v>1</v>
      </c>
      <c r="H16" s="108">
        <f>SUM(H10:H15)</f>
        <v>8582</v>
      </c>
      <c r="I16" s="41">
        <f t="shared" si="15"/>
        <v>0.45395398042845808</v>
      </c>
      <c r="J16" s="108">
        <f>SUM(J10:J15)</f>
        <v>10323</v>
      </c>
      <c r="K16" s="41">
        <f t="shared" si="16"/>
        <v>0.54604601957154197</v>
      </c>
      <c r="L16" s="108">
        <f>SUM(L10:L15)</f>
        <v>18905</v>
      </c>
      <c r="M16" s="124">
        <f t="shared" si="17"/>
        <v>0.98633067251004325</v>
      </c>
      <c r="N16" s="34">
        <f>SUM(N10:N15)</f>
        <v>8501</v>
      </c>
      <c r="O16" s="41">
        <f t="shared" ref="O16" si="48">N16/R16</f>
        <v>0.45338666666666666</v>
      </c>
      <c r="P16" s="34">
        <f>SUM(P10:P15)</f>
        <v>10249</v>
      </c>
      <c r="Q16" s="41">
        <f t="shared" ref="Q16" si="49">P16/R16</f>
        <v>0.54661333333333328</v>
      </c>
      <c r="R16" s="34">
        <f t="shared" ref="R16" si="50">N16+P16</f>
        <v>18750</v>
      </c>
      <c r="S16" s="42">
        <f t="shared" ref="S16" si="51">R16/R$16</f>
        <v>1</v>
      </c>
      <c r="T16" s="34">
        <f>SUM(T10:T15)</f>
        <v>8081</v>
      </c>
      <c r="U16" s="41">
        <f t="shared" ref="U16" si="52">T16/X16</f>
        <v>0.44530776436876618</v>
      </c>
      <c r="V16" s="34">
        <f>SUM(V10:V15)</f>
        <v>10066</v>
      </c>
      <c r="W16" s="41">
        <f t="shared" ref="W16" si="53">V16/X16</f>
        <v>0.55469223563123382</v>
      </c>
      <c r="X16" s="34">
        <f t="shared" ref="X16" si="54">T16+V16</f>
        <v>18147</v>
      </c>
      <c r="Y16" s="42">
        <f t="shared" ref="Y16" si="55">X16/X$16</f>
        <v>1</v>
      </c>
      <c r="Z16" s="34">
        <f>SUM(Z10:Z15)</f>
        <v>7844</v>
      </c>
      <c r="AA16" s="41">
        <f t="shared" ref="AA16" si="56">Z16/AD16</f>
        <v>0.44588449295134153</v>
      </c>
      <c r="AB16" s="34">
        <f>SUM(AB10:AB15)</f>
        <v>9748</v>
      </c>
      <c r="AC16" s="41">
        <f t="shared" ref="AC16" si="57">AB16/AD16</f>
        <v>0.55411550704865853</v>
      </c>
      <c r="AD16" s="34">
        <f t="shared" ref="AD16" si="58">Z16+AB16</f>
        <v>17592</v>
      </c>
      <c r="AE16" s="42">
        <f t="shared" ref="AE16" si="59">AD16/AD$16</f>
        <v>1</v>
      </c>
      <c r="AF16" s="34">
        <f>SUM(AF10:AF15)</f>
        <v>7612</v>
      </c>
      <c r="AG16" s="41">
        <f t="shared" ref="AG16" si="60">AF16/AJ16</f>
        <v>0.44033088447966678</v>
      </c>
      <c r="AH16" s="34">
        <f>SUM(AH10:AH15)</f>
        <v>9675</v>
      </c>
      <c r="AI16" s="41">
        <f t="shared" ref="AI16" si="61">AH16/AJ16</f>
        <v>0.55966911552033316</v>
      </c>
      <c r="AJ16" s="34">
        <f t="shared" ref="AJ16" si="62">AF16+AH16</f>
        <v>17287</v>
      </c>
      <c r="AK16" s="42">
        <f t="shared" ref="AK16" si="63">AJ16/AJ$16</f>
        <v>1</v>
      </c>
      <c r="AL16" s="34">
        <f>SUM(AL10:AL15)</f>
        <v>7524</v>
      </c>
      <c r="AM16" s="41">
        <f t="shared" ref="AM16" si="64">AL16/AP16</f>
        <v>0.44391999527995751</v>
      </c>
      <c r="AN16" s="34">
        <f>SUM(AN10:AN15)</f>
        <v>9425</v>
      </c>
      <c r="AO16" s="41">
        <f t="shared" ref="AO16" si="65">AN16/AP16</f>
        <v>0.55608000472004249</v>
      </c>
      <c r="AP16" s="34">
        <f t="shared" ref="AP16" si="66">AL16+AN16</f>
        <v>16949</v>
      </c>
      <c r="AQ16" s="42">
        <f t="shared" ref="AQ16" si="67">AP16/AP$16</f>
        <v>1</v>
      </c>
      <c r="AR16" s="34">
        <f>SUM(AR10:AR15)</f>
        <v>7603</v>
      </c>
      <c r="AS16" s="41">
        <f t="shared" ref="AS16" si="68">AR16/AV16</f>
        <v>0.44488004681100057</v>
      </c>
      <c r="AT16" s="34">
        <f>SUM(AT10:AT15)</f>
        <v>9487</v>
      </c>
      <c r="AU16" s="41">
        <f t="shared" ref="AU16" si="69">AT16/AV16</f>
        <v>0.55511995318899943</v>
      </c>
      <c r="AV16" s="34">
        <f t="shared" ref="AV16" si="70">AR16+AT16</f>
        <v>17090</v>
      </c>
      <c r="AW16" s="42">
        <f t="shared" ref="AW16" si="71">AV16/AV$16</f>
        <v>1</v>
      </c>
      <c r="AX16" s="34">
        <f>SUM(AX10:AX15)</f>
        <v>7804</v>
      </c>
      <c r="AY16" s="41">
        <f t="shared" ref="AY16" si="72">AX16/BB16</f>
        <v>0.4416775142905654</v>
      </c>
      <c r="AZ16" s="34">
        <f>SUM(AZ10:AZ15)</f>
        <v>9865</v>
      </c>
      <c r="BA16" s="41">
        <f t="shared" ref="BA16" si="73">AZ16/BB16</f>
        <v>0.55832248570943466</v>
      </c>
      <c r="BB16" s="34">
        <f t="shared" ref="BB16" si="74">AX16+AZ16</f>
        <v>17669</v>
      </c>
      <c r="BC16" s="42">
        <f t="shared" ref="BC16" si="75">BB16/BB$16</f>
        <v>1</v>
      </c>
      <c r="BD16" s="34">
        <f>SUM(BD10:BD15)</f>
        <v>8113</v>
      </c>
      <c r="BE16" s="41">
        <f t="shared" ref="BE16" si="76">BD16/BH16</f>
        <v>0.44606333846492191</v>
      </c>
      <c r="BF16" s="34">
        <f>SUM(BF10:BF15)</f>
        <v>10075</v>
      </c>
      <c r="BG16" s="41">
        <f t="shared" ref="BG16" si="77">BF16/BH16</f>
        <v>0.55393666153507803</v>
      </c>
      <c r="BH16" s="34">
        <f t="shared" ref="BH16" si="78">BD16+BF16</f>
        <v>18188</v>
      </c>
      <c r="BI16" s="42">
        <f t="shared" ref="BI16" si="79">BH16/BH$16</f>
        <v>1</v>
      </c>
      <c r="BJ16" s="34">
        <f>SUM(BJ10:BJ15)</f>
        <v>8059</v>
      </c>
      <c r="BK16" s="41">
        <f t="shared" ref="BK16" si="80">BJ16/BN16</f>
        <v>0.45270194360184252</v>
      </c>
      <c r="BL16" s="34">
        <f>SUM(BL10:BL15)</f>
        <v>9743</v>
      </c>
      <c r="BM16" s="41">
        <f t="shared" ref="BM16" si="81">BL16/BN16</f>
        <v>0.54729805639815754</v>
      </c>
      <c r="BN16" s="34">
        <f t="shared" ref="BN16" si="82">BJ16+BL16</f>
        <v>17802</v>
      </c>
      <c r="BO16" s="42">
        <f t="shared" ref="BO16" si="83">BN16/BN$16</f>
        <v>1</v>
      </c>
      <c r="BP16" s="34">
        <f>SUM(BP10:BP15)</f>
        <v>8075</v>
      </c>
      <c r="BQ16" s="41">
        <f t="shared" ref="BQ16" si="84">BP16/BT16</f>
        <v>0.45833806334430693</v>
      </c>
      <c r="BR16" s="34">
        <f>SUM(BR10:BR15)</f>
        <v>9543</v>
      </c>
      <c r="BS16" s="41">
        <f t="shared" ref="BS16" si="85">BR16/BT16</f>
        <v>0.54166193665569307</v>
      </c>
      <c r="BT16" s="34">
        <f t="shared" ref="BT16" si="86">BP16+BR16</f>
        <v>17618</v>
      </c>
      <c r="BU16" s="42">
        <f t="shared" ref="BU16" si="87">BT16/BT$16</f>
        <v>1</v>
      </c>
    </row>
    <row r="22" spans="1:25" ht="15" x14ac:dyDescent="0.2">
      <c r="A22" s="147" t="s">
        <v>107</v>
      </c>
      <c r="B22" s="149" t="s">
        <v>22</v>
      </c>
      <c r="C22" s="149"/>
      <c r="D22" s="149" t="s">
        <v>40</v>
      </c>
      <c r="E22" s="149"/>
      <c r="F22" s="149" t="s">
        <v>39</v>
      </c>
      <c r="G22" s="149"/>
      <c r="H22" s="149" t="s">
        <v>38</v>
      </c>
      <c r="I22" s="149"/>
      <c r="J22" s="149" t="s">
        <v>37</v>
      </c>
      <c r="K22" s="149"/>
      <c r="L22" s="149" t="s">
        <v>36</v>
      </c>
      <c r="M22" s="149"/>
      <c r="N22" s="149" t="s">
        <v>35</v>
      </c>
      <c r="O22" s="149"/>
      <c r="P22" s="149" t="s">
        <v>34</v>
      </c>
      <c r="Q22" s="149"/>
      <c r="R22" s="149" t="s">
        <v>33</v>
      </c>
      <c r="S22" s="149"/>
      <c r="T22" s="149" t="s">
        <v>32</v>
      </c>
      <c r="U22" s="149"/>
      <c r="V22" s="149" t="s">
        <v>31</v>
      </c>
      <c r="W22" s="149"/>
      <c r="X22" s="149" t="s">
        <v>30</v>
      </c>
      <c r="Y22" s="149"/>
    </row>
    <row r="23" spans="1:25" x14ac:dyDescent="0.2">
      <c r="A23" s="148"/>
      <c r="B23" s="49" t="s">
        <v>85</v>
      </c>
      <c r="C23" s="49" t="s">
        <v>86</v>
      </c>
      <c r="D23" s="49" t="s">
        <v>85</v>
      </c>
      <c r="E23" s="49" t="s">
        <v>86</v>
      </c>
      <c r="F23" s="49" t="s">
        <v>85</v>
      </c>
      <c r="G23" s="49" t="s">
        <v>86</v>
      </c>
      <c r="H23" s="49" t="s">
        <v>85</v>
      </c>
      <c r="I23" s="49" t="s">
        <v>86</v>
      </c>
      <c r="J23" s="49" t="s">
        <v>85</v>
      </c>
      <c r="K23" s="49" t="s">
        <v>86</v>
      </c>
      <c r="L23" s="49" t="s">
        <v>85</v>
      </c>
      <c r="M23" s="49" t="s">
        <v>86</v>
      </c>
      <c r="N23" s="49" t="s">
        <v>85</v>
      </c>
      <c r="O23" s="49" t="s">
        <v>86</v>
      </c>
      <c r="P23" s="49" t="s">
        <v>85</v>
      </c>
      <c r="Q23" s="49" t="s">
        <v>86</v>
      </c>
      <c r="R23" s="49" t="s">
        <v>85</v>
      </c>
      <c r="S23" s="49" t="s">
        <v>86</v>
      </c>
      <c r="T23" s="49" t="s">
        <v>85</v>
      </c>
      <c r="U23" s="49" t="s">
        <v>86</v>
      </c>
      <c r="V23" s="49" t="s">
        <v>85</v>
      </c>
      <c r="W23" s="49" t="s">
        <v>86</v>
      </c>
      <c r="X23" s="49" t="s">
        <v>85</v>
      </c>
      <c r="Y23" s="49" t="s">
        <v>86</v>
      </c>
    </row>
    <row r="24" spans="1:25" x14ac:dyDescent="0.2">
      <c r="A24" s="38" t="s">
        <v>66</v>
      </c>
      <c r="B24" s="40">
        <f t="shared" ref="B24:B29" si="88">C10</f>
        <v>0.66137566137566139</v>
      </c>
      <c r="C24" s="40">
        <f t="shared" ref="C24:C29" si="89">E10</f>
        <v>0.33862433862433861</v>
      </c>
      <c r="D24" s="40">
        <f t="shared" ref="D24:D29" si="90">I10</f>
        <v>0.65520945220193338</v>
      </c>
      <c r="E24" s="40">
        <f t="shared" ref="E24:E29" si="91">K10</f>
        <v>0.34479054779806662</v>
      </c>
      <c r="F24" s="40">
        <f t="shared" ref="F24:F29" si="92">O10</f>
        <v>0.64449291166848421</v>
      </c>
      <c r="G24" s="40">
        <f t="shared" ref="G24:G29" si="93">Q10</f>
        <v>0.35550708833151579</v>
      </c>
      <c r="H24" s="40">
        <f t="shared" ref="H24:H29" si="94">U10</f>
        <v>0.64221218961625282</v>
      </c>
      <c r="I24" s="40">
        <f t="shared" ref="I24:I29" si="95">W10</f>
        <v>0.35778781038374718</v>
      </c>
      <c r="J24" s="40">
        <f t="shared" ref="J24:J29" si="96">AA10</f>
        <v>0.62719812426729193</v>
      </c>
      <c r="K24" s="40">
        <f t="shared" ref="K24:K29" si="97">AC10</f>
        <v>0.37280187573270807</v>
      </c>
      <c r="L24" s="40">
        <f t="shared" ref="L24:L29" si="98">AG10</f>
        <v>0.62515566625155661</v>
      </c>
      <c r="M24" s="40">
        <f t="shared" ref="M24:M29" si="99">AI10</f>
        <v>0.37484433374844334</v>
      </c>
      <c r="N24" s="40">
        <f t="shared" ref="N24:N29" si="100">AM10</f>
        <v>0.63064295485636113</v>
      </c>
      <c r="O24" s="40">
        <f t="shared" ref="O24:O29" si="101">AO10</f>
        <v>0.36935704514363887</v>
      </c>
      <c r="P24" s="40">
        <f t="shared" ref="P24:P29" si="102">AS10</f>
        <v>0.62790697674418605</v>
      </c>
      <c r="Q24" s="40">
        <f t="shared" ref="Q24:Q29" si="103">AU10</f>
        <v>0.37209302325581395</v>
      </c>
      <c r="R24" s="40">
        <f t="shared" ref="R24:R29" si="104">AY10</f>
        <v>0.6251621271076524</v>
      </c>
      <c r="S24" s="40">
        <f t="shared" ref="S24:S29" si="105">BA10</f>
        <v>0.3748378728923476</v>
      </c>
      <c r="T24" s="40">
        <f t="shared" ref="T24:T29" si="106">BE10</f>
        <v>0.63189448441246998</v>
      </c>
      <c r="U24" s="40">
        <f t="shared" ref="U24:U29" si="107">BG10</f>
        <v>0.36810551558752996</v>
      </c>
      <c r="V24" s="40">
        <f t="shared" ref="V24:V29" si="108">BK10</f>
        <v>0.625</v>
      </c>
      <c r="W24" s="40">
        <f t="shared" ref="W24:W29" si="109">BM10</f>
        <v>0.375</v>
      </c>
      <c r="X24" s="40">
        <f t="shared" ref="X24:X29" si="110">BQ10</f>
        <v>0.63916256157635465</v>
      </c>
      <c r="Y24" s="40">
        <f t="shared" ref="Y24:Y29" si="111">BS10</f>
        <v>0.3608374384236453</v>
      </c>
    </row>
    <row r="25" spans="1:25" x14ac:dyDescent="0.2">
      <c r="A25" s="38" t="s">
        <v>112</v>
      </c>
      <c r="B25" s="78">
        <f t="shared" si="88"/>
        <v>0.54946043165467628</v>
      </c>
      <c r="C25" s="78">
        <f t="shared" si="89"/>
        <v>0.45053956834532372</v>
      </c>
      <c r="D25" s="78">
        <f t="shared" si="90"/>
        <v>0.54856614246068458</v>
      </c>
      <c r="E25" s="78">
        <f t="shared" si="91"/>
        <v>0.45143385753931548</v>
      </c>
      <c r="F25" s="78">
        <f t="shared" si="92"/>
        <v>0.54269449715370022</v>
      </c>
      <c r="G25" s="78">
        <f t="shared" si="93"/>
        <v>0.45730550284629978</v>
      </c>
      <c r="H25" s="78">
        <f t="shared" si="94"/>
        <v>0.51066098081023459</v>
      </c>
      <c r="I25" s="78">
        <f t="shared" si="95"/>
        <v>0.48933901918976547</v>
      </c>
      <c r="J25" s="78">
        <f t="shared" si="96"/>
        <v>0.55094786729857825</v>
      </c>
      <c r="K25" s="78">
        <f t="shared" si="97"/>
        <v>0.4490521327014218</v>
      </c>
      <c r="L25" s="78">
        <f t="shared" si="98"/>
        <v>0.56616800920598387</v>
      </c>
      <c r="M25" s="78">
        <f t="shared" si="99"/>
        <v>0.43383199079401613</v>
      </c>
      <c r="N25" s="78">
        <f t="shared" si="100"/>
        <v>0.54357298474945537</v>
      </c>
      <c r="O25" s="78">
        <f t="shared" si="101"/>
        <v>0.45642701525054469</v>
      </c>
      <c r="P25" s="78">
        <f t="shared" si="102"/>
        <v>0.52054794520547942</v>
      </c>
      <c r="Q25" s="78">
        <f t="shared" si="103"/>
        <v>0.47945205479452052</v>
      </c>
      <c r="R25" s="78">
        <f t="shared" si="104"/>
        <v>0.50097465886939574</v>
      </c>
      <c r="S25" s="78">
        <f t="shared" si="105"/>
        <v>0.49902534113060426</v>
      </c>
      <c r="T25" s="78">
        <f t="shared" si="106"/>
        <v>0.51282051282051277</v>
      </c>
      <c r="U25" s="78">
        <f t="shared" si="107"/>
        <v>0.48717948717948717</v>
      </c>
      <c r="V25" s="78">
        <f t="shared" si="108"/>
        <v>0.55025996533795496</v>
      </c>
      <c r="W25" s="78">
        <f t="shared" si="109"/>
        <v>0.44974003466204504</v>
      </c>
      <c r="X25" s="78">
        <f t="shared" si="110"/>
        <v>0.54930725346373266</v>
      </c>
      <c r="Y25" s="78">
        <f t="shared" si="111"/>
        <v>0.45069274653626734</v>
      </c>
    </row>
    <row r="26" spans="1:25" x14ac:dyDescent="0.2">
      <c r="A26" s="38" t="s">
        <v>67</v>
      </c>
      <c r="B26" s="78">
        <f t="shared" si="88"/>
        <v>0.40231224233733642</v>
      </c>
      <c r="C26" s="78">
        <f t="shared" si="89"/>
        <v>0.59768775766266358</v>
      </c>
      <c r="D26" s="78">
        <f t="shared" si="90"/>
        <v>0.39782805429864254</v>
      </c>
      <c r="E26" s="78">
        <f t="shared" si="91"/>
        <v>0.60217194570135746</v>
      </c>
      <c r="F26" s="78">
        <f t="shared" si="92"/>
        <v>0.39590412342731196</v>
      </c>
      <c r="G26" s="78">
        <f t="shared" si="93"/>
        <v>0.60409587657268804</v>
      </c>
      <c r="H26" s="78">
        <f t="shared" si="94"/>
        <v>0.39032896597228767</v>
      </c>
      <c r="I26" s="78">
        <f t="shared" si="95"/>
        <v>0.60967103402771228</v>
      </c>
      <c r="J26" s="78">
        <f t="shared" si="96"/>
        <v>0.3884209507212702</v>
      </c>
      <c r="K26" s="78">
        <f t="shared" si="97"/>
        <v>0.61157904927872975</v>
      </c>
      <c r="L26" s="78">
        <f t="shared" si="98"/>
        <v>0.37781731909845789</v>
      </c>
      <c r="M26" s="78">
        <f t="shared" si="99"/>
        <v>0.62218268090154216</v>
      </c>
      <c r="N26" s="78">
        <f t="shared" si="100"/>
        <v>0.38098591549295774</v>
      </c>
      <c r="O26" s="78">
        <f t="shared" si="101"/>
        <v>0.61901408450704221</v>
      </c>
      <c r="P26" s="78">
        <f t="shared" si="102"/>
        <v>0.38354114713216958</v>
      </c>
      <c r="Q26" s="78">
        <f t="shared" si="103"/>
        <v>0.61645885286783042</v>
      </c>
      <c r="R26" s="78">
        <f t="shared" si="104"/>
        <v>0.3858985549413248</v>
      </c>
      <c r="S26" s="78">
        <f t="shared" si="105"/>
        <v>0.61410144505867525</v>
      </c>
      <c r="T26" s="78">
        <f t="shared" si="106"/>
        <v>0.38941488354478321</v>
      </c>
      <c r="U26" s="78">
        <f t="shared" si="107"/>
        <v>0.61058511645521685</v>
      </c>
      <c r="V26" s="78">
        <f t="shared" si="108"/>
        <v>0.39539829853054909</v>
      </c>
      <c r="W26" s="78">
        <f t="shared" si="109"/>
        <v>0.60460170146945091</v>
      </c>
      <c r="X26" s="78">
        <f t="shared" si="110"/>
        <v>0.3977205153617443</v>
      </c>
      <c r="Y26" s="78">
        <f t="shared" si="111"/>
        <v>0.60227948463825565</v>
      </c>
    </row>
    <row r="27" spans="1:25" x14ac:dyDescent="0.2">
      <c r="A27" s="38" t="s">
        <v>68</v>
      </c>
      <c r="B27" s="78">
        <f t="shared" si="88"/>
        <v>0.89139225880993644</v>
      </c>
      <c r="C27" s="78">
        <f t="shared" si="89"/>
        <v>0.10860774119006354</v>
      </c>
      <c r="D27" s="78">
        <f t="shared" si="90"/>
        <v>0.88630952380952377</v>
      </c>
      <c r="E27" s="78">
        <f t="shared" si="91"/>
        <v>0.11369047619047619</v>
      </c>
      <c r="F27" s="78">
        <f t="shared" si="92"/>
        <v>0.88601645123384254</v>
      </c>
      <c r="G27" s="78">
        <f t="shared" si="93"/>
        <v>0.11398354876615746</v>
      </c>
      <c r="H27" s="78">
        <f t="shared" si="94"/>
        <v>0.88564476885644772</v>
      </c>
      <c r="I27" s="78">
        <f t="shared" si="95"/>
        <v>0.11435523114355231</v>
      </c>
      <c r="J27" s="78">
        <f t="shared" si="96"/>
        <v>0.88267813267813267</v>
      </c>
      <c r="K27" s="78">
        <f t="shared" si="97"/>
        <v>0.11732186732186732</v>
      </c>
      <c r="L27" s="78">
        <f t="shared" si="98"/>
        <v>0.88205453392517441</v>
      </c>
      <c r="M27" s="78">
        <f t="shared" si="99"/>
        <v>0.11794546607482562</v>
      </c>
      <c r="N27" s="78">
        <f t="shared" si="100"/>
        <v>0.87859007832898173</v>
      </c>
      <c r="O27" s="78">
        <f t="shared" si="101"/>
        <v>0.12140992167101827</v>
      </c>
      <c r="P27" s="78">
        <f t="shared" si="102"/>
        <v>0.88466579292267367</v>
      </c>
      <c r="Q27" s="78">
        <f t="shared" si="103"/>
        <v>0.11533420707732635</v>
      </c>
      <c r="R27" s="78">
        <f t="shared" si="104"/>
        <v>0.88368983957219249</v>
      </c>
      <c r="S27" s="78">
        <f t="shared" si="105"/>
        <v>0.11631016042780749</v>
      </c>
      <c r="T27" s="78">
        <f t="shared" si="106"/>
        <v>0.88785666887856673</v>
      </c>
      <c r="U27" s="78">
        <f t="shared" si="107"/>
        <v>0.11214333112143331</v>
      </c>
      <c r="V27" s="78">
        <f t="shared" si="108"/>
        <v>0.89283322170127255</v>
      </c>
      <c r="W27" s="78">
        <f t="shared" si="109"/>
        <v>0.10716677829872739</v>
      </c>
      <c r="X27" s="78">
        <f t="shared" si="110"/>
        <v>0.89700130378096476</v>
      </c>
      <c r="Y27" s="78">
        <f t="shared" si="111"/>
        <v>0.10299869621903521</v>
      </c>
    </row>
    <row r="28" spans="1:25" ht="25.5" x14ac:dyDescent="0.2">
      <c r="A28" s="39" t="s">
        <v>69</v>
      </c>
      <c r="B28" s="78">
        <f t="shared" si="88"/>
        <v>0.38144742103158735</v>
      </c>
      <c r="C28" s="78">
        <f t="shared" si="89"/>
        <v>0.61855257896841265</v>
      </c>
      <c r="D28" s="78">
        <f t="shared" si="90"/>
        <v>0.38520614389652386</v>
      </c>
      <c r="E28" s="78">
        <f t="shared" si="91"/>
        <v>0.61479385610347614</v>
      </c>
      <c r="F28" s="78">
        <f t="shared" si="92"/>
        <v>0.39479999999999998</v>
      </c>
      <c r="G28" s="78">
        <f t="shared" si="93"/>
        <v>0.60519999999999996</v>
      </c>
      <c r="H28" s="78">
        <f t="shared" si="94"/>
        <v>0.38579734219269102</v>
      </c>
      <c r="I28" s="78">
        <f t="shared" si="95"/>
        <v>0.61420265780730898</v>
      </c>
      <c r="J28" s="78">
        <f t="shared" si="96"/>
        <v>0.3855370132648695</v>
      </c>
      <c r="K28" s="78">
        <f t="shared" si="97"/>
        <v>0.61446298673513056</v>
      </c>
      <c r="L28" s="78">
        <f t="shared" si="98"/>
        <v>0.3876500857632933</v>
      </c>
      <c r="M28" s="78">
        <f t="shared" si="99"/>
        <v>0.6123499142367067</v>
      </c>
      <c r="N28" s="78">
        <f t="shared" si="100"/>
        <v>0.40762596459373579</v>
      </c>
      <c r="O28" s="78">
        <f t="shared" si="101"/>
        <v>0.59237403540626421</v>
      </c>
      <c r="P28" s="78">
        <f t="shared" si="102"/>
        <v>0.41163210099188458</v>
      </c>
      <c r="Q28" s="78">
        <f t="shared" si="103"/>
        <v>0.58836789900811537</v>
      </c>
      <c r="R28" s="78">
        <f t="shared" si="104"/>
        <v>0.39324382849718492</v>
      </c>
      <c r="S28" s="78">
        <f t="shared" si="105"/>
        <v>0.60675617150281502</v>
      </c>
      <c r="T28" s="78">
        <f t="shared" si="106"/>
        <v>0.39540816326530615</v>
      </c>
      <c r="U28" s="78">
        <f t="shared" si="107"/>
        <v>0.60459183673469385</v>
      </c>
      <c r="V28" s="78">
        <f t="shared" si="108"/>
        <v>0.40143824027072755</v>
      </c>
      <c r="W28" s="78">
        <f t="shared" si="109"/>
        <v>0.59856175972927239</v>
      </c>
      <c r="X28" s="78">
        <f t="shared" si="110"/>
        <v>0.40330088870080405</v>
      </c>
      <c r="Y28" s="78">
        <f t="shared" si="111"/>
        <v>0.59669911129919595</v>
      </c>
    </row>
    <row r="29" spans="1:25" x14ac:dyDescent="0.2">
      <c r="A29" s="38" t="s">
        <v>70</v>
      </c>
      <c r="B29" s="78">
        <f t="shared" si="88"/>
        <v>0.32965116279069767</v>
      </c>
      <c r="C29" s="78">
        <f t="shared" si="89"/>
        <v>0.67034883720930227</v>
      </c>
      <c r="D29" s="78">
        <f t="shared" si="90"/>
        <v>0.32030787448194198</v>
      </c>
      <c r="E29" s="78">
        <f t="shared" si="91"/>
        <v>0.67969212551805802</v>
      </c>
      <c r="F29" s="78">
        <f t="shared" si="92"/>
        <v>0.31516587677725116</v>
      </c>
      <c r="G29" s="78">
        <f t="shared" si="93"/>
        <v>0.68483412322274884</v>
      </c>
      <c r="H29" s="78">
        <f t="shared" si="94"/>
        <v>0.30505415162454874</v>
      </c>
      <c r="I29" s="78">
        <f t="shared" si="95"/>
        <v>0.69494584837545126</v>
      </c>
      <c r="J29" s="78">
        <f t="shared" si="96"/>
        <v>0.30855715178013743</v>
      </c>
      <c r="K29" s="78">
        <f t="shared" si="97"/>
        <v>0.69144284821986257</v>
      </c>
      <c r="L29" s="78">
        <f t="shared" si="98"/>
        <v>0.31509433962264149</v>
      </c>
      <c r="M29" s="78">
        <f t="shared" si="99"/>
        <v>0.68490566037735845</v>
      </c>
      <c r="N29" s="78">
        <f t="shared" si="100"/>
        <v>0.32800000000000001</v>
      </c>
      <c r="O29" s="78">
        <f t="shared" si="101"/>
        <v>0.67200000000000004</v>
      </c>
      <c r="P29" s="78">
        <f t="shared" si="102"/>
        <v>0.33028641072516757</v>
      </c>
      <c r="Q29" s="78">
        <f t="shared" si="103"/>
        <v>0.66971358927483238</v>
      </c>
      <c r="R29" s="78">
        <f t="shared" si="104"/>
        <v>0.34111617312072895</v>
      </c>
      <c r="S29" s="78">
        <f t="shared" si="105"/>
        <v>0.65888382687927105</v>
      </c>
      <c r="T29" s="78">
        <f t="shared" si="106"/>
        <v>0.34683684794672587</v>
      </c>
      <c r="U29" s="78">
        <f t="shared" si="107"/>
        <v>0.65316315205327413</v>
      </c>
      <c r="V29" s="78">
        <f t="shared" si="108"/>
        <v>0.33515482695810567</v>
      </c>
      <c r="W29" s="78">
        <f t="shared" si="109"/>
        <v>0.66484517304189439</v>
      </c>
      <c r="X29" s="78">
        <f t="shared" si="110"/>
        <v>0.33919597989949751</v>
      </c>
      <c r="Y29" s="78">
        <f t="shared" si="111"/>
        <v>0.66080402010050254</v>
      </c>
    </row>
    <row r="34" spans="1:13" x14ac:dyDescent="0.2">
      <c r="A34" s="56" t="s">
        <v>107</v>
      </c>
      <c r="B34" s="37" t="s">
        <v>72</v>
      </c>
      <c r="C34" s="37" t="s">
        <v>73</v>
      </c>
      <c r="D34" s="37" t="s">
        <v>74</v>
      </c>
      <c r="E34" s="37" t="s">
        <v>75</v>
      </c>
      <c r="F34" s="37" t="s">
        <v>76</v>
      </c>
      <c r="G34" s="37" t="s">
        <v>77</v>
      </c>
      <c r="H34" s="37" t="s">
        <v>78</v>
      </c>
      <c r="I34" s="37" t="s">
        <v>79</v>
      </c>
      <c r="J34" s="37" t="s">
        <v>80</v>
      </c>
      <c r="K34" s="37" t="s">
        <v>84</v>
      </c>
      <c r="L34" s="37" t="s">
        <v>82</v>
      </c>
      <c r="M34" s="37" t="s">
        <v>83</v>
      </c>
    </row>
    <row r="35" spans="1:13" x14ac:dyDescent="0.2">
      <c r="A35" s="38" t="s">
        <v>66</v>
      </c>
      <c r="B35" s="40">
        <f t="shared" ref="B35:B40" si="112">G10</f>
        <v>4.9303490374080453E-2</v>
      </c>
      <c r="C35" s="40">
        <f t="shared" ref="C35:C40" si="113">M10</f>
        <v>4.8573068294464443E-2</v>
      </c>
      <c r="D35" s="40">
        <f t="shared" ref="D35:D40" si="114">S10</f>
        <v>4.784264621484844E-2</v>
      </c>
      <c r="E35" s="40">
        <f t="shared" ref="E35:E40" si="115">Y10</f>
        <v>4.6225283038555852E-2</v>
      </c>
      <c r="F35" s="40">
        <f t="shared" ref="F35:F40" si="116">AE10</f>
        <v>4.4503573850889551E-2</v>
      </c>
      <c r="G35" s="40">
        <f t="shared" ref="G35:G40" si="117">AK10</f>
        <v>4.1894923566546671E-2</v>
      </c>
      <c r="H35" s="40">
        <f t="shared" ref="H35:H40" si="118">AQ10</f>
        <v>3.8138467157092917E-2</v>
      </c>
      <c r="I35" s="40">
        <f t="shared" ref="I35:I40" si="119">AW10</f>
        <v>3.8138467157092917E-2</v>
      </c>
      <c r="J35" s="40">
        <f t="shared" ref="J35:J40" si="120">BC10</f>
        <v>4.0225387384567227E-2</v>
      </c>
      <c r="K35" s="40">
        <f t="shared" ref="K35:K40" si="121">BI10</f>
        <v>4.3512286742839253E-2</v>
      </c>
      <c r="L35" s="40">
        <f t="shared" ref="L35:L40" si="122">BO10</f>
        <v>4.1738404549486095E-2</v>
      </c>
      <c r="M35" s="40">
        <f t="shared" ref="M35:M40" si="123">BU10</f>
        <v>4.2364480617728385E-2</v>
      </c>
    </row>
    <row r="36" spans="1:13" x14ac:dyDescent="0.2">
      <c r="A36" s="38" t="s">
        <v>112</v>
      </c>
      <c r="B36" s="78">
        <f t="shared" si="112"/>
        <v>5.801638232378567E-2</v>
      </c>
      <c r="C36" s="78">
        <f t="shared" si="113"/>
        <v>5.6399019147493089E-2</v>
      </c>
      <c r="D36" s="78">
        <f t="shared" si="114"/>
        <v>5.4990347993947933E-2</v>
      </c>
      <c r="E36" s="78">
        <f t="shared" si="115"/>
        <v>4.8938279334272444E-2</v>
      </c>
      <c r="F36" s="78">
        <f t="shared" si="116"/>
        <v>4.403401679970783E-2</v>
      </c>
      <c r="G36" s="78">
        <f t="shared" si="117"/>
        <v>4.5338341941879273E-2</v>
      </c>
      <c r="H36" s="78">
        <f t="shared" si="118"/>
        <v>4.7894819220535297E-2</v>
      </c>
      <c r="I36" s="78">
        <f t="shared" si="119"/>
        <v>4.9512182396827878E-2</v>
      </c>
      <c r="J36" s="78">
        <f t="shared" si="120"/>
        <v>5.352950383471592E-2</v>
      </c>
      <c r="K36" s="78">
        <f t="shared" si="121"/>
        <v>5.9007669431835968E-2</v>
      </c>
      <c r="L36" s="78">
        <f t="shared" si="122"/>
        <v>6.0207648562633692E-2</v>
      </c>
      <c r="M36" s="78">
        <f t="shared" si="123"/>
        <v>6.4016277977774302E-2</v>
      </c>
    </row>
    <row r="37" spans="1:13" x14ac:dyDescent="0.2">
      <c r="A37" s="38" t="s">
        <v>67</v>
      </c>
      <c r="B37" s="78">
        <f t="shared" si="112"/>
        <v>0.58214639745395735</v>
      </c>
      <c r="C37" s="78">
        <f t="shared" si="113"/>
        <v>0.57651171283977665</v>
      </c>
      <c r="D37" s="78">
        <f t="shared" si="114"/>
        <v>0.56811185892419258</v>
      </c>
      <c r="E37" s="78">
        <f t="shared" si="115"/>
        <v>0.55350341733187247</v>
      </c>
      <c r="F37" s="78">
        <f t="shared" si="116"/>
        <v>0.53889497573955236</v>
      </c>
      <c r="G37" s="78">
        <f t="shared" si="117"/>
        <v>0.52778212552825166</v>
      </c>
      <c r="H37" s="78">
        <f t="shared" si="118"/>
        <v>0.51859967652736472</v>
      </c>
      <c r="I37" s="78">
        <f t="shared" si="119"/>
        <v>0.52303438201074759</v>
      </c>
      <c r="J37" s="78">
        <f t="shared" si="120"/>
        <v>0.53795586163718889</v>
      </c>
      <c r="K37" s="78">
        <f t="shared" si="121"/>
        <v>0.5510512860645902</v>
      </c>
      <c r="L37" s="78">
        <f t="shared" si="122"/>
        <v>0.53967757082485524</v>
      </c>
      <c r="M37" s="78">
        <f t="shared" si="123"/>
        <v>0.52642562738039334</v>
      </c>
    </row>
    <row r="38" spans="1:13" x14ac:dyDescent="0.2">
      <c r="A38" s="38" t="s">
        <v>68</v>
      </c>
      <c r="B38" s="78">
        <f t="shared" si="112"/>
        <v>9.0311472843950538E-2</v>
      </c>
      <c r="C38" s="78">
        <f t="shared" si="113"/>
        <v>8.7650649553920795E-2</v>
      </c>
      <c r="D38" s="78">
        <f t="shared" si="114"/>
        <v>8.8798455679031663E-2</v>
      </c>
      <c r="E38" s="78">
        <f t="shared" si="115"/>
        <v>8.5772421349193925E-2</v>
      </c>
      <c r="F38" s="78">
        <f t="shared" si="116"/>
        <v>8.493765325820421E-2</v>
      </c>
      <c r="G38" s="78">
        <f t="shared" si="117"/>
        <v>8.2276829968174467E-2</v>
      </c>
      <c r="H38" s="78">
        <f t="shared" si="118"/>
        <v>7.9929044712265876E-2</v>
      </c>
      <c r="I38" s="78">
        <f t="shared" si="119"/>
        <v>7.9616006678144724E-2</v>
      </c>
      <c r="J38" s="78">
        <f t="shared" si="120"/>
        <v>7.8050816507539006E-2</v>
      </c>
      <c r="K38" s="78">
        <f t="shared" si="121"/>
        <v>7.862471957009444E-2</v>
      </c>
      <c r="L38" s="78">
        <f t="shared" si="122"/>
        <v>7.7894297490478423E-2</v>
      </c>
      <c r="M38" s="78">
        <f t="shared" si="123"/>
        <v>8.0033390723639589E-2</v>
      </c>
    </row>
    <row r="39" spans="1:13" ht="25.5" x14ac:dyDescent="0.2">
      <c r="A39" s="39" t="s">
        <v>69</v>
      </c>
      <c r="B39" s="78">
        <f t="shared" si="112"/>
        <v>0.13048468722283091</v>
      </c>
      <c r="C39" s="78">
        <f t="shared" si="113"/>
        <v>0.12907601606928576</v>
      </c>
      <c r="D39" s="78">
        <f t="shared" si="114"/>
        <v>0.13043251421714405</v>
      </c>
      <c r="E39" s="78">
        <f t="shared" si="115"/>
        <v>0.12563259769395316</v>
      </c>
      <c r="F39" s="78">
        <f t="shared" si="116"/>
        <v>0.12192831429018626</v>
      </c>
      <c r="G39" s="78">
        <f t="shared" si="117"/>
        <v>0.12166744926175196</v>
      </c>
      <c r="H39" s="78">
        <f t="shared" si="118"/>
        <v>0.11493713152814734</v>
      </c>
      <c r="I39" s="78">
        <f t="shared" si="119"/>
        <v>0.1157197266134502</v>
      </c>
      <c r="J39" s="78">
        <f t="shared" si="120"/>
        <v>0.12046747013095424</v>
      </c>
      <c r="K39" s="78">
        <f t="shared" si="121"/>
        <v>0.12271090937548912</v>
      </c>
      <c r="L39" s="78">
        <f t="shared" si="122"/>
        <v>0.12333698544373141</v>
      </c>
      <c r="M39" s="78">
        <f t="shared" si="123"/>
        <v>0.12328481243804455</v>
      </c>
    </row>
    <row r="40" spans="1:13" x14ac:dyDescent="0.2">
      <c r="A40" s="38" t="s">
        <v>70</v>
      </c>
      <c r="B40" s="78">
        <f t="shared" si="112"/>
        <v>8.9737569781395105E-2</v>
      </c>
      <c r="C40" s="78">
        <f t="shared" si="113"/>
        <v>8.8120206605102516E-2</v>
      </c>
      <c r="D40" s="78">
        <f t="shared" si="114"/>
        <v>8.806803359941566E-2</v>
      </c>
      <c r="E40" s="78">
        <f t="shared" si="115"/>
        <v>8.6711535451557367E-2</v>
      </c>
      <c r="F40" s="78">
        <f t="shared" si="116"/>
        <v>8.3528982104659047E-2</v>
      </c>
      <c r="G40" s="78">
        <f t="shared" si="117"/>
        <v>8.2955079042103613E-2</v>
      </c>
      <c r="H40" s="78">
        <f t="shared" si="118"/>
        <v>8.4781134241143627E-2</v>
      </c>
      <c r="I40" s="78">
        <f t="shared" si="119"/>
        <v>8.5615902332133356E-2</v>
      </c>
      <c r="J40" s="78">
        <f t="shared" si="120"/>
        <v>9.1615797986121975E-2</v>
      </c>
      <c r="K40" s="78">
        <f t="shared" si="121"/>
        <v>9.4015756247717436E-2</v>
      </c>
      <c r="L40" s="78">
        <f t="shared" si="122"/>
        <v>8.5928940366254494E-2</v>
      </c>
      <c r="M40" s="78">
        <f t="shared" si="123"/>
        <v>8.3059425053477326E-2</v>
      </c>
    </row>
    <row r="61" spans="1:6" ht="12.75" customHeight="1" x14ac:dyDescent="0.2">
      <c r="A61" s="132" t="s">
        <v>131</v>
      </c>
      <c r="B61" s="132"/>
      <c r="C61" s="132"/>
      <c r="D61" s="132"/>
      <c r="E61" s="132"/>
      <c r="F61" s="132"/>
    </row>
    <row r="62" spans="1:6" x14ac:dyDescent="0.2">
      <c r="A62" s="132"/>
      <c r="B62" s="132"/>
      <c r="C62" s="132"/>
      <c r="D62" s="132"/>
      <c r="E62" s="132"/>
      <c r="F62" s="132"/>
    </row>
    <row r="63" spans="1:6" x14ac:dyDescent="0.2">
      <c r="A63" s="64"/>
      <c r="B63" s="64"/>
      <c r="C63" s="64"/>
      <c r="D63" s="64"/>
    </row>
  </sheetData>
  <mergeCells count="64">
    <mergeCell ref="Z7:AE7"/>
    <mergeCell ref="Z8:AA8"/>
    <mergeCell ref="AB8:AC8"/>
    <mergeCell ref="AD8:AE8"/>
    <mergeCell ref="T7:Y7"/>
    <mergeCell ref="T8:U8"/>
    <mergeCell ref="V8:W8"/>
    <mergeCell ref="X8:Y8"/>
    <mergeCell ref="AF8:AG8"/>
    <mergeCell ref="AH8:AI8"/>
    <mergeCell ref="AJ8:AK8"/>
    <mergeCell ref="AL7:AQ7"/>
    <mergeCell ref="AL8:AM8"/>
    <mergeCell ref="AN8:AO8"/>
    <mergeCell ref="AP8:AQ8"/>
    <mergeCell ref="BJ8:BK8"/>
    <mergeCell ref="BL8:BM8"/>
    <mergeCell ref="BN8:BO8"/>
    <mergeCell ref="AR7:AW7"/>
    <mergeCell ref="AR8:AS8"/>
    <mergeCell ref="AT8:AU8"/>
    <mergeCell ref="AV8:AW8"/>
    <mergeCell ref="AX7:BC7"/>
    <mergeCell ref="AX8:AY8"/>
    <mergeCell ref="BP7:BU7"/>
    <mergeCell ref="BP8:BQ8"/>
    <mergeCell ref="BR8:BS8"/>
    <mergeCell ref="BT8:BU8"/>
    <mergeCell ref="R22:S22"/>
    <mergeCell ref="T22:U22"/>
    <mergeCell ref="V22:W22"/>
    <mergeCell ref="X22:Y22"/>
    <mergeCell ref="BD7:BI7"/>
    <mergeCell ref="BD8:BE8"/>
    <mergeCell ref="BF8:BG8"/>
    <mergeCell ref="BH8:BI8"/>
    <mergeCell ref="AZ8:BA8"/>
    <mergeCell ref="BB8:BC8"/>
    <mergeCell ref="AF7:AK7"/>
    <mergeCell ref="BJ7:BO7"/>
    <mergeCell ref="H8:I8"/>
    <mergeCell ref="J8:K8"/>
    <mergeCell ref="L8:M8"/>
    <mergeCell ref="P22:Q22"/>
    <mergeCell ref="N7:S7"/>
    <mergeCell ref="N8:O8"/>
    <mergeCell ref="P8:Q8"/>
    <mergeCell ref="R8:S8"/>
    <mergeCell ref="A8:A9"/>
    <mergeCell ref="A22:A23"/>
    <mergeCell ref="A3:G4"/>
    <mergeCell ref="A61:F62"/>
    <mergeCell ref="N22:O22"/>
    <mergeCell ref="B22:C22"/>
    <mergeCell ref="D22:E22"/>
    <mergeCell ref="F22:G22"/>
    <mergeCell ref="H22:I22"/>
    <mergeCell ref="J22:K22"/>
    <mergeCell ref="L22:M22"/>
    <mergeCell ref="B8:C8"/>
    <mergeCell ref="D8:E8"/>
    <mergeCell ref="F8:G8"/>
    <mergeCell ref="B7:G7"/>
    <mergeCell ref="H7:M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zoomScaleNormal="100" workbookViewId="0"/>
  </sheetViews>
  <sheetFormatPr baseColWidth="10" defaultColWidth="33" defaultRowHeight="12.75" x14ac:dyDescent="0.2"/>
  <cols>
    <col min="1" max="1" width="7.42578125" style="29" bestFit="1" customWidth="1"/>
    <col min="2" max="2" width="49.85546875" style="29" customWidth="1"/>
    <col min="3" max="3" width="17.28515625" style="29" bestFit="1" customWidth="1"/>
    <col min="4" max="4" width="14.42578125" style="29" customWidth="1"/>
    <col min="5" max="5" width="13.5703125" style="29" bestFit="1" customWidth="1"/>
    <col min="6" max="6" width="14" style="29" customWidth="1"/>
    <col min="7" max="7" width="10.140625" style="29" bestFit="1" customWidth="1"/>
    <col min="8" max="8" width="16.5703125" style="29" customWidth="1"/>
    <col min="9" max="16384" width="33" style="29"/>
  </cols>
  <sheetData>
    <row r="1" spans="1:8" ht="15.75" x14ac:dyDescent="0.25">
      <c r="A1" s="30" t="s">
        <v>111</v>
      </c>
    </row>
    <row r="2" spans="1:8" ht="15.75" x14ac:dyDescent="0.25">
      <c r="A2" s="30"/>
    </row>
    <row r="3" spans="1:8" ht="17.25" customHeight="1" x14ac:dyDescent="0.2">
      <c r="A3" s="127" t="s">
        <v>132</v>
      </c>
      <c r="B3" s="127"/>
      <c r="C3" s="127"/>
      <c r="D3" s="127"/>
      <c r="E3" s="127"/>
    </row>
    <row r="4" spans="1:8" x14ac:dyDescent="0.2">
      <c r="A4" s="127"/>
      <c r="B4" s="127"/>
      <c r="C4" s="127"/>
      <c r="D4" s="127"/>
      <c r="E4" s="127"/>
    </row>
    <row r="7" spans="1:8" x14ac:dyDescent="0.2">
      <c r="A7" s="143" t="s">
        <v>91</v>
      </c>
      <c r="B7" s="143"/>
      <c r="C7" s="143"/>
      <c r="D7" s="143"/>
      <c r="E7" s="143"/>
      <c r="F7" s="143"/>
      <c r="G7" s="143"/>
      <c r="H7" s="143"/>
    </row>
    <row r="8" spans="1:8" x14ac:dyDescent="0.2">
      <c r="A8" s="53"/>
      <c r="B8" s="50"/>
      <c r="C8" s="143" t="s">
        <v>26</v>
      </c>
      <c r="D8" s="143"/>
      <c r="E8" s="143" t="s">
        <v>27</v>
      </c>
      <c r="F8" s="143"/>
      <c r="G8" s="143" t="s">
        <v>60</v>
      </c>
      <c r="H8" s="143"/>
    </row>
    <row r="9" spans="1:8" ht="25.5" x14ac:dyDescent="0.2">
      <c r="A9" s="51" t="s">
        <v>87</v>
      </c>
      <c r="B9" s="35" t="s">
        <v>88</v>
      </c>
      <c r="C9" s="54" t="s">
        <v>45</v>
      </c>
      <c r="D9" s="35" t="s">
        <v>89</v>
      </c>
      <c r="E9" s="54" t="s">
        <v>47</v>
      </c>
      <c r="F9" s="35" t="s">
        <v>90</v>
      </c>
      <c r="G9" s="54" t="s">
        <v>49</v>
      </c>
      <c r="H9" s="35" t="s">
        <v>50</v>
      </c>
    </row>
    <row r="10" spans="1:8" x14ac:dyDescent="0.2">
      <c r="A10" s="52" t="s">
        <v>92</v>
      </c>
      <c r="B10" s="115" t="s">
        <v>137</v>
      </c>
      <c r="C10" s="114">
        <v>2368</v>
      </c>
      <c r="D10" s="40">
        <f>C10/G10</f>
        <v>7.8949123157964929E-2</v>
      </c>
      <c r="E10" s="114">
        <v>27626</v>
      </c>
      <c r="F10" s="40">
        <f>E10/G10</f>
        <v>0.92105087684203513</v>
      </c>
      <c r="G10" s="32">
        <v>29994</v>
      </c>
      <c r="H10" s="40">
        <f>G10/G20</f>
        <v>0.28517370552777199</v>
      </c>
    </row>
    <row r="11" spans="1:8" x14ac:dyDescent="0.2">
      <c r="A11" s="52" t="s">
        <v>93</v>
      </c>
      <c r="B11" s="115" t="s">
        <v>144</v>
      </c>
      <c r="C11" s="114">
        <v>3704</v>
      </c>
      <c r="D11" s="110">
        <f t="shared" ref="D11:D20" si="0">C11/G11</f>
        <v>0.17456876237157132</v>
      </c>
      <c r="E11" s="114">
        <v>17514</v>
      </c>
      <c r="F11" s="110">
        <f t="shared" ref="F11:F20" si="1">E11/G11</f>
        <v>0.82543123762842874</v>
      </c>
      <c r="G11" s="93">
        <v>21218</v>
      </c>
      <c r="H11" s="110" t="e">
        <f t="shared" ref="H11:H20" si="2">G11/G21</f>
        <v>#DIV/0!</v>
      </c>
    </row>
    <row r="12" spans="1:8" x14ac:dyDescent="0.2">
      <c r="A12" s="52" t="s">
        <v>94</v>
      </c>
      <c r="B12" s="115" t="s">
        <v>143</v>
      </c>
      <c r="C12" s="114">
        <v>4168</v>
      </c>
      <c r="D12" s="110">
        <f t="shared" si="0"/>
        <v>0.25766567754698316</v>
      </c>
      <c r="E12" s="114">
        <v>12008</v>
      </c>
      <c r="F12" s="110">
        <f t="shared" si="1"/>
        <v>0.74233432245301678</v>
      </c>
      <c r="G12" s="93">
        <v>16176</v>
      </c>
      <c r="H12" s="110" t="e">
        <f t="shared" si="2"/>
        <v>#DIV/0!</v>
      </c>
    </row>
    <row r="13" spans="1:8" x14ac:dyDescent="0.2">
      <c r="A13" s="52" t="s">
        <v>95</v>
      </c>
      <c r="B13" s="115" t="s">
        <v>142</v>
      </c>
      <c r="C13" s="114">
        <v>6502</v>
      </c>
      <c r="D13" s="110">
        <f t="shared" si="0"/>
        <v>0.61982840800762629</v>
      </c>
      <c r="E13" s="114">
        <v>3988</v>
      </c>
      <c r="F13" s="110">
        <f t="shared" si="1"/>
        <v>0.38017159199237371</v>
      </c>
      <c r="G13" s="93">
        <v>10490</v>
      </c>
      <c r="H13" s="110" t="e">
        <f t="shared" si="2"/>
        <v>#DIV/0!</v>
      </c>
    </row>
    <row r="14" spans="1:8" x14ac:dyDescent="0.2">
      <c r="A14" s="52" t="s">
        <v>96</v>
      </c>
      <c r="B14" s="115" t="s">
        <v>141</v>
      </c>
      <c r="C14" s="114">
        <v>8302</v>
      </c>
      <c r="D14" s="110">
        <f t="shared" si="0"/>
        <v>0.98575160294466868</v>
      </c>
      <c r="E14" s="114">
        <v>120</v>
      </c>
      <c r="F14" s="110">
        <f t="shared" si="1"/>
        <v>1.4248397055331275E-2</v>
      </c>
      <c r="G14" s="93">
        <v>8422</v>
      </c>
      <c r="H14" s="110" t="e">
        <f t="shared" si="2"/>
        <v>#DIV/0!</v>
      </c>
    </row>
    <row r="15" spans="1:8" x14ac:dyDescent="0.2">
      <c r="A15" s="52" t="s">
        <v>97</v>
      </c>
      <c r="B15" s="115" t="s">
        <v>140</v>
      </c>
      <c r="C15" s="114">
        <v>3725</v>
      </c>
      <c r="D15" s="110">
        <f t="shared" si="0"/>
        <v>0.68048958713920349</v>
      </c>
      <c r="E15" s="114">
        <v>1749</v>
      </c>
      <c r="F15" s="110">
        <f t="shared" si="1"/>
        <v>0.31951041286079651</v>
      </c>
      <c r="G15" s="93">
        <v>5474</v>
      </c>
      <c r="H15" s="110" t="e">
        <f t="shared" si="2"/>
        <v>#DIV/0!</v>
      </c>
    </row>
    <row r="16" spans="1:8" x14ac:dyDescent="0.2">
      <c r="A16" s="52" t="s">
        <v>98</v>
      </c>
      <c r="B16" s="115" t="s">
        <v>115</v>
      </c>
      <c r="C16" s="114">
        <v>4164</v>
      </c>
      <c r="D16" s="110">
        <f t="shared" si="0"/>
        <v>0.99426934097421205</v>
      </c>
      <c r="E16" s="114">
        <v>24</v>
      </c>
      <c r="F16" s="110">
        <f t="shared" si="1"/>
        <v>5.7306590257879654E-3</v>
      </c>
      <c r="G16" s="93">
        <v>4188</v>
      </c>
      <c r="H16" s="110" t="e">
        <f t="shared" si="2"/>
        <v>#DIV/0!</v>
      </c>
    </row>
    <row r="17" spans="1:8" x14ac:dyDescent="0.2">
      <c r="A17" s="52" t="s">
        <v>99</v>
      </c>
      <c r="B17" s="115" t="s">
        <v>138</v>
      </c>
      <c r="C17" s="114">
        <v>3184</v>
      </c>
      <c r="D17" s="110">
        <f t="shared" si="0"/>
        <v>0.96484848484848484</v>
      </c>
      <c r="E17" s="114">
        <v>116</v>
      </c>
      <c r="F17" s="110">
        <f t="shared" si="1"/>
        <v>3.5151515151515149E-2</v>
      </c>
      <c r="G17" s="93">
        <v>3300</v>
      </c>
      <c r="H17" s="110" t="e">
        <f t="shared" si="2"/>
        <v>#DIV/0!</v>
      </c>
    </row>
    <row r="18" spans="1:8" x14ac:dyDescent="0.2">
      <c r="A18" s="52" t="s">
        <v>100</v>
      </c>
      <c r="B18" s="115" t="s">
        <v>139</v>
      </c>
      <c r="C18" s="114">
        <v>2341</v>
      </c>
      <c r="D18" s="110">
        <f t="shared" si="0"/>
        <v>0.7315625</v>
      </c>
      <c r="E18" s="114">
        <v>859</v>
      </c>
      <c r="F18" s="110">
        <f t="shared" si="1"/>
        <v>0.2684375</v>
      </c>
      <c r="G18" s="93">
        <v>3200</v>
      </c>
      <c r="H18" s="110" t="e">
        <f t="shared" si="2"/>
        <v>#DIV/0!</v>
      </c>
    </row>
    <row r="19" spans="1:8" x14ac:dyDescent="0.2">
      <c r="A19" s="51" t="s">
        <v>101</v>
      </c>
      <c r="B19" s="115" t="s">
        <v>116</v>
      </c>
      <c r="C19" s="114">
        <v>617</v>
      </c>
      <c r="D19" s="110">
        <f t="shared" si="0"/>
        <v>0.22717231222385861</v>
      </c>
      <c r="E19" s="114">
        <v>2099</v>
      </c>
      <c r="F19" s="110">
        <f t="shared" si="1"/>
        <v>0.77282768777614141</v>
      </c>
      <c r="G19" s="93">
        <v>2716</v>
      </c>
      <c r="H19" s="110" t="e">
        <f t="shared" si="2"/>
        <v>#DIV/0!</v>
      </c>
    </row>
    <row r="20" spans="1:8" x14ac:dyDescent="0.2">
      <c r="A20" s="37"/>
      <c r="B20" s="38" t="s">
        <v>118</v>
      </c>
      <c r="C20" s="32">
        <f>SUM(C10:C19)</f>
        <v>39075</v>
      </c>
      <c r="D20" s="110">
        <f t="shared" si="0"/>
        <v>0.37151305406073515</v>
      </c>
      <c r="E20" s="32">
        <f>SUM(E10:E19)</f>
        <v>66103</v>
      </c>
      <c r="F20" s="110">
        <f t="shared" si="1"/>
        <v>0.62848694593926491</v>
      </c>
      <c r="G20" s="32">
        <f>SUM(G10:G19)</f>
        <v>105178</v>
      </c>
      <c r="H20" s="110" t="e">
        <f t="shared" si="2"/>
        <v>#DIV/0!</v>
      </c>
    </row>
    <row r="42" spans="2:7" ht="12.75" customHeight="1" x14ac:dyDescent="0.2">
      <c r="F42" s="64"/>
      <c r="G42" s="64"/>
    </row>
    <row r="43" spans="2:7" x14ac:dyDescent="0.2">
      <c r="F43" s="64"/>
      <c r="G43" s="64"/>
    </row>
    <row r="44" spans="2:7" x14ac:dyDescent="0.2">
      <c r="B44" s="64"/>
      <c r="C44" s="64"/>
      <c r="D44" s="64"/>
      <c r="E44" s="64"/>
      <c r="F44" s="64"/>
      <c r="G44" s="64"/>
    </row>
    <row r="45" spans="2:7" x14ac:dyDescent="0.2">
      <c r="B45" s="132" t="s">
        <v>133</v>
      </c>
      <c r="C45" s="132"/>
      <c r="D45" s="132"/>
      <c r="E45" s="132"/>
    </row>
    <row r="46" spans="2:7" x14ac:dyDescent="0.2">
      <c r="B46" s="132"/>
      <c r="C46" s="132"/>
      <c r="D46" s="132"/>
      <c r="E46" s="132"/>
    </row>
  </sheetData>
  <mergeCells count="6">
    <mergeCell ref="A3:E4"/>
    <mergeCell ref="B45:E46"/>
    <mergeCell ref="A7:H7"/>
    <mergeCell ref="C8:D8"/>
    <mergeCell ref="E8:F8"/>
    <mergeCell ref="G8:H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7"/>
  <sheetViews>
    <sheetView workbookViewId="0"/>
  </sheetViews>
  <sheetFormatPr baseColWidth="10" defaultRowHeight="12.75" x14ac:dyDescent="0.2"/>
  <cols>
    <col min="1" max="1" width="46" style="29" customWidth="1"/>
    <col min="2" max="16384" width="11.42578125" style="29"/>
  </cols>
  <sheetData>
    <row r="1" spans="1:40" s="67" customFormat="1" ht="15.75" x14ac:dyDescent="0.25">
      <c r="A1" s="92" t="s">
        <v>111</v>
      </c>
    </row>
    <row r="2" spans="1:40" s="67" customFormat="1" x14ac:dyDescent="0.2"/>
    <row r="3" spans="1:40" s="67" customFormat="1" x14ac:dyDescent="0.2"/>
    <row r="4" spans="1:40" s="67" customFormat="1" ht="16.5" customHeight="1" x14ac:dyDescent="0.25">
      <c r="A4" s="151" t="s">
        <v>134</v>
      </c>
      <c r="B4" s="151"/>
      <c r="C4" s="151"/>
      <c r="D4" s="73"/>
      <c r="E4" s="73"/>
    </row>
    <row r="5" spans="1:40" s="67" customFormat="1" ht="12.75" customHeight="1" x14ac:dyDescent="0.25">
      <c r="A5" s="73"/>
      <c r="B5" s="73"/>
      <c r="C5" s="73"/>
      <c r="D5" s="73"/>
      <c r="E5" s="73"/>
    </row>
    <row r="7" spans="1:40" ht="15" x14ac:dyDescent="0.25">
      <c r="A7" s="152" t="s">
        <v>113</v>
      </c>
      <c r="B7" s="150" t="s">
        <v>22</v>
      </c>
      <c r="C7" s="150"/>
      <c r="D7" s="150"/>
      <c r="E7" s="150" t="s">
        <v>40</v>
      </c>
      <c r="F7" s="150"/>
      <c r="G7" s="150"/>
      <c r="H7" s="150" t="s">
        <v>39</v>
      </c>
      <c r="I7" s="150"/>
      <c r="J7" s="150"/>
      <c r="K7" s="150" t="s">
        <v>38</v>
      </c>
      <c r="L7" s="150"/>
      <c r="M7" s="150"/>
      <c r="N7" s="150" t="s">
        <v>37</v>
      </c>
      <c r="O7" s="150"/>
      <c r="P7" s="150"/>
      <c r="Q7" s="150" t="s">
        <v>36</v>
      </c>
      <c r="R7" s="150"/>
      <c r="S7" s="150"/>
      <c r="T7" s="150" t="s">
        <v>35</v>
      </c>
      <c r="U7" s="150"/>
      <c r="V7" s="150"/>
      <c r="W7" s="150" t="s">
        <v>34</v>
      </c>
      <c r="X7" s="150"/>
      <c r="Y7" s="150"/>
      <c r="Z7" s="150" t="s">
        <v>33</v>
      </c>
      <c r="AA7" s="150"/>
      <c r="AB7" s="150"/>
      <c r="AC7" s="150" t="s">
        <v>32</v>
      </c>
      <c r="AD7" s="150"/>
      <c r="AE7" s="150"/>
      <c r="AF7" s="150" t="s">
        <v>31</v>
      </c>
      <c r="AG7" s="150"/>
      <c r="AH7" s="150"/>
      <c r="AI7" s="150" t="s">
        <v>30</v>
      </c>
      <c r="AJ7" s="150"/>
      <c r="AK7" s="150"/>
      <c r="AL7" s="66"/>
      <c r="AM7" s="66"/>
      <c r="AN7" s="66"/>
    </row>
    <row r="8" spans="1:40" x14ac:dyDescent="0.2">
      <c r="A8" s="152"/>
      <c r="B8" s="68" t="s">
        <v>44</v>
      </c>
      <c r="C8" s="68" t="s">
        <v>2</v>
      </c>
      <c r="D8" s="68" t="s">
        <v>3</v>
      </c>
      <c r="E8" s="68" t="s">
        <v>44</v>
      </c>
      <c r="F8" s="68" t="s">
        <v>2</v>
      </c>
      <c r="G8" s="68" t="s">
        <v>3</v>
      </c>
      <c r="H8" s="68" t="s">
        <v>44</v>
      </c>
      <c r="I8" s="68" t="s">
        <v>2</v>
      </c>
      <c r="J8" s="68" t="s">
        <v>3</v>
      </c>
      <c r="K8" s="68" t="s">
        <v>44</v>
      </c>
      <c r="L8" s="68" t="s">
        <v>2</v>
      </c>
      <c r="M8" s="68" t="s">
        <v>3</v>
      </c>
      <c r="N8" s="68" t="s">
        <v>44</v>
      </c>
      <c r="O8" s="68" t="s">
        <v>2</v>
      </c>
      <c r="P8" s="68" t="s">
        <v>3</v>
      </c>
      <c r="Q8" s="68" t="s">
        <v>44</v>
      </c>
      <c r="R8" s="68" t="s">
        <v>2</v>
      </c>
      <c r="S8" s="68" t="s">
        <v>3</v>
      </c>
      <c r="T8" s="68" t="s">
        <v>44</v>
      </c>
      <c r="U8" s="68" t="s">
        <v>2</v>
      </c>
      <c r="V8" s="68" t="s">
        <v>3</v>
      </c>
      <c r="W8" s="68" t="s">
        <v>44</v>
      </c>
      <c r="X8" s="68" t="s">
        <v>2</v>
      </c>
      <c r="Y8" s="68" t="s">
        <v>3</v>
      </c>
      <c r="Z8" s="68" t="s">
        <v>44</v>
      </c>
      <c r="AA8" s="68" t="s">
        <v>2</v>
      </c>
      <c r="AB8" s="68" t="s">
        <v>3</v>
      </c>
      <c r="AC8" s="68" t="s">
        <v>44</v>
      </c>
      <c r="AD8" s="68" t="s">
        <v>2</v>
      </c>
      <c r="AE8" s="68" t="s">
        <v>3</v>
      </c>
      <c r="AF8" s="68" t="s">
        <v>44</v>
      </c>
      <c r="AG8" s="68" t="s">
        <v>2</v>
      </c>
      <c r="AH8" s="68" t="s">
        <v>3</v>
      </c>
      <c r="AI8" s="68" t="s">
        <v>44</v>
      </c>
      <c r="AJ8" s="68" t="s">
        <v>2</v>
      </c>
      <c r="AK8" s="68" t="s">
        <v>3</v>
      </c>
      <c r="AL8" s="67"/>
      <c r="AM8" s="67"/>
      <c r="AN8" s="67"/>
    </row>
    <row r="9" spans="1:40" ht="15" x14ac:dyDescent="0.25">
      <c r="A9" s="115" t="s">
        <v>137</v>
      </c>
      <c r="B9" s="114">
        <v>205</v>
      </c>
      <c r="C9" s="114">
        <v>2369</v>
      </c>
      <c r="D9" s="69">
        <f>B9+C9</f>
        <v>2574</v>
      </c>
      <c r="E9" s="89">
        <v>204</v>
      </c>
      <c r="F9" s="89">
        <v>2375</v>
      </c>
      <c r="G9" s="114">
        <f>E9+F9</f>
        <v>2579</v>
      </c>
      <c r="H9" s="125">
        <v>207</v>
      </c>
      <c r="I9" s="125">
        <v>2412</v>
      </c>
      <c r="J9" s="114">
        <f>H9+I9</f>
        <v>2619</v>
      </c>
      <c r="K9" s="89">
        <v>193</v>
      </c>
      <c r="L9" s="89">
        <v>2364</v>
      </c>
      <c r="M9" s="114">
        <f>K9+L9</f>
        <v>2557</v>
      </c>
      <c r="N9" s="125">
        <v>196</v>
      </c>
      <c r="O9" s="125">
        <v>2305</v>
      </c>
      <c r="P9" s="114">
        <f>N9+O9</f>
        <v>2501</v>
      </c>
      <c r="Q9" s="125">
        <v>187</v>
      </c>
      <c r="R9" s="125">
        <v>2282</v>
      </c>
      <c r="S9" s="114">
        <f>Q9+R9</f>
        <v>2469</v>
      </c>
      <c r="T9" s="125">
        <v>183</v>
      </c>
      <c r="U9" s="125">
        <v>2219</v>
      </c>
      <c r="V9" s="114">
        <f>T9+U9</f>
        <v>2402</v>
      </c>
      <c r="W9" s="125">
        <v>184</v>
      </c>
      <c r="X9" s="125">
        <v>2199</v>
      </c>
      <c r="Y9" s="114">
        <f>W9+X9</f>
        <v>2383</v>
      </c>
      <c r="Z9" s="28">
        <v>189</v>
      </c>
      <c r="AA9" s="28">
        <v>2238</v>
      </c>
      <c r="AB9" s="114">
        <f>Z9+AA9</f>
        <v>2427</v>
      </c>
      <c r="AC9" s="125">
        <v>204</v>
      </c>
      <c r="AD9" s="125">
        <v>2309</v>
      </c>
      <c r="AE9" s="114">
        <f>AC9+AD9</f>
        <v>2513</v>
      </c>
      <c r="AF9" s="125">
        <v>210</v>
      </c>
      <c r="AG9" s="125">
        <v>2278</v>
      </c>
      <c r="AH9" s="114">
        <f>AF9+AG9</f>
        <v>2488</v>
      </c>
      <c r="AI9" s="125">
        <v>206</v>
      </c>
      <c r="AJ9" s="125">
        <v>2276</v>
      </c>
      <c r="AK9" s="114">
        <f>AI9+AJ9</f>
        <v>2482</v>
      </c>
      <c r="AL9" s="66"/>
      <c r="AM9" s="66"/>
      <c r="AN9" s="66"/>
    </row>
    <row r="10" spans="1:40" ht="15" x14ac:dyDescent="0.25">
      <c r="A10" s="115" t="s">
        <v>144</v>
      </c>
      <c r="B10" s="114">
        <v>338</v>
      </c>
      <c r="C10" s="114">
        <v>1501</v>
      </c>
      <c r="D10" s="114">
        <f t="shared" ref="D10:D18" si="0">B10+C10</f>
        <v>1839</v>
      </c>
      <c r="E10" s="89">
        <v>311</v>
      </c>
      <c r="F10" s="89">
        <v>1518</v>
      </c>
      <c r="G10" s="114">
        <f t="shared" ref="G10:G18" si="1">E10+F10</f>
        <v>1829</v>
      </c>
      <c r="H10" s="125">
        <v>316</v>
      </c>
      <c r="I10" s="125">
        <v>1497</v>
      </c>
      <c r="J10" s="114">
        <f t="shared" ref="J10:J18" si="2">H10+I10</f>
        <v>1813</v>
      </c>
      <c r="K10" s="89">
        <v>291</v>
      </c>
      <c r="L10" s="89">
        <v>1501</v>
      </c>
      <c r="M10" s="114">
        <f t="shared" ref="M10:M18" si="3">K10+L10</f>
        <v>1792</v>
      </c>
      <c r="N10" s="125">
        <v>282</v>
      </c>
      <c r="O10" s="125">
        <v>1422</v>
      </c>
      <c r="P10" s="114">
        <f t="shared" ref="P10:P18" si="4">N10+O10</f>
        <v>1704</v>
      </c>
      <c r="Q10" s="125">
        <v>276</v>
      </c>
      <c r="R10" s="125">
        <v>1383</v>
      </c>
      <c r="S10" s="114">
        <f t="shared" ref="S10:S18" si="5">Q10+R10</f>
        <v>1659</v>
      </c>
      <c r="T10" s="125">
        <v>288</v>
      </c>
      <c r="U10" s="125">
        <v>1378</v>
      </c>
      <c r="V10" s="114">
        <f t="shared" ref="V10:V18" si="6">T10+U10</f>
        <v>1666</v>
      </c>
      <c r="W10" s="125">
        <v>305</v>
      </c>
      <c r="X10" s="125">
        <v>1401</v>
      </c>
      <c r="Y10" s="114">
        <f t="shared" ref="Y10:Y18" si="7">W10+X10</f>
        <v>1706</v>
      </c>
      <c r="Z10" s="28">
        <v>323</v>
      </c>
      <c r="AA10" s="28">
        <v>1476</v>
      </c>
      <c r="AB10" s="114">
        <f t="shared" ref="AB10:AB18" si="8">Z10+AA10</f>
        <v>1799</v>
      </c>
      <c r="AC10" s="125">
        <v>341</v>
      </c>
      <c r="AD10" s="125">
        <v>1548</v>
      </c>
      <c r="AE10" s="114">
        <f t="shared" ref="AE10:AE18" si="9">AC10+AD10</f>
        <v>1889</v>
      </c>
      <c r="AF10" s="125">
        <v>322</v>
      </c>
      <c r="AG10" s="125">
        <v>1453</v>
      </c>
      <c r="AH10" s="114">
        <f t="shared" ref="AH10:AH18" si="10">AF10+AG10</f>
        <v>1775</v>
      </c>
      <c r="AI10" s="125">
        <v>311</v>
      </c>
      <c r="AJ10" s="125">
        <v>1436</v>
      </c>
      <c r="AK10" s="114">
        <f t="shared" ref="AK10:AK18" si="11">AI10+AJ10</f>
        <v>1747</v>
      </c>
      <c r="AL10" s="66"/>
      <c r="AM10" s="66"/>
      <c r="AN10" s="66"/>
    </row>
    <row r="11" spans="1:40" ht="15" x14ac:dyDescent="0.25">
      <c r="A11" s="115" t="s">
        <v>143</v>
      </c>
      <c r="B11" s="114">
        <v>385</v>
      </c>
      <c r="C11" s="114">
        <v>1075</v>
      </c>
      <c r="D11" s="114">
        <f t="shared" si="0"/>
        <v>1460</v>
      </c>
      <c r="E11" s="89">
        <v>374</v>
      </c>
      <c r="F11" s="89">
        <v>1055</v>
      </c>
      <c r="G11" s="114">
        <f t="shared" si="1"/>
        <v>1429</v>
      </c>
      <c r="H11" s="125">
        <v>351</v>
      </c>
      <c r="I11" s="125">
        <v>1036</v>
      </c>
      <c r="J11" s="114">
        <f t="shared" si="2"/>
        <v>1387</v>
      </c>
      <c r="K11" s="89">
        <v>351</v>
      </c>
      <c r="L11" s="89">
        <v>1008</v>
      </c>
      <c r="M11" s="114">
        <f t="shared" si="3"/>
        <v>1359</v>
      </c>
      <c r="N11" s="125">
        <v>334</v>
      </c>
      <c r="O11" s="125">
        <v>1010</v>
      </c>
      <c r="P11" s="114">
        <f t="shared" si="4"/>
        <v>1344</v>
      </c>
      <c r="Q11" s="125">
        <v>335</v>
      </c>
      <c r="R11" s="125">
        <v>995</v>
      </c>
      <c r="S11" s="114">
        <f t="shared" si="5"/>
        <v>1330</v>
      </c>
      <c r="T11" s="125">
        <v>331</v>
      </c>
      <c r="U11" s="125">
        <v>957</v>
      </c>
      <c r="V11" s="114">
        <f t="shared" si="6"/>
        <v>1288</v>
      </c>
      <c r="W11" s="125">
        <v>318</v>
      </c>
      <c r="X11" s="125">
        <v>951</v>
      </c>
      <c r="Y11" s="114">
        <f t="shared" si="7"/>
        <v>1269</v>
      </c>
      <c r="Z11" s="28">
        <v>345</v>
      </c>
      <c r="AA11" s="28">
        <v>985</v>
      </c>
      <c r="AB11" s="114">
        <f t="shared" si="8"/>
        <v>1330</v>
      </c>
      <c r="AC11" s="125">
        <v>350</v>
      </c>
      <c r="AD11" s="125">
        <v>1011</v>
      </c>
      <c r="AE11" s="114">
        <f t="shared" si="9"/>
        <v>1361</v>
      </c>
      <c r="AF11" s="125">
        <v>344</v>
      </c>
      <c r="AG11" s="125">
        <v>966</v>
      </c>
      <c r="AH11" s="114">
        <f t="shared" si="10"/>
        <v>1310</v>
      </c>
      <c r="AI11" s="125">
        <v>350</v>
      </c>
      <c r="AJ11" s="125">
        <v>959</v>
      </c>
      <c r="AK11" s="114">
        <f t="shared" si="11"/>
        <v>1309</v>
      </c>
      <c r="AL11" s="66"/>
      <c r="AM11" s="66"/>
      <c r="AN11" s="66"/>
    </row>
    <row r="12" spans="1:40" ht="15" x14ac:dyDescent="0.25">
      <c r="A12" s="115" t="s">
        <v>142</v>
      </c>
      <c r="B12" s="114">
        <v>604</v>
      </c>
      <c r="C12" s="114">
        <v>351</v>
      </c>
      <c r="D12" s="114">
        <f t="shared" si="0"/>
        <v>955</v>
      </c>
      <c r="E12" s="89">
        <v>606</v>
      </c>
      <c r="F12" s="89">
        <v>360</v>
      </c>
      <c r="G12" s="114">
        <f t="shared" si="1"/>
        <v>966</v>
      </c>
      <c r="H12" s="125">
        <v>594</v>
      </c>
      <c r="I12" s="125">
        <v>356</v>
      </c>
      <c r="J12" s="114">
        <f t="shared" si="2"/>
        <v>950</v>
      </c>
      <c r="K12" s="89">
        <v>555</v>
      </c>
      <c r="L12" s="89">
        <v>355</v>
      </c>
      <c r="M12" s="114">
        <f t="shared" si="3"/>
        <v>910</v>
      </c>
      <c r="N12" s="125">
        <v>539</v>
      </c>
      <c r="O12" s="125">
        <v>334</v>
      </c>
      <c r="P12" s="114">
        <f t="shared" si="4"/>
        <v>873</v>
      </c>
      <c r="Q12" s="125">
        <v>526</v>
      </c>
      <c r="R12" s="125">
        <v>327</v>
      </c>
      <c r="S12" s="114">
        <f t="shared" si="5"/>
        <v>853</v>
      </c>
      <c r="T12" s="125">
        <v>506</v>
      </c>
      <c r="U12" s="125">
        <v>317</v>
      </c>
      <c r="V12" s="114">
        <f t="shared" si="6"/>
        <v>823</v>
      </c>
      <c r="W12" s="125">
        <v>501</v>
      </c>
      <c r="X12" s="125">
        <v>314</v>
      </c>
      <c r="Y12" s="114">
        <f t="shared" si="7"/>
        <v>815</v>
      </c>
      <c r="Z12" s="28">
        <v>514</v>
      </c>
      <c r="AA12" s="28">
        <v>317</v>
      </c>
      <c r="AB12" s="114">
        <f t="shared" si="8"/>
        <v>831</v>
      </c>
      <c r="AC12" s="125">
        <v>521</v>
      </c>
      <c r="AD12" s="125">
        <v>323</v>
      </c>
      <c r="AE12" s="114">
        <f t="shared" si="9"/>
        <v>844</v>
      </c>
      <c r="AF12" s="125">
        <v>506</v>
      </c>
      <c r="AG12" s="125">
        <v>323</v>
      </c>
      <c r="AH12" s="114">
        <f t="shared" si="10"/>
        <v>829</v>
      </c>
      <c r="AI12" s="125">
        <v>530</v>
      </c>
      <c r="AJ12" s="125">
        <v>311</v>
      </c>
      <c r="AK12" s="114">
        <f t="shared" si="11"/>
        <v>841</v>
      </c>
      <c r="AL12" s="66"/>
      <c r="AM12" s="66"/>
      <c r="AN12" s="66"/>
    </row>
    <row r="13" spans="1:40" ht="15" x14ac:dyDescent="0.25">
      <c r="A13" s="115" t="s">
        <v>141</v>
      </c>
      <c r="B13" s="114">
        <v>731</v>
      </c>
      <c r="C13" s="114">
        <v>10</v>
      </c>
      <c r="D13" s="114">
        <f t="shared" si="0"/>
        <v>741</v>
      </c>
      <c r="E13" s="89">
        <v>735</v>
      </c>
      <c r="F13" s="89">
        <v>10</v>
      </c>
      <c r="G13" s="114">
        <f t="shared" si="1"/>
        <v>745</v>
      </c>
      <c r="H13" s="125">
        <v>760</v>
      </c>
      <c r="I13" s="125">
        <v>9</v>
      </c>
      <c r="J13" s="114">
        <f t="shared" si="2"/>
        <v>769</v>
      </c>
      <c r="K13" s="89">
        <v>702</v>
      </c>
      <c r="L13" s="89">
        <v>9</v>
      </c>
      <c r="M13" s="114">
        <f t="shared" si="3"/>
        <v>711</v>
      </c>
      <c r="N13" s="125">
        <v>677</v>
      </c>
      <c r="O13" s="125">
        <v>9</v>
      </c>
      <c r="P13" s="114">
        <f t="shared" si="4"/>
        <v>686</v>
      </c>
      <c r="Q13" s="125">
        <v>662</v>
      </c>
      <c r="R13" s="125">
        <v>10</v>
      </c>
      <c r="S13" s="114">
        <f t="shared" si="5"/>
        <v>672</v>
      </c>
      <c r="T13" s="125">
        <v>647</v>
      </c>
      <c r="U13" s="125">
        <v>12</v>
      </c>
      <c r="V13" s="114">
        <f t="shared" si="6"/>
        <v>659</v>
      </c>
      <c r="W13" s="125">
        <v>651</v>
      </c>
      <c r="X13" s="125">
        <v>10</v>
      </c>
      <c r="Y13" s="114">
        <f t="shared" si="7"/>
        <v>661</v>
      </c>
      <c r="Z13" s="28">
        <v>639</v>
      </c>
      <c r="AA13" s="28">
        <v>9</v>
      </c>
      <c r="AB13" s="114">
        <f t="shared" si="8"/>
        <v>648</v>
      </c>
      <c r="AC13" s="125">
        <v>680</v>
      </c>
      <c r="AD13" s="125">
        <v>9</v>
      </c>
      <c r="AE13" s="114">
        <f t="shared" si="9"/>
        <v>689</v>
      </c>
      <c r="AF13" s="125">
        <v>706</v>
      </c>
      <c r="AG13" s="125">
        <v>11</v>
      </c>
      <c r="AH13" s="114">
        <f t="shared" si="10"/>
        <v>717</v>
      </c>
      <c r="AI13" s="125">
        <v>712</v>
      </c>
      <c r="AJ13" s="125">
        <v>12</v>
      </c>
      <c r="AK13" s="114">
        <f t="shared" si="11"/>
        <v>724</v>
      </c>
      <c r="AL13" s="66"/>
      <c r="AM13" s="66"/>
      <c r="AN13" s="66"/>
    </row>
    <row r="14" spans="1:40" ht="15" x14ac:dyDescent="0.25">
      <c r="A14" s="115" t="s">
        <v>140</v>
      </c>
      <c r="B14" s="114">
        <v>332</v>
      </c>
      <c r="C14" s="114">
        <v>139</v>
      </c>
      <c r="D14" s="114">
        <f t="shared" si="0"/>
        <v>471</v>
      </c>
      <c r="E14" s="89">
        <v>322</v>
      </c>
      <c r="F14" s="89">
        <v>151</v>
      </c>
      <c r="G14" s="114">
        <f t="shared" si="1"/>
        <v>473</v>
      </c>
      <c r="H14" s="125">
        <v>326</v>
      </c>
      <c r="I14" s="125">
        <v>146</v>
      </c>
      <c r="J14" s="114">
        <f t="shared" si="2"/>
        <v>472</v>
      </c>
      <c r="K14" s="89">
        <v>307</v>
      </c>
      <c r="L14" s="89">
        <v>149</v>
      </c>
      <c r="M14" s="114">
        <f t="shared" si="3"/>
        <v>456</v>
      </c>
      <c r="N14" s="125">
        <v>296</v>
      </c>
      <c r="O14" s="125">
        <v>139</v>
      </c>
      <c r="P14" s="114">
        <f t="shared" si="4"/>
        <v>435</v>
      </c>
      <c r="Q14" s="125">
        <v>271</v>
      </c>
      <c r="R14" s="125">
        <v>132</v>
      </c>
      <c r="S14" s="114">
        <f t="shared" si="5"/>
        <v>403</v>
      </c>
      <c r="T14" s="125">
        <v>285</v>
      </c>
      <c r="U14" s="125">
        <v>124</v>
      </c>
      <c r="V14" s="114">
        <f t="shared" si="6"/>
        <v>409</v>
      </c>
      <c r="W14" s="125">
        <v>294</v>
      </c>
      <c r="X14" s="125">
        <v>142</v>
      </c>
      <c r="Y14" s="114">
        <f t="shared" si="7"/>
        <v>436</v>
      </c>
      <c r="Z14" s="28">
        <v>307</v>
      </c>
      <c r="AA14" s="28">
        <v>158</v>
      </c>
      <c r="AB14" s="114">
        <f t="shared" si="8"/>
        <v>465</v>
      </c>
      <c r="AC14" s="125">
        <v>332</v>
      </c>
      <c r="AD14" s="125">
        <v>163</v>
      </c>
      <c r="AE14" s="114">
        <f t="shared" si="9"/>
        <v>495</v>
      </c>
      <c r="AF14" s="125">
        <v>337</v>
      </c>
      <c r="AG14" s="125">
        <v>158</v>
      </c>
      <c r="AH14" s="114">
        <f t="shared" si="10"/>
        <v>495</v>
      </c>
      <c r="AI14" s="125">
        <v>316</v>
      </c>
      <c r="AJ14" s="125">
        <v>148</v>
      </c>
      <c r="AK14" s="114">
        <f t="shared" si="11"/>
        <v>464</v>
      </c>
      <c r="AL14" s="66"/>
      <c r="AM14" s="66"/>
      <c r="AN14" s="66"/>
    </row>
    <row r="15" spans="1:40" ht="15" x14ac:dyDescent="0.25">
      <c r="A15" s="115" t="s">
        <v>115</v>
      </c>
      <c r="B15" s="114">
        <v>379</v>
      </c>
      <c r="C15" s="114">
        <v>2</v>
      </c>
      <c r="D15" s="114">
        <f t="shared" si="0"/>
        <v>381</v>
      </c>
      <c r="E15" s="89">
        <v>377</v>
      </c>
      <c r="F15" s="89">
        <v>3</v>
      </c>
      <c r="G15" s="114">
        <f t="shared" si="1"/>
        <v>380</v>
      </c>
      <c r="H15" s="125">
        <v>378</v>
      </c>
      <c r="I15" s="125">
        <v>3</v>
      </c>
      <c r="J15" s="114">
        <f t="shared" si="2"/>
        <v>381</v>
      </c>
      <c r="K15" s="89">
        <v>358</v>
      </c>
      <c r="L15" s="89">
        <v>3</v>
      </c>
      <c r="M15" s="114">
        <f t="shared" si="3"/>
        <v>361</v>
      </c>
      <c r="N15" s="125">
        <v>337</v>
      </c>
      <c r="O15" s="125">
        <v>2</v>
      </c>
      <c r="P15" s="114">
        <f t="shared" si="4"/>
        <v>339</v>
      </c>
      <c r="Q15" s="125">
        <v>327</v>
      </c>
      <c r="R15" s="125">
        <v>2</v>
      </c>
      <c r="S15" s="114">
        <f t="shared" si="5"/>
        <v>329</v>
      </c>
      <c r="T15" s="125">
        <v>316</v>
      </c>
      <c r="U15" s="125">
        <v>1</v>
      </c>
      <c r="V15" s="114">
        <f t="shared" si="6"/>
        <v>317</v>
      </c>
      <c r="W15" s="125">
        <v>320</v>
      </c>
      <c r="X15" s="125">
        <v>1</v>
      </c>
      <c r="Y15" s="114">
        <f t="shared" si="7"/>
        <v>321</v>
      </c>
      <c r="Z15" s="28">
        <v>335</v>
      </c>
      <c r="AA15" s="28">
        <v>1</v>
      </c>
      <c r="AB15" s="114">
        <f t="shared" si="8"/>
        <v>336</v>
      </c>
      <c r="AC15" s="125">
        <v>336</v>
      </c>
      <c r="AD15" s="125">
        <v>2</v>
      </c>
      <c r="AE15" s="114">
        <f t="shared" si="9"/>
        <v>338</v>
      </c>
      <c r="AF15" s="125">
        <v>341</v>
      </c>
      <c r="AG15" s="125">
        <v>2</v>
      </c>
      <c r="AH15" s="114">
        <f t="shared" si="10"/>
        <v>343</v>
      </c>
      <c r="AI15" s="125">
        <v>360</v>
      </c>
      <c r="AJ15" s="125">
        <v>2</v>
      </c>
      <c r="AK15" s="114">
        <f t="shared" si="11"/>
        <v>362</v>
      </c>
      <c r="AL15" s="66"/>
      <c r="AM15" s="66"/>
      <c r="AN15" s="66"/>
    </row>
    <row r="16" spans="1:40" ht="15" x14ac:dyDescent="0.25">
      <c r="A16" s="115" t="s">
        <v>138</v>
      </c>
      <c r="B16" s="114">
        <v>287</v>
      </c>
      <c r="C16" s="114">
        <v>12</v>
      </c>
      <c r="D16" s="114">
        <f t="shared" si="0"/>
        <v>299</v>
      </c>
      <c r="E16" s="89">
        <v>282</v>
      </c>
      <c r="F16" s="89">
        <v>10</v>
      </c>
      <c r="G16" s="114">
        <f t="shared" si="1"/>
        <v>292</v>
      </c>
      <c r="H16" s="125">
        <v>286</v>
      </c>
      <c r="I16" s="125">
        <v>12</v>
      </c>
      <c r="J16" s="114">
        <f t="shared" si="2"/>
        <v>298</v>
      </c>
      <c r="K16" s="89">
        <v>286</v>
      </c>
      <c r="L16" s="89">
        <v>12</v>
      </c>
      <c r="M16" s="114">
        <f t="shared" si="3"/>
        <v>298</v>
      </c>
      <c r="N16" s="125">
        <v>258</v>
      </c>
      <c r="O16" s="125">
        <v>10</v>
      </c>
      <c r="P16" s="114">
        <f t="shared" si="4"/>
        <v>268</v>
      </c>
      <c r="Q16" s="125">
        <v>239</v>
      </c>
      <c r="R16" s="125">
        <v>9</v>
      </c>
      <c r="S16" s="114">
        <f t="shared" si="5"/>
        <v>248</v>
      </c>
      <c r="T16" s="125">
        <v>243</v>
      </c>
      <c r="U16" s="125">
        <v>8</v>
      </c>
      <c r="V16" s="114">
        <f t="shared" si="6"/>
        <v>251</v>
      </c>
      <c r="W16" s="125">
        <v>241</v>
      </c>
      <c r="X16" s="125">
        <v>7</v>
      </c>
      <c r="Y16" s="114">
        <f t="shared" si="7"/>
        <v>248</v>
      </c>
      <c r="Z16" s="28">
        <v>263</v>
      </c>
      <c r="AA16" s="28">
        <v>10</v>
      </c>
      <c r="AB16" s="114">
        <f t="shared" si="8"/>
        <v>273</v>
      </c>
      <c r="AC16" s="125">
        <v>278</v>
      </c>
      <c r="AD16" s="125">
        <v>10</v>
      </c>
      <c r="AE16" s="114">
        <f t="shared" si="9"/>
        <v>288</v>
      </c>
      <c r="AF16" s="125">
        <v>261</v>
      </c>
      <c r="AG16" s="125">
        <v>8</v>
      </c>
      <c r="AH16" s="114">
        <f t="shared" si="10"/>
        <v>269</v>
      </c>
      <c r="AI16" s="125">
        <v>260</v>
      </c>
      <c r="AJ16" s="125">
        <v>8</v>
      </c>
      <c r="AK16" s="114">
        <f t="shared" si="11"/>
        <v>268</v>
      </c>
      <c r="AL16" s="66"/>
      <c r="AM16" s="66"/>
      <c r="AN16" s="66"/>
    </row>
    <row r="17" spans="1:40" ht="15" x14ac:dyDescent="0.25">
      <c r="A17" s="115" t="s">
        <v>139</v>
      </c>
      <c r="B17" s="114">
        <v>214</v>
      </c>
      <c r="C17" s="114">
        <v>71</v>
      </c>
      <c r="D17" s="114">
        <f t="shared" si="0"/>
        <v>285</v>
      </c>
      <c r="E17" s="89">
        <v>198</v>
      </c>
      <c r="F17" s="89">
        <v>69</v>
      </c>
      <c r="G17" s="114">
        <f t="shared" si="1"/>
        <v>267</v>
      </c>
      <c r="H17" s="125">
        <v>201</v>
      </c>
      <c r="I17" s="125">
        <v>74</v>
      </c>
      <c r="J17" s="114">
        <f t="shared" si="2"/>
        <v>275</v>
      </c>
      <c r="K17" s="89">
        <v>187</v>
      </c>
      <c r="L17" s="89">
        <v>76</v>
      </c>
      <c r="M17" s="114">
        <f t="shared" si="3"/>
        <v>263</v>
      </c>
      <c r="N17" s="125">
        <v>185</v>
      </c>
      <c r="O17" s="125">
        <v>70</v>
      </c>
      <c r="P17" s="114">
        <f t="shared" si="4"/>
        <v>255</v>
      </c>
      <c r="Q17" s="125">
        <v>172</v>
      </c>
      <c r="R17" s="125">
        <v>71</v>
      </c>
      <c r="S17" s="114">
        <f t="shared" si="5"/>
        <v>243</v>
      </c>
      <c r="T17" s="125">
        <v>189</v>
      </c>
      <c r="U17" s="125">
        <v>72</v>
      </c>
      <c r="V17" s="114">
        <f t="shared" si="6"/>
        <v>261</v>
      </c>
      <c r="W17" s="125">
        <v>192</v>
      </c>
      <c r="X17" s="125">
        <v>68</v>
      </c>
      <c r="Y17" s="114">
        <f t="shared" si="7"/>
        <v>260</v>
      </c>
      <c r="Z17" s="28">
        <v>202</v>
      </c>
      <c r="AA17" s="28">
        <v>74</v>
      </c>
      <c r="AB17" s="114">
        <f t="shared" si="8"/>
        <v>276</v>
      </c>
      <c r="AC17" s="125">
        <v>197</v>
      </c>
      <c r="AD17" s="125">
        <v>74</v>
      </c>
      <c r="AE17" s="114">
        <f t="shared" si="9"/>
        <v>271</v>
      </c>
      <c r="AF17" s="125">
        <v>206</v>
      </c>
      <c r="AG17" s="125">
        <v>71</v>
      </c>
      <c r="AH17" s="114">
        <f t="shared" si="10"/>
        <v>277</v>
      </c>
      <c r="AI17" s="125">
        <v>198</v>
      </c>
      <c r="AJ17" s="125">
        <v>69</v>
      </c>
      <c r="AK17" s="114">
        <f t="shared" si="11"/>
        <v>267</v>
      </c>
      <c r="AL17" s="66"/>
      <c r="AM17" s="66"/>
      <c r="AN17" s="66"/>
    </row>
    <row r="18" spans="1:40" ht="15" x14ac:dyDescent="0.25">
      <c r="A18" s="115" t="s">
        <v>116</v>
      </c>
      <c r="B18" s="114">
        <v>51</v>
      </c>
      <c r="C18" s="114">
        <v>177</v>
      </c>
      <c r="D18" s="114">
        <f t="shared" si="0"/>
        <v>228</v>
      </c>
      <c r="E18" s="89">
        <v>49</v>
      </c>
      <c r="F18" s="89">
        <v>179</v>
      </c>
      <c r="G18" s="114">
        <f t="shared" si="1"/>
        <v>228</v>
      </c>
      <c r="H18" s="28">
        <v>44</v>
      </c>
      <c r="I18" s="28">
        <v>180</v>
      </c>
      <c r="J18" s="114">
        <f t="shared" si="2"/>
        <v>224</v>
      </c>
      <c r="K18" s="89">
        <v>50</v>
      </c>
      <c r="L18" s="89">
        <v>177</v>
      </c>
      <c r="M18" s="114">
        <f t="shared" si="3"/>
        <v>227</v>
      </c>
      <c r="N18" s="125">
        <v>48</v>
      </c>
      <c r="O18" s="125">
        <v>175</v>
      </c>
      <c r="P18" s="114">
        <f t="shared" si="4"/>
        <v>223</v>
      </c>
      <c r="Q18" s="125">
        <v>47</v>
      </c>
      <c r="R18" s="125">
        <v>173</v>
      </c>
      <c r="S18" s="114">
        <f t="shared" si="5"/>
        <v>220</v>
      </c>
      <c r="T18" s="125">
        <v>48</v>
      </c>
      <c r="U18" s="125">
        <v>167</v>
      </c>
      <c r="V18" s="114">
        <f t="shared" si="6"/>
        <v>215</v>
      </c>
      <c r="W18" s="125">
        <v>52</v>
      </c>
      <c r="X18" s="125">
        <v>170</v>
      </c>
      <c r="Y18" s="114">
        <f t="shared" si="7"/>
        <v>222</v>
      </c>
      <c r="Z18" s="28">
        <v>56</v>
      </c>
      <c r="AA18" s="28">
        <v>174</v>
      </c>
      <c r="AB18" s="114">
        <f t="shared" si="8"/>
        <v>230</v>
      </c>
      <c r="AC18" s="125">
        <v>62</v>
      </c>
      <c r="AD18" s="125">
        <v>181</v>
      </c>
      <c r="AE18" s="114">
        <f t="shared" si="9"/>
        <v>243</v>
      </c>
      <c r="AF18" s="125">
        <v>56</v>
      </c>
      <c r="AG18" s="125">
        <v>173</v>
      </c>
      <c r="AH18" s="114">
        <f t="shared" si="10"/>
        <v>229</v>
      </c>
      <c r="AI18" s="125">
        <v>54</v>
      </c>
      <c r="AJ18" s="125">
        <v>173</v>
      </c>
      <c r="AK18" s="114">
        <f t="shared" si="11"/>
        <v>227</v>
      </c>
      <c r="AL18" s="66"/>
      <c r="AM18" s="66"/>
      <c r="AN18" s="66"/>
    </row>
    <row r="22" spans="1:40" ht="15" x14ac:dyDescent="0.25">
      <c r="A22" s="71" t="s">
        <v>113</v>
      </c>
      <c r="B22" s="72" t="s">
        <v>72</v>
      </c>
      <c r="C22" s="72" t="s">
        <v>73</v>
      </c>
      <c r="D22" s="72" t="s">
        <v>74</v>
      </c>
      <c r="E22" s="72" t="s">
        <v>75</v>
      </c>
      <c r="F22" s="72" t="s">
        <v>76</v>
      </c>
      <c r="G22" s="72" t="s">
        <v>77</v>
      </c>
      <c r="H22" s="72" t="s">
        <v>78</v>
      </c>
      <c r="I22" s="72" t="s">
        <v>79</v>
      </c>
      <c r="J22" s="72" t="s">
        <v>80</v>
      </c>
      <c r="K22" s="72" t="s">
        <v>84</v>
      </c>
      <c r="L22" s="72" t="s">
        <v>82</v>
      </c>
      <c r="M22" s="72" t="s">
        <v>83</v>
      </c>
      <c r="N22" s="66"/>
      <c r="O22" s="66"/>
      <c r="P22" s="66"/>
      <c r="Q22" s="66"/>
      <c r="R22" s="66"/>
      <c r="S22" s="66"/>
      <c r="T22" s="66"/>
      <c r="U22" s="66"/>
      <c r="V22" s="66"/>
      <c r="W22" s="66"/>
      <c r="X22" s="66"/>
      <c r="Y22" s="66"/>
      <c r="Z22" s="66"/>
      <c r="AA22" s="66"/>
      <c r="AB22" s="66"/>
      <c r="AC22" s="66"/>
      <c r="AD22" s="66"/>
      <c r="AE22" s="66"/>
      <c r="AF22" s="66"/>
      <c r="AG22" s="66"/>
      <c r="AH22" s="66"/>
      <c r="AI22" s="66"/>
      <c r="AJ22" s="66"/>
      <c r="AK22" s="66"/>
    </row>
    <row r="23" spans="1:40" ht="15" x14ac:dyDescent="0.25">
      <c r="A23" s="80" t="str">
        <f t="shared" ref="A23:A32" si="12">A9</f>
        <v>Personal de limpieza</v>
      </c>
      <c r="B23" s="69">
        <f t="shared" ref="B23:B32" si="13">D9</f>
        <v>2574</v>
      </c>
      <c r="C23" s="69">
        <f t="shared" ref="C23:C32" si="14">G9</f>
        <v>2579</v>
      </c>
      <c r="D23" s="69">
        <f t="shared" ref="D23:D32" si="15">J9</f>
        <v>2619</v>
      </c>
      <c r="E23" s="69">
        <f t="shared" ref="E23:E32" si="16">M9</f>
        <v>2557</v>
      </c>
      <c r="F23" s="69">
        <f t="shared" ref="F23:F32" si="17">P9</f>
        <v>2501</v>
      </c>
      <c r="G23" s="69">
        <f t="shared" ref="G23:G32" si="18">S9</f>
        <v>2469</v>
      </c>
      <c r="H23" s="69">
        <f t="shared" ref="H23:H32" si="19">V9</f>
        <v>2402</v>
      </c>
      <c r="I23" s="69">
        <f t="shared" ref="I23:I32" si="20">Y9</f>
        <v>2383</v>
      </c>
      <c r="J23" s="69">
        <f t="shared" ref="J23:J32" si="21">AB9</f>
        <v>2427</v>
      </c>
      <c r="K23" s="69">
        <f t="shared" ref="K23:K32" si="22">AE9</f>
        <v>2513</v>
      </c>
      <c r="L23" s="69">
        <f t="shared" ref="L23:L32" si="23">AH9</f>
        <v>2488</v>
      </c>
      <c r="M23" s="69">
        <f t="shared" ref="M23:M32" si="24">AK9</f>
        <v>2482</v>
      </c>
      <c r="N23" s="66"/>
      <c r="O23" s="66"/>
      <c r="P23" s="66"/>
      <c r="Q23" s="66"/>
      <c r="R23" s="66"/>
      <c r="S23" s="66"/>
      <c r="T23" s="66"/>
      <c r="U23" s="66"/>
      <c r="V23" s="66"/>
      <c r="W23" s="66"/>
      <c r="X23" s="66"/>
      <c r="Y23" s="66"/>
      <c r="Z23" s="66"/>
      <c r="AA23" s="66"/>
      <c r="AB23" s="66"/>
      <c r="AC23" s="66"/>
      <c r="AD23" s="66"/>
      <c r="AE23" s="66"/>
      <c r="AF23" s="66"/>
      <c r="AG23" s="66"/>
      <c r="AH23" s="66"/>
      <c r="AI23" s="66"/>
      <c r="AJ23" s="66"/>
      <c r="AK23" s="66"/>
    </row>
    <row r="24" spans="1:40" ht="15" x14ac:dyDescent="0.25">
      <c r="A24" s="80" t="str">
        <f t="shared" si="12"/>
        <v>Dependientes Comercio</v>
      </c>
      <c r="B24" s="79">
        <f t="shared" si="13"/>
        <v>1839</v>
      </c>
      <c r="C24" s="81">
        <f t="shared" si="14"/>
        <v>1829</v>
      </c>
      <c r="D24" s="82">
        <f t="shared" si="15"/>
        <v>1813</v>
      </c>
      <c r="E24" s="83">
        <f t="shared" si="16"/>
        <v>1792</v>
      </c>
      <c r="F24" s="84">
        <f t="shared" si="17"/>
        <v>1704</v>
      </c>
      <c r="G24" s="85">
        <f t="shared" si="18"/>
        <v>1659</v>
      </c>
      <c r="H24" s="86">
        <f t="shared" si="19"/>
        <v>1666</v>
      </c>
      <c r="I24" s="87">
        <f t="shared" si="20"/>
        <v>1706</v>
      </c>
      <c r="J24" s="88">
        <f t="shared" si="21"/>
        <v>1799</v>
      </c>
      <c r="K24" s="90">
        <f t="shared" si="22"/>
        <v>1889</v>
      </c>
      <c r="L24" s="91">
        <f t="shared" si="23"/>
        <v>1775</v>
      </c>
      <c r="M24" s="91">
        <f t="shared" si="24"/>
        <v>1747</v>
      </c>
      <c r="N24" s="66"/>
      <c r="O24" s="66"/>
      <c r="P24" s="66"/>
      <c r="Q24" s="66"/>
      <c r="R24" s="66"/>
      <c r="S24" s="66"/>
      <c r="T24" s="66"/>
      <c r="U24" s="66"/>
      <c r="V24" s="66"/>
      <c r="W24" s="66"/>
      <c r="X24" s="66"/>
      <c r="Y24" s="66"/>
      <c r="Z24" s="66"/>
      <c r="AA24" s="66"/>
      <c r="AB24" s="66"/>
      <c r="AC24" s="66"/>
      <c r="AD24" s="66"/>
      <c r="AE24" s="66"/>
      <c r="AF24" s="66"/>
      <c r="AG24" s="66"/>
      <c r="AH24" s="66"/>
      <c r="AI24" s="66"/>
      <c r="AJ24" s="66"/>
      <c r="AK24" s="66"/>
    </row>
    <row r="25" spans="1:40" ht="15" x14ac:dyDescent="0.25">
      <c r="A25" s="80" t="str">
        <f t="shared" si="12"/>
        <v>Empleados administrativos</v>
      </c>
      <c r="B25" s="79">
        <f t="shared" si="13"/>
        <v>1460</v>
      </c>
      <c r="C25" s="81">
        <f t="shared" si="14"/>
        <v>1429</v>
      </c>
      <c r="D25" s="82">
        <f t="shared" si="15"/>
        <v>1387</v>
      </c>
      <c r="E25" s="83">
        <f t="shared" si="16"/>
        <v>1359</v>
      </c>
      <c r="F25" s="84">
        <f t="shared" si="17"/>
        <v>1344</v>
      </c>
      <c r="G25" s="85">
        <f t="shared" si="18"/>
        <v>1330</v>
      </c>
      <c r="H25" s="86">
        <f t="shared" si="19"/>
        <v>1288</v>
      </c>
      <c r="I25" s="87">
        <f t="shared" si="20"/>
        <v>1269</v>
      </c>
      <c r="J25" s="88">
        <f t="shared" si="21"/>
        <v>1330</v>
      </c>
      <c r="K25" s="90">
        <f t="shared" si="22"/>
        <v>1361</v>
      </c>
      <c r="L25" s="91">
        <f t="shared" si="23"/>
        <v>1310</v>
      </c>
      <c r="M25" s="91">
        <f t="shared" si="24"/>
        <v>1309</v>
      </c>
      <c r="N25" s="66"/>
      <c r="O25" s="66"/>
      <c r="P25" s="66"/>
      <c r="Q25" s="66"/>
      <c r="R25" s="66"/>
      <c r="S25" s="66"/>
      <c r="T25" s="66"/>
      <c r="U25" s="66"/>
      <c r="V25" s="66"/>
      <c r="W25" s="66"/>
      <c r="X25" s="66"/>
      <c r="Y25" s="66"/>
      <c r="Z25" s="66"/>
      <c r="AA25" s="66"/>
      <c r="AB25" s="66"/>
      <c r="AC25" s="66"/>
      <c r="AD25" s="66"/>
      <c r="AE25" s="66"/>
      <c r="AF25" s="66"/>
      <c r="AG25" s="66"/>
      <c r="AH25" s="66"/>
      <c r="AI25" s="66"/>
      <c r="AJ25" s="66"/>
      <c r="AK25" s="66"/>
    </row>
    <row r="26" spans="1:40" ht="15" x14ac:dyDescent="0.25">
      <c r="A26" s="80" t="str">
        <f t="shared" si="12"/>
        <v>Peones Industria</v>
      </c>
      <c r="B26" s="79">
        <f t="shared" si="13"/>
        <v>955</v>
      </c>
      <c r="C26" s="81">
        <f t="shared" si="14"/>
        <v>966</v>
      </c>
      <c r="D26" s="82">
        <f t="shared" si="15"/>
        <v>950</v>
      </c>
      <c r="E26" s="83">
        <f t="shared" si="16"/>
        <v>910</v>
      </c>
      <c r="F26" s="84">
        <f t="shared" si="17"/>
        <v>873</v>
      </c>
      <c r="G26" s="85">
        <f t="shared" si="18"/>
        <v>853</v>
      </c>
      <c r="H26" s="86">
        <f t="shared" si="19"/>
        <v>823</v>
      </c>
      <c r="I26" s="87">
        <f t="shared" si="20"/>
        <v>815</v>
      </c>
      <c r="J26" s="88">
        <f t="shared" si="21"/>
        <v>831</v>
      </c>
      <c r="K26" s="90">
        <f t="shared" si="22"/>
        <v>844</v>
      </c>
      <c r="L26" s="91">
        <f t="shared" si="23"/>
        <v>829</v>
      </c>
      <c r="M26" s="91">
        <f t="shared" si="24"/>
        <v>841</v>
      </c>
      <c r="N26" s="66"/>
      <c r="O26" s="66"/>
      <c r="P26" s="66"/>
      <c r="Q26" s="66"/>
      <c r="R26" s="66"/>
      <c r="S26" s="66"/>
      <c r="T26" s="66"/>
      <c r="U26" s="66"/>
      <c r="V26" s="66"/>
      <c r="W26" s="66"/>
      <c r="X26" s="66"/>
      <c r="Y26" s="66"/>
      <c r="Z26" s="66"/>
      <c r="AA26" s="66"/>
      <c r="AB26" s="66"/>
      <c r="AC26" s="66"/>
      <c r="AD26" s="66"/>
      <c r="AE26" s="66"/>
      <c r="AF26" s="66"/>
      <c r="AG26" s="66"/>
      <c r="AH26" s="66"/>
      <c r="AI26" s="66"/>
      <c r="AJ26" s="66"/>
      <c r="AK26" s="66"/>
    </row>
    <row r="27" spans="1:40" x14ac:dyDescent="0.2">
      <c r="A27" s="80" t="str">
        <f t="shared" si="12"/>
        <v>Peones Construcción</v>
      </c>
      <c r="B27" s="79">
        <f t="shared" si="13"/>
        <v>741</v>
      </c>
      <c r="C27" s="81">
        <f t="shared" si="14"/>
        <v>745</v>
      </c>
      <c r="D27" s="82">
        <f t="shared" si="15"/>
        <v>769</v>
      </c>
      <c r="E27" s="83">
        <f t="shared" si="16"/>
        <v>711</v>
      </c>
      <c r="F27" s="84">
        <f t="shared" si="17"/>
        <v>686</v>
      </c>
      <c r="G27" s="85">
        <f t="shared" si="18"/>
        <v>672</v>
      </c>
      <c r="H27" s="86">
        <f t="shared" si="19"/>
        <v>659</v>
      </c>
      <c r="I27" s="87">
        <f t="shared" si="20"/>
        <v>661</v>
      </c>
      <c r="J27" s="88">
        <f t="shared" si="21"/>
        <v>648</v>
      </c>
      <c r="K27" s="90">
        <f t="shared" si="22"/>
        <v>689</v>
      </c>
      <c r="L27" s="91">
        <f t="shared" si="23"/>
        <v>717</v>
      </c>
      <c r="M27" s="91">
        <f t="shared" si="24"/>
        <v>724</v>
      </c>
    </row>
    <row r="28" spans="1:40" x14ac:dyDescent="0.2">
      <c r="A28" s="80" t="str">
        <f t="shared" si="12"/>
        <v>Camareros</v>
      </c>
      <c r="B28" s="79">
        <f t="shared" si="13"/>
        <v>471</v>
      </c>
      <c r="C28" s="81">
        <f t="shared" si="14"/>
        <v>473</v>
      </c>
      <c r="D28" s="82">
        <f t="shared" si="15"/>
        <v>472</v>
      </c>
      <c r="E28" s="83">
        <f t="shared" si="16"/>
        <v>456</v>
      </c>
      <c r="F28" s="84">
        <f t="shared" si="17"/>
        <v>435</v>
      </c>
      <c r="G28" s="85">
        <f t="shared" si="18"/>
        <v>403</v>
      </c>
      <c r="H28" s="86">
        <f t="shared" si="19"/>
        <v>409</v>
      </c>
      <c r="I28" s="87">
        <f t="shared" si="20"/>
        <v>436</v>
      </c>
      <c r="J28" s="88">
        <f t="shared" si="21"/>
        <v>465</v>
      </c>
      <c r="K28" s="90">
        <f t="shared" si="22"/>
        <v>495</v>
      </c>
      <c r="L28" s="91">
        <f t="shared" si="23"/>
        <v>495</v>
      </c>
      <c r="M28" s="91">
        <f t="shared" si="24"/>
        <v>464</v>
      </c>
    </row>
    <row r="29" spans="1:40" x14ac:dyDescent="0.2">
      <c r="A29" s="80" t="str">
        <f t="shared" si="12"/>
        <v>Albañiles</v>
      </c>
      <c r="B29" s="79">
        <f t="shared" si="13"/>
        <v>381</v>
      </c>
      <c r="C29" s="81">
        <f t="shared" si="14"/>
        <v>380</v>
      </c>
      <c r="D29" s="82">
        <f t="shared" si="15"/>
        <v>381</v>
      </c>
      <c r="E29" s="83">
        <f t="shared" si="16"/>
        <v>361</v>
      </c>
      <c r="F29" s="84">
        <f t="shared" si="17"/>
        <v>339</v>
      </c>
      <c r="G29" s="85">
        <f t="shared" si="18"/>
        <v>329</v>
      </c>
      <c r="H29" s="86">
        <f t="shared" si="19"/>
        <v>317</v>
      </c>
      <c r="I29" s="87">
        <f t="shared" si="20"/>
        <v>321</v>
      </c>
      <c r="J29" s="88">
        <f t="shared" si="21"/>
        <v>336</v>
      </c>
      <c r="K29" s="90">
        <f t="shared" si="22"/>
        <v>338</v>
      </c>
      <c r="L29" s="91">
        <f t="shared" si="23"/>
        <v>343</v>
      </c>
      <c r="M29" s="91">
        <f t="shared" si="24"/>
        <v>362</v>
      </c>
    </row>
    <row r="30" spans="1:40" x14ac:dyDescent="0.2">
      <c r="A30" s="80" t="str">
        <f t="shared" si="12"/>
        <v>Mozos de carga y descarga</v>
      </c>
      <c r="B30" s="79">
        <f t="shared" si="13"/>
        <v>299</v>
      </c>
      <c r="C30" s="81">
        <f t="shared" si="14"/>
        <v>292</v>
      </c>
      <c r="D30" s="82">
        <f t="shared" si="15"/>
        <v>298</v>
      </c>
      <c r="E30" s="83">
        <f t="shared" si="16"/>
        <v>298</v>
      </c>
      <c r="F30" s="84">
        <f t="shared" si="17"/>
        <v>268</v>
      </c>
      <c r="G30" s="85">
        <f t="shared" si="18"/>
        <v>248</v>
      </c>
      <c r="H30" s="86">
        <f t="shared" si="19"/>
        <v>251</v>
      </c>
      <c r="I30" s="87">
        <f t="shared" si="20"/>
        <v>248</v>
      </c>
      <c r="J30" s="88">
        <f t="shared" si="21"/>
        <v>273</v>
      </c>
      <c r="K30" s="90">
        <f t="shared" si="22"/>
        <v>288</v>
      </c>
      <c r="L30" s="91">
        <f t="shared" si="23"/>
        <v>269</v>
      </c>
      <c r="M30" s="91">
        <f t="shared" si="24"/>
        <v>268</v>
      </c>
    </row>
    <row r="31" spans="1:40" x14ac:dyDescent="0.2">
      <c r="A31" s="80" t="str">
        <f t="shared" si="12"/>
        <v>Reponedores</v>
      </c>
      <c r="B31" s="79">
        <f t="shared" si="13"/>
        <v>285</v>
      </c>
      <c r="C31" s="81">
        <f t="shared" si="14"/>
        <v>267</v>
      </c>
      <c r="D31" s="82">
        <f t="shared" si="15"/>
        <v>275</v>
      </c>
      <c r="E31" s="83">
        <f t="shared" si="16"/>
        <v>263</v>
      </c>
      <c r="F31" s="84">
        <f t="shared" si="17"/>
        <v>255</v>
      </c>
      <c r="G31" s="85">
        <f t="shared" si="18"/>
        <v>243</v>
      </c>
      <c r="H31" s="86">
        <f t="shared" si="19"/>
        <v>261</v>
      </c>
      <c r="I31" s="87">
        <f t="shared" si="20"/>
        <v>260</v>
      </c>
      <c r="J31" s="88">
        <f t="shared" si="21"/>
        <v>276</v>
      </c>
      <c r="K31" s="90">
        <f t="shared" si="22"/>
        <v>271</v>
      </c>
      <c r="L31" s="91">
        <f t="shared" si="23"/>
        <v>277</v>
      </c>
      <c r="M31" s="91">
        <f t="shared" si="24"/>
        <v>267</v>
      </c>
    </row>
    <row r="32" spans="1:40" x14ac:dyDescent="0.2">
      <c r="A32" s="80" t="str">
        <f t="shared" si="12"/>
        <v>Pinches de cocina</v>
      </c>
      <c r="B32" s="79">
        <f t="shared" si="13"/>
        <v>228</v>
      </c>
      <c r="C32" s="81">
        <f t="shared" si="14"/>
        <v>228</v>
      </c>
      <c r="D32" s="82">
        <f t="shared" si="15"/>
        <v>224</v>
      </c>
      <c r="E32" s="83">
        <f t="shared" si="16"/>
        <v>227</v>
      </c>
      <c r="F32" s="84">
        <f t="shared" si="17"/>
        <v>223</v>
      </c>
      <c r="G32" s="85">
        <f t="shared" si="18"/>
        <v>220</v>
      </c>
      <c r="H32" s="86">
        <f t="shared" si="19"/>
        <v>215</v>
      </c>
      <c r="I32" s="87">
        <f t="shared" si="20"/>
        <v>222</v>
      </c>
      <c r="J32" s="88">
        <f t="shared" si="21"/>
        <v>230</v>
      </c>
      <c r="K32" s="90">
        <f t="shared" si="22"/>
        <v>243</v>
      </c>
      <c r="L32" s="91">
        <f t="shared" si="23"/>
        <v>229</v>
      </c>
      <c r="M32" s="91">
        <f t="shared" si="24"/>
        <v>227</v>
      </c>
    </row>
    <row r="33" spans="1:13" ht="15" x14ac:dyDescent="0.25">
      <c r="A33" s="66"/>
      <c r="B33" s="66"/>
      <c r="C33" s="66"/>
      <c r="D33" s="66"/>
      <c r="E33" s="70"/>
      <c r="F33" s="66"/>
      <c r="G33" s="70"/>
      <c r="H33" s="70"/>
      <c r="I33" s="70"/>
      <c r="J33" s="70"/>
      <c r="K33" s="70"/>
      <c r="L33" s="70"/>
      <c r="M33" s="70"/>
    </row>
    <row r="34" spans="1:13" ht="15" x14ac:dyDescent="0.25">
      <c r="A34" s="66"/>
      <c r="B34" s="66"/>
      <c r="C34" s="66"/>
      <c r="D34" s="66"/>
      <c r="E34" s="66"/>
      <c r="F34" s="66"/>
      <c r="G34" s="66"/>
      <c r="H34" s="66"/>
      <c r="I34" s="70"/>
      <c r="J34" s="66"/>
      <c r="K34" s="66"/>
      <c r="L34" s="66"/>
      <c r="M34" s="66"/>
    </row>
    <row r="56" spans="1:7" x14ac:dyDescent="0.2">
      <c r="A56" s="132" t="s">
        <v>135</v>
      </c>
      <c r="B56" s="132"/>
      <c r="C56" s="132"/>
      <c r="D56" s="132"/>
      <c r="E56" s="132"/>
      <c r="F56" s="132"/>
      <c r="G56" s="132"/>
    </row>
    <row r="57" spans="1:7" x14ac:dyDescent="0.2">
      <c r="A57" s="132"/>
      <c r="B57" s="132"/>
      <c r="C57" s="132"/>
      <c r="D57" s="132"/>
      <c r="E57" s="132"/>
      <c r="F57" s="132"/>
      <c r="G57" s="132"/>
    </row>
  </sheetData>
  <mergeCells count="15">
    <mergeCell ref="A4:C4"/>
    <mergeCell ref="A56:G57"/>
    <mergeCell ref="AF7:AH7"/>
    <mergeCell ref="AI7:AK7"/>
    <mergeCell ref="A7:A8"/>
    <mergeCell ref="Q7:S7"/>
    <mergeCell ref="T7:V7"/>
    <mergeCell ref="W7:Y7"/>
    <mergeCell ref="Z7:AB7"/>
    <mergeCell ref="AC7:AE7"/>
    <mergeCell ref="B7:D7"/>
    <mergeCell ref="E7:G7"/>
    <mergeCell ref="H7:J7"/>
    <mergeCell ref="K7:M7"/>
    <mergeCell ref="N7:P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Info</vt:lpstr>
      <vt:lpstr>Población Badajoz</vt:lpstr>
      <vt:lpstr>PEEA-Desempleo</vt:lpstr>
      <vt:lpstr>Desempleo Sexo-Edad</vt:lpstr>
      <vt:lpstr>Desempleo Sexo-Estudios</vt:lpstr>
      <vt:lpstr>Desempleo Sectores-Sexo</vt:lpstr>
      <vt:lpstr>Ocupaciones más demandadas</vt:lpstr>
      <vt:lpstr>Evolucion ocupacns + demandadas</vt:lpstr>
      <vt:lpstr>Evolucion_ocupacns___demandadas__A9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2012-01-20T08:30:29Z</dcterms:created>
  <dcterms:modified xsi:type="dcterms:W3CDTF">2016-01-22T11:38:20Z</dcterms:modified>
</cp:coreProperties>
</file>