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0 Octubre\"/>
    </mc:Choice>
  </mc:AlternateContent>
  <bookViews>
    <workbookView xWindow="0" yWindow="0" windowWidth="1536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E90" i="9" l="1"/>
  <c r="W9" i="5" l="1"/>
  <c r="W10" i="5"/>
  <c r="W11" i="5"/>
  <c r="W12" i="5"/>
  <c r="W13" i="5"/>
  <c r="W14" i="5"/>
  <c r="W15" i="5"/>
  <c r="W16" i="5"/>
  <c r="W17" i="5"/>
  <c r="V10" i="5"/>
  <c r="V11" i="5"/>
  <c r="V12" i="5"/>
  <c r="V13" i="5"/>
  <c r="V14" i="5"/>
  <c r="V15" i="5"/>
  <c r="V16" i="5"/>
  <c r="V17"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G50" i="7" s="1"/>
  <c r="H50" i="7" s="1"/>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H10" i="7" l="1"/>
  <c r="B19" i="3"/>
  <c r="W18" i="5"/>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6" i="3"/>
  <c r="C15" i="3"/>
  <c r="C14" i="3"/>
  <c r="C13" i="3"/>
  <c r="C12" i="3"/>
  <c r="C11" i="3"/>
  <c r="C10" i="3"/>
  <c r="E9" i="3"/>
  <c r="E18" i="3"/>
  <c r="E15" i="3"/>
  <c r="E14" i="3"/>
  <c r="E13" i="3"/>
  <c r="E12" i="3"/>
  <c r="E11" i="3"/>
  <c r="E10" i="3"/>
  <c r="E16" i="6" l="1"/>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<sst xmlns="http://schemas.openxmlformats.org/spreadsheetml/2006/main" count="282" uniqueCount="182">
  <si>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</si>
  <si>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</si>
  <si>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</si>
  <si>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</si>
  <si>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</si>
  <si>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</si>
  <si>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</si>
  <si>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</si>
  <si>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</si>
  <si>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</si>
  <si>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</si>
  <si>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</si>
  <si>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</si>
  <si>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</si>
  <si>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</si>
  <si>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</si>
  <si>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</si>
  <si>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</si>
  <si>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</si>
  <si>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</si>
  <si>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</si>
  <si>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</si>
  <si>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</si>
  <si>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</si>
  <si>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</si>
  <si>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</si>
  <si>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</si>
  <si>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</si>
  <si>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</si>
  <si>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</si>
  <si>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</si>
  <si>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</si>
  <si>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</si>
  <si>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</si>
  <si>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</si>
  <si>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</si>
  <si>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</si>
  <si>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</si>
  <si>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</si>
  <si>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</si>
  <si>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</si>
  <si>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</si>
  <si>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</si>
  <si>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</si>
  <si>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</si>
  <si>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</si>
  <si>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</si>
  <si>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</si>
  <si>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</si>
  <si>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</si>
  <si>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</si>
  <si>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</si>
  <si>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</si>
  <si>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</si>
  <si>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</si>
  <si>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</si>
  <si>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</si>
  <si>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</si>
  <si>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</si>
  <si>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</si>
  <si>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</si>
  <si>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</si>
  <si>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</si>
  <si>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</si>
  <si>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</si>
  <si>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</si>
  <si>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</si>
  <si>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</si>
  <si>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</si>
  <si>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</si>
  <si>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</si>
  <si>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</si>
  <si>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</si>
  <si>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</si>
  <si>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</si>
  <si>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</si>
  <si>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</si>
  <si>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</si>
  <si>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</si>
  <si>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</si>
  <si>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</si>
  <si>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</si>
  <si>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</si>
  <si>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</si>
  <si>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</si>
  <si>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</si>
  <si>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</si>
  <si>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</si>
  <si>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</si>
  <si>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</si>
  <si>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</si>
  <si>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</si>
  <si>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</si>
  <si>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</si>
  <si>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</si>
  <si>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</si>
  <si>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</si>
  <si>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</si>
  <si>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</si>
  <si>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</si>
  <si>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</si>
  <si>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</si>
  <si>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</si>
  <si>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</si>
  <si>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</si>
  <si>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</si>
  <si>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</si>
  <si>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</si>
  <si>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</si>
  <si>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</si>
  <si>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</si>
  <si>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</si>
  <si>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</si>
  <si>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</si>
  <si>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</si>
  <si>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</si>
  <si>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</si>
  <si>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</si>
  <si>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</si>
  <si>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</si>
  <si>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</si>
  <si>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</si>
  <si>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</si>
  <si>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</si>
  <si>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</si>
  <si>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</si>
  <si>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</si>
  <si>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</si>
  <si>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</si>
  <si>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</si>
  <si>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OCTUBRE / 2016</t>
  </si>
  <si>
    <t>Nº de Personas Desempleadas en Octubre de 2016 disgregado por  Intervalo de Edad y Sexo y relacionado con la Población en Edad Económicamente Activa</t>
  </si>
  <si>
    <r>
      <t xml:space="preserve">Porcentaje de personas desempleadas en relación con la PEEA por grupos de edad y sexo en la ciudad en Octubre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</si>
  <si>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Octubre de 2016 disgregada por Intervalo de Edad y Sexo en relación con el desmpleo en su Intervalo de Edad</t>
  </si>
  <si>
    <r>
      <t>Porcentaje de hombres y mujeres desempleadas en relación con la PEEA de su grupo de edad en la ciudad de Badajoz en Octubre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</si>
  <si>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Octubre de 2016 disgregado por Niveles de Estudios y Sexo y relacionandolo con el porcentaje del total del Desempleo registrado en el mes.</t>
  </si>
  <si>
    <r>
      <t xml:space="preserve">Porcenteje de mujeres y hombres desempleados según niveles formativos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</si>
  <si>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Octubre de 2016 disgregadas por Niveles de Estudios, Intervalo de Edad y Sexo</t>
  </si>
  <si>
    <t>Nº de Personas Desempledas en Octubre de 2016 disgregadas por Sectores de Actividad y Sexo y relacionandolo con la representatividad de cada sexo en cada sector</t>
  </si>
  <si>
    <r>
      <t xml:space="preserve">Porcentaje de desempleo por sectores de actividad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</si>
  <si>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Octubre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</si>
  <si>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</si>
  <si>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</si>
  <si>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</si>
  <si>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</si>
  <si>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</si>
  <si>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</si>
  <si>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</si>
  <si>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</si>
  <si>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</si>
  <si>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</si>
  <si>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Jardineros, en general</t>
  </si>
  <si>
    <t>Ordenanzas</t>
  </si>
  <si>
    <t>Maestros de educación primaria, en general</t>
  </si>
  <si>
    <t>Asistentes domiciliarios</t>
  </si>
  <si>
    <t>Dependientes de tejidos y prendas de vestir</t>
  </si>
  <si>
    <t>Trabajadores agrícolas excepto en huertas, invernaderos, viveros y jardines</t>
  </si>
  <si>
    <t>Cajeros de comercio</t>
  </si>
  <si>
    <t>Conductores de furgoneta, hasta 3,5 t.</t>
  </si>
  <si>
    <t>Asistentes, acompañantes de personas</t>
  </si>
  <si>
    <t>Agentes comerciales</t>
  </si>
  <si>
    <t>Auxiliares de enfermería</t>
  </si>
  <si>
    <t>Barrenderos</t>
  </si>
  <si>
    <t>Cuidadores de guardería infantil</t>
  </si>
  <si>
    <t>Pintores y/o empapeladores</t>
  </si>
  <si>
    <t>Peones agrícolas, en general</t>
  </si>
  <si>
    <t>Peluqueros de señoras</t>
  </si>
  <si>
    <t>Enfermeros de cuidados generales</t>
  </si>
  <si>
    <t>Empleados de hogar</t>
  </si>
  <si>
    <t>Cocineros, en general</t>
  </si>
  <si>
    <t>Conductores de camión, en general</t>
  </si>
  <si>
    <t>Carpinteros en general</t>
  </si>
  <si>
    <t>Empleados administrativos de entidades financieras</t>
  </si>
  <si>
    <t>Camareros de piso (hostelería)</t>
  </si>
  <si>
    <t>Peones de la industria de la alimentación, bebidas y tabaco</t>
  </si>
  <si>
    <t>Maestros de educación infantil</t>
  </si>
  <si>
    <t>Peones de obras publicas, en general</t>
  </si>
  <si>
    <t>Cuidadores de niños en domicilio</t>
  </si>
  <si>
    <t>Mantenedores de edificios</t>
  </si>
  <si>
    <t>Peluqueros unisex</t>
  </si>
  <si>
    <t>Fontaneros</t>
  </si>
  <si>
    <t xml:space="preserve">Las 40 Ocupaciones más demandadas en Octubre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</si>
</sst>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0">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numCache>
            </c:numRef>
          </c:val>
        </c:ser>
        <c:dLbls>
          <c:showLegendKey val="0"/>
          <c:showVal val="0"/>
          <c:showCatName val="0"/>
          <c:showSerName val="0"/>
          <c:showPercent val="0"/>
          <c:showBubbleSize val="0"/>
        </c:dLbls>
        <c:gapWidth val="150"/>
        <c:overlap val="100"/>
        <c:axId val="694511216"/>
        <c:axId val="694511608"/>
      </c:barChart>
      <c:dateAx>
        <c:axId val="69451121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4511608"/>
        <c:crosses val="autoZero"/>
        <c:auto val="1"/>
        <c:lblOffset val="100"/>
        <c:baseTimeUnit val="months"/>
      </c:dateAx>
      <c:valAx>
        <c:axId val="6945116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4511216"/>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5.1960471788332803E-2</c:v>
                </c:pt>
                <c:pt idx="1">
                  <c:v>0.1434987648776106</c:v>
                </c:pt>
                <c:pt idx="2">
                  <c:v>0.1895411326994626</c:v>
                </c:pt>
                <c:pt idx="3">
                  <c:v>0.13957693003073585</c:v>
                </c:pt>
                <c:pt idx="4">
                  <c:v>0.13153268339459806</c:v>
                </c:pt>
                <c:pt idx="5">
                  <c:v>0.14625314861460958</c:v>
                </c:pt>
                <c:pt idx="6">
                  <c:v>0.16769747305177593</c:v>
                </c:pt>
                <c:pt idx="7">
                  <c:v>0.17460317460317459</c:v>
                </c:pt>
                <c:pt idx="8">
                  <c:v>0.18998462552163409</c:v>
                </c:pt>
                <c:pt idx="9">
                  <c:v>0.12870190977027401</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5.0454086781029264E-2</c:v>
                </c:pt>
                <c:pt idx="1">
                  <c:v>0.16520085571666271</c:v>
                </c:pt>
                <c:pt idx="2">
                  <c:v>0.22308991135500211</c:v>
                </c:pt>
                <c:pt idx="3">
                  <c:v>0.18765432098765433</c:v>
                </c:pt>
                <c:pt idx="4">
                  <c:v>0.1977251480211904</c:v>
                </c:pt>
                <c:pt idx="5">
                  <c:v>0.20061628284138827</c:v>
                </c:pt>
                <c:pt idx="6">
                  <c:v>0.21796367272121314</c:v>
                </c:pt>
                <c:pt idx="7">
                  <c:v>0.20614110746938072</c:v>
                </c:pt>
                <c:pt idx="8">
                  <c:v>0.20291300877893056</c:v>
                </c:pt>
                <c:pt idx="9">
                  <c:v>0.15805243445692885</c:v>
                </c:pt>
              </c:numCache>
            </c:numRef>
          </c:val>
        </c:ser>
        <c:dLbls>
          <c:showLegendKey val="0"/>
          <c:showVal val="0"/>
          <c:showCatName val="0"/>
          <c:showSerName val="0"/>
          <c:showPercent val="0"/>
          <c:showBubbleSize val="0"/>
        </c:dLbls>
        <c:gapWidth val="199"/>
        <c:axId val="694512784"/>
        <c:axId val="694513176"/>
      </c:barChart>
      <c:catAx>
        <c:axId val="6945127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4513176"/>
        <c:crosses val="autoZero"/>
        <c:auto val="1"/>
        <c:lblAlgn val="ctr"/>
        <c:lblOffset val="100"/>
        <c:noMultiLvlLbl val="0"/>
      </c:catAx>
      <c:valAx>
        <c:axId val="6945131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45127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0.52076677316293929</c:v>
                </c:pt>
                <c:pt idx="1">
                  <c:v>0.47901049475262369</c:v>
                </c:pt>
                <c:pt idx="2">
                  <c:v>0.46453900709219859</c:v>
                </c:pt>
                <c:pt idx="3">
                  <c:v>0.420479302832244</c:v>
                </c:pt>
                <c:pt idx="4">
                  <c:v>0.39340344168260039</c:v>
                </c:pt>
                <c:pt idx="5">
                  <c:v>0.42890120036934443</c:v>
                </c:pt>
                <c:pt idx="6">
                  <c:v>0.42046964997784669</c:v>
                </c:pt>
                <c:pt idx="7">
                  <c:v>0.44184960298925735</c:v>
                </c:pt>
                <c:pt idx="8">
                  <c:v>0.45961742826780022</c:v>
                </c:pt>
                <c:pt idx="9">
                  <c:v>0.42349726775956287</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0.47923322683706071</c:v>
                </c:pt>
                <c:pt idx="1">
                  <c:v>0.52098950524737631</c:v>
                </c:pt>
                <c:pt idx="2">
                  <c:v>0.53546099290780147</c:v>
                </c:pt>
                <c:pt idx="3">
                  <c:v>0.579520697167756</c:v>
                </c:pt>
                <c:pt idx="4">
                  <c:v>0.60659655831739967</c:v>
                </c:pt>
                <c:pt idx="5">
                  <c:v>0.57109879963065557</c:v>
                </c:pt>
                <c:pt idx="6">
                  <c:v>0.57953035002215325</c:v>
                </c:pt>
                <c:pt idx="7">
                  <c:v>0.55815039701074265</c:v>
                </c:pt>
                <c:pt idx="8">
                  <c:v>0.54038257173219983</c:v>
                </c:pt>
                <c:pt idx="9">
                  <c:v>0.57650273224043713</c:v>
                </c:pt>
              </c:numCache>
            </c:numRef>
          </c:val>
        </c:ser>
        <c:dLbls>
          <c:showLegendKey val="0"/>
          <c:showVal val="0"/>
          <c:showCatName val="0"/>
          <c:showSerName val="0"/>
          <c:showPercent val="0"/>
          <c:showBubbleSize val="0"/>
        </c:dLbls>
        <c:gapWidth val="150"/>
        <c:overlap val="100"/>
        <c:axId val="657499568"/>
        <c:axId val="657498392"/>
      </c:barChart>
      <c:catAx>
        <c:axId val="6574995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7498392"/>
        <c:crosses val="autoZero"/>
        <c:auto val="1"/>
        <c:lblAlgn val="ctr"/>
        <c:lblOffset val="100"/>
        <c:noMultiLvlLbl val="0"/>
      </c:catAx>
      <c:valAx>
        <c:axId val="6574983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74995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3.2152461124751548E-3</c:v>
                </c:pt>
                <c:pt idx="1">
                  <c:v>0.10101718695194668</c:v>
                </c:pt>
                <c:pt idx="2">
                  <c:v>0.22933473634981877</c:v>
                </c:pt>
                <c:pt idx="3">
                  <c:v>3.5075412136092597E-4</c:v>
                </c:pt>
                <c:pt idx="4">
                  <c:v>2.7241903425698585E-2</c:v>
                </c:pt>
                <c:pt idx="5">
                  <c:v>2.1337542382789666E-2</c:v>
                </c:pt>
                <c:pt idx="6">
                  <c:v>2.0402198059160527E-2</c:v>
                </c:pt>
                <c:pt idx="7">
                  <c:v>1.7479247047819477E-2</c:v>
                </c:pt>
                <c:pt idx="8">
                  <c:v>1.6543902724190342E-2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6.4304922249503096E-3</c:v>
                </c:pt>
                <c:pt idx="1">
                  <c:v>0.11744417163568338</c:v>
                </c:pt>
                <c:pt idx="2">
                  <c:v>0.24523558985151409</c:v>
                </c:pt>
                <c:pt idx="3">
                  <c:v>4.0921314158774697E-4</c:v>
                </c:pt>
                <c:pt idx="4">
                  <c:v>3.700455980357769E-2</c:v>
                </c:pt>
                <c:pt idx="5">
                  <c:v>5.0742429556880624E-2</c:v>
                </c:pt>
                <c:pt idx="6">
                  <c:v>2.9112592072956859E-2</c:v>
                </c:pt>
                <c:pt idx="7">
                  <c:v>4.5714953817374018E-2</c:v>
                </c:pt>
                <c:pt idx="8">
                  <c:v>3.0983280720215129E-2</c:v>
                </c:pt>
              </c:numCache>
            </c:numRef>
          </c:val>
        </c:ser>
        <c:dLbls>
          <c:showLegendKey val="0"/>
          <c:showVal val="0"/>
          <c:showCatName val="0"/>
          <c:showSerName val="0"/>
          <c:showPercent val="0"/>
          <c:showBubbleSize val="0"/>
        </c:dLbls>
        <c:gapWidth val="269"/>
        <c:overlap val="-20"/>
        <c:axId val="657500744"/>
        <c:axId val="657501136"/>
      </c:barChart>
      <c:catAx>
        <c:axId val="657500744"/>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7501136"/>
        <c:crosses val="autoZero"/>
        <c:auto val="1"/>
        <c:lblAlgn val="ctr"/>
        <c:lblOffset val="100"/>
        <c:noMultiLvlLbl val="0"/>
      </c:catAx>
      <c:valAx>
        <c:axId val="65750113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75007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0.60826032540675845</c:v>
                </c:pt>
                <c:pt idx="1">
                  <c:v>0.5196917808219178</c:v>
                </c:pt>
                <c:pt idx="2">
                  <c:v>0.37917544387601565</c:v>
                </c:pt>
                <c:pt idx="3">
                  <c:v>0.8799368088467614</c:v>
                </c:pt>
                <c:pt idx="4">
                  <c:v>0.40078843626806832</c:v>
                </c:pt>
                <c:pt idx="5">
                  <c:v>0.35199004975124376</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0.39173967459324155</c:v>
                </c:pt>
                <c:pt idx="1">
                  <c:v>0.4803082191780822</c:v>
                </c:pt>
                <c:pt idx="2">
                  <c:v>0.62082455612398435</c:v>
                </c:pt>
                <c:pt idx="3">
                  <c:v>0.12006319115323855</c:v>
                </c:pt>
                <c:pt idx="4">
                  <c:v>0.59921156373193163</c:v>
                </c:pt>
                <c:pt idx="5">
                  <c:v>0.64800995024875618</c:v>
                </c:pt>
              </c:numCache>
            </c:numRef>
          </c:val>
        </c:ser>
        <c:dLbls>
          <c:showLegendKey val="0"/>
          <c:showVal val="0"/>
          <c:showCatName val="0"/>
          <c:showSerName val="0"/>
          <c:showPercent val="0"/>
          <c:showBubbleSize val="0"/>
        </c:dLbls>
        <c:gapWidth val="150"/>
        <c:overlap val="100"/>
        <c:axId val="246226792"/>
        <c:axId val="653875880"/>
      </c:barChart>
      <c:catAx>
        <c:axId val="2462267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3875880"/>
        <c:crosses val="autoZero"/>
        <c:auto val="1"/>
        <c:lblAlgn val="ctr"/>
        <c:lblOffset val="100"/>
        <c:noMultiLvlLbl val="0"/>
      </c:catAx>
      <c:valAx>
        <c:axId val="6538758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62267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4.6744281284736441E-2</c:v>
                </c:pt>
                <c:pt idx="1">
                  <c:v>6.8332065757912591E-2</c:v>
                </c:pt>
                <c:pt idx="2">
                  <c:v>0.58322120166149882</c:v>
                </c:pt>
                <c:pt idx="3">
                  <c:v>7.4065406891710053E-2</c:v>
                </c:pt>
                <c:pt idx="4">
                  <c:v>0.13356344702509798</c:v>
                </c:pt>
                <c:pt idx="5">
                  <c:v>9.4073597379044055E-2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3" t="s">
        <v>127</v>
      </c>
      <c r="B3" s="83"/>
      <c r="C3" s="83"/>
      <c r="D3" s="83"/>
      <c r="E3" s="83"/>
      <c r="F3" s="83"/>
      <c r="G3" s="83"/>
      <c r="H3" s="83"/>
      <c r="I3" s="83"/>
    </row>
    <row r="4" spans="1:15" ht="15" x14ac:dyDescent="0.25">
      <c r="A4" s="83"/>
      <c r="B4" s="83"/>
      <c r="C4" s="83"/>
      <c r="D4" s="83"/>
      <c r="E4" s="83"/>
      <c r="F4" s="83"/>
      <c r="G4" s="83"/>
      <c r="H4" s="83"/>
      <c r="I4" s="83"/>
    </row>
    <row r="5" spans="1:15" x14ac:dyDescent="0.25">
      <c r="J5" s="82"/>
      <c r="K5" s="82"/>
      <c r="L5" s="82"/>
      <c r="M5" s="82"/>
      <c r="N5" s="82"/>
      <c r="O5" s="82"/>
    </row>
    <row r="6" spans="1:15" x14ac:dyDescent="0.25">
      <c r="J6" s="8"/>
      <c r="K6" s="9"/>
      <c r="L6" s="5"/>
      <c r="M6" s="9"/>
      <c r="N6" s="10"/>
      <c r="O6" s="11"/>
    </row>
    <row r="7" spans="1:15" x14ac:dyDescent="0.25">
      <c r="B7" s="84" t="s">
        <v>128</v>
      </c>
      <c r="C7" s="84"/>
      <c r="D7" s="84"/>
      <c r="E7" s="85" t="s">
        <v>23</v>
      </c>
      <c r="F7" s="85"/>
      <c r="G7" s="85"/>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3" t="s">
        <v>115</v>
      </c>
      <c r="B4" s="83"/>
      <c r="C4" s="83"/>
      <c r="D4" s="83"/>
      <c r="E4" s="83"/>
      <c r="F4" s="83"/>
      <c r="G4" s="83"/>
      <c r="H4" s="83"/>
      <c r="I4" s="64"/>
      <c r="J4" s="64"/>
    </row>
    <row r="5" spans="1:10" x14ac:dyDescent="0.25">
      <c r="A5" s="64"/>
      <c r="B5" s="64"/>
      <c r="C5" s="64"/>
      <c r="D5" s="64"/>
      <c r="E5" s="64"/>
      <c r="F5" s="64"/>
      <c r="G5" s="64"/>
      <c r="H5" s="64"/>
      <c r="I5" s="64"/>
      <c r="J5" s="64"/>
    </row>
    <row r="7" spans="1:10" x14ac:dyDescent="0.25">
      <c r="A7" s="70" t="s">
        <v>116</v>
      </c>
      <c r="B7" s="86" t="s">
        <v>119</v>
      </c>
      <c r="C7" s="86"/>
      <c r="D7" s="86"/>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7" t="s">
        <v>121</v>
      </c>
      <c r="G27" s="87"/>
      <c r="H27" s="87"/>
      <c r="I27" s="87"/>
      <c r="J27" s="87"/>
      <c r="K27" s="87"/>
      <c r="L27" s="87"/>
      <c r="M27" s="87"/>
      <c r="N27" s="87"/>
      <c r="O27" s="87"/>
    </row>
    <row r="28" spans="1:15" x14ac:dyDescent="0.25">
      <c r="A28" s="69">
        <v>40756</v>
      </c>
      <c r="B28" s="20">
        <v>7490</v>
      </c>
      <c r="C28" s="20">
        <v>9299</v>
      </c>
      <c r="D28" s="20">
        <f t="shared" si="0"/>
        <v>16789</v>
      </c>
      <c r="F28" s="87"/>
      <c r="G28" s="87"/>
      <c r="H28" s="87"/>
      <c r="I28" s="87"/>
      <c r="J28" s="87"/>
      <c r="K28" s="87"/>
      <c r="L28" s="87"/>
      <c r="M28" s="87"/>
      <c r="N28" s="87"/>
      <c r="O28" s="87"/>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row>
    <row r="84" spans="1:5" x14ac:dyDescent="0.25">
      <c r="A84" s="69">
        <v>42461</v>
      </c>
      <c r="B84" s="67">
        <v>7813</v>
      </c>
      <c r="C84" s="67">
        <v>9890</v>
      </c>
      <c r="D84" s="67">
        <f t="shared" si="2"/>
        <v>17703</v>
      </c>
    </row>
    <row r="85" spans="1:5" x14ac:dyDescent="0.25">
      <c r="A85" s="69">
        <v>42491</v>
      </c>
      <c r="B85" s="67">
        <v>7640</v>
      </c>
      <c r="C85" s="67">
        <v>9734</v>
      </c>
      <c r="D85" s="67">
        <f t="shared" si="2"/>
        <v>17374</v>
      </c>
    </row>
    <row r="86" spans="1:5" x14ac:dyDescent="0.25">
      <c r="A86" s="69">
        <v>42522</v>
      </c>
      <c r="B86" s="67">
        <v>7392</v>
      </c>
      <c r="C86" s="67">
        <v>9342</v>
      </c>
      <c r="D86" s="67">
        <f t="shared" si="2"/>
        <v>16734</v>
      </c>
    </row>
    <row r="87" spans="1:5" x14ac:dyDescent="0.25">
      <c r="A87" s="69">
        <v>42552</v>
      </c>
      <c r="B87" s="67">
        <v>7124</v>
      </c>
      <c r="C87" s="67">
        <v>9180</v>
      </c>
      <c r="D87" s="67">
        <f t="shared" si="2"/>
        <v>16304</v>
      </c>
    </row>
    <row r="88" spans="1:5" x14ac:dyDescent="0.25">
      <c r="A88" s="69">
        <v>42583</v>
      </c>
      <c r="B88" s="67">
        <v>7036</v>
      </c>
      <c r="C88" s="67">
        <v>9211</v>
      </c>
      <c r="D88" s="67">
        <f t="shared" si="2"/>
        <v>16247</v>
      </c>
    </row>
    <row r="89" spans="1:5" x14ac:dyDescent="0.25">
      <c r="A89" s="69">
        <v>42614</v>
      </c>
      <c r="B89" s="67">
        <v>7272</v>
      </c>
      <c r="C89" s="67">
        <v>9549</v>
      </c>
      <c r="D89" s="67">
        <f t="shared" si="2"/>
        <v>16821</v>
      </c>
    </row>
    <row r="90" spans="1:5" x14ac:dyDescent="0.25">
      <c r="A90" s="69">
        <v>42644</v>
      </c>
      <c r="B90" s="67">
        <v>7488</v>
      </c>
      <c r="C90" s="67">
        <v>9625</v>
      </c>
      <c r="D90" s="67">
        <f t="shared" si="2"/>
        <v>17113</v>
      </c>
      <c r="E90" s="81">
        <f>D90-D89</f>
        <v>292</v>
      </c>
    </row>
    <row r="91" spans="1:5" x14ac:dyDescent="0.25">
      <c r="A91" s="69">
        <v>42675</v>
      </c>
      <c r="B91" s="67"/>
      <c r="C91" s="67"/>
      <c r="D91" s="67">
        <f t="shared" si="2"/>
        <v>0</v>
      </c>
    </row>
    <row r="92" spans="1:5" x14ac:dyDescent="0.25">
      <c r="A92" s="69">
        <v>42705</v>
      </c>
      <c r="B92" s="67"/>
      <c r="C92" s="67"/>
      <c r="D92" s="67">
        <f t="shared" si="2"/>
        <v>0</v>
      </c>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3" t="s">
        <v>131</v>
      </c>
      <c r="B3" s="83"/>
      <c r="C3" s="83"/>
      <c r="D3" s="83"/>
      <c r="E3" s="83"/>
      <c r="F3" s="83"/>
      <c r="G3" s="83"/>
      <c r="H3" s="83"/>
      <c r="I3" s="83"/>
      <c r="J3" s="83"/>
    </row>
    <row r="4" spans="1:10" s="48" customFormat="1" ht="15.75" x14ac:dyDescent="0.25">
      <c r="A4" s="83"/>
      <c r="B4" s="83"/>
      <c r="C4" s="83"/>
      <c r="D4" s="83"/>
      <c r="E4" s="83"/>
      <c r="F4" s="83"/>
      <c r="G4" s="83"/>
      <c r="H4" s="83"/>
      <c r="I4" s="83"/>
      <c r="J4" s="83"/>
    </row>
    <row r="5" spans="1:10" s="48" customFormat="1" ht="15.75" x14ac:dyDescent="0.25"/>
    <row r="7" spans="1:10" x14ac:dyDescent="0.2">
      <c r="A7" s="91" t="s">
        <v>130</v>
      </c>
      <c r="B7" s="91"/>
      <c r="C7" s="91"/>
      <c r="D7" s="91"/>
      <c r="E7" s="91"/>
      <c r="F7" s="91"/>
      <c r="G7" s="91"/>
      <c r="H7" s="91"/>
      <c r="I7" s="91"/>
      <c r="J7" s="91"/>
    </row>
    <row r="8" spans="1:10" x14ac:dyDescent="0.2">
      <c r="A8" s="88" t="s">
        <v>112</v>
      </c>
      <c r="B8" s="90" t="s">
        <v>106</v>
      </c>
      <c r="C8" s="90"/>
      <c r="D8" s="90"/>
      <c r="E8" s="90" t="s">
        <v>2</v>
      </c>
      <c r="F8" s="90"/>
      <c r="G8" s="90"/>
      <c r="H8" s="90" t="s">
        <v>3</v>
      </c>
      <c r="I8" s="90"/>
      <c r="J8" s="90"/>
    </row>
    <row r="9" spans="1:10" s="24" customFormat="1" ht="31.5" customHeight="1" x14ac:dyDescent="0.25">
      <c r="A9" s="89"/>
      <c r="B9" s="25" t="s">
        <v>22</v>
      </c>
      <c r="C9" s="25" t="s">
        <v>23</v>
      </c>
      <c r="D9" s="42" t="s">
        <v>104</v>
      </c>
      <c r="E9" s="25" t="s">
        <v>24</v>
      </c>
      <c r="F9" s="25" t="s">
        <v>23</v>
      </c>
      <c r="G9" s="42" t="s">
        <v>105</v>
      </c>
      <c r="H9" s="25" t="s">
        <v>25</v>
      </c>
      <c r="I9" s="25" t="s">
        <v>23</v>
      </c>
      <c r="J9" s="18" t="s">
        <v>26</v>
      </c>
    </row>
    <row r="10" spans="1:10" x14ac:dyDescent="0.2">
      <c r="A10" s="19" t="s">
        <v>7</v>
      </c>
      <c r="B10" s="77">
        <v>163</v>
      </c>
      <c r="C10" s="20">
        <f>'Población Badajoz'!E12</f>
        <v>3137</v>
      </c>
      <c r="D10" s="51">
        <f>B10/C10</f>
        <v>5.1960471788332803E-2</v>
      </c>
      <c r="E10" s="77">
        <v>150</v>
      </c>
      <c r="F10" s="20">
        <f>'Población Badajoz'!F12</f>
        <v>2973</v>
      </c>
      <c r="G10" s="51">
        <f>E10/F10</f>
        <v>5.0454086781029264E-2</v>
      </c>
      <c r="H10" s="20">
        <f>B10+E10</f>
        <v>313</v>
      </c>
      <c r="I10" s="20">
        <f>C10+F10</f>
        <v>6110</v>
      </c>
      <c r="J10" s="51">
        <f>H10/I10</f>
        <v>5.1227495908346972E-2</v>
      </c>
    </row>
    <row r="11" spans="1:10" x14ac:dyDescent="0.2">
      <c r="A11" s="19" t="s">
        <v>8</v>
      </c>
      <c r="B11" s="77">
        <v>639</v>
      </c>
      <c r="C11" s="20">
        <f>'Población Badajoz'!E13</f>
        <v>4453</v>
      </c>
      <c r="D11" s="51">
        <f t="shared" ref="D11:D20" si="0">B11/C11</f>
        <v>0.1434987648776106</v>
      </c>
      <c r="E11" s="77">
        <v>695</v>
      </c>
      <c r="F11" s="20">
        <f>'Población Badajoz'!F13</f>
        <v>4207</v>
      </c>
      <c r="G11" s="51">
        <f t="shared" ref="G11:G20" si="1">E11/F11</f>
        <v>0.16520085571666271</v>
      </c>
      <c r="H11" s="20">
        <f t="shared" ref="H11:H19" si="2">B11+E11</f>
        <v>1334</v>
      </c>
      <c r="I11" s="20">
        <f t="shared" ref="I11:I19" si="3">C11+F11</f>
        <v>8660</v>
      </c>
      <c r="J11" s="51">
        <f t="shared" ref="J11:J20" si="4">H11/I11</f>
        <v>0.15404157043879907</v>
      </c>
    </row>
    <row r="12" spans="1:10" x14ac:dyDescent="0.2">
      <c r="A12" s="19" t="s">
        <v>9</v>
      </c>
      <c r="B12" s="77">
        <v>917</v>
      </c>
      <c r="C12" s="20">
        <f>'Población Badajoz'!E14</f>
        <v>4838</v>
      </c>
      <c r="D12" s="51">
        <f t="shared" si="0"/>
        <v>0.1895411326994626</v>
      </c>
      <c r="E12" s="77">
        <v>1057</v>
      </c>
      <c r="F12" s="20">
        <f>'Población Badajoz'!F14</f>
        <v>4738</v>
      </c>
      <c r="G12" s="51">
        <f t="shared" si="1"/>
        <v>0.22308991135500211</v>
      </c>
      <c r="H12" s="20">
        <f t="shared" si="2"/>
        <v>1974</v>
      </c>
      <c r="I12" s="20">
        <f t="shared" si="3"/>
        <v>9576</v>
      </c>
      <c r="J12" s="51">
        <f t="shared" si="4"/>
        <v>0.20614035087719298</v>
      </c>
    </row>
    <row r="13" spans="1:10" x14ac:dyDescent="0.2">
      <c r="A13" s="19" t="s">
        <v>10</v>
      </c>
      <c r="B13" s="77">
        <v>772</v>
      </c>
      <c r="C13" s="20">
        <f>'Población Badajoz'!E15</f>
        <v>5531</v>
      </c>
      <c r="D13" s="51">
        <f t="shared" si="0"/>
        <v>0.13957693003073585</v>
      </c>
      <c r="E13" s="77">
        <v>1064</v>
      </c>
      <c r="F13" s="20">
        <f>'Población Badajoz'!F15</f>
        <v>5670</v>
      </c>
      <c r="G13" s="51">
        <f t="shared" si="1"/>
        <v>0.18765432098765433</v>
      </c>
      <c r="H13" s="20">
        <f t="shared" si="2"/>
        <v>1836</v>
      </c>
      <c r="I13" s="20">
        <f t="shared" si="3"/>
        <v>11201</v>
      </c>
      <c r="J13" s="51">
        <f t="shared" si="4"/>
        <v>0.16391393625569145</v>
      </c>
    </row>
    <row r="14" spans="1:10" x14ac:dyDescent="0.2">
      <c r="A14" s="19" t="s">
        <v>11</v>
      </c>
      <c r="B14" s="77">
        <v>823</v>
      </c>
      <c r="C14" s="20">
        <f>'Población Badajoz'!E16</f>
        <v>6257</v>
      </c>
      <c r="D14" s="51">
        <f t="shared" si="0"/>
        <v>0.13153268339459806</v>
      </c>
      <c r="E14" s="77">
        <v>1269</v>
      </c>
      <c r="F14" s="20">
        <f>'Población Badajoz'!F16</f>
        <v>6418</v>
      </c>
      <c r="G14" s="51">
        <f t="shared" si="1"/>
        <v>0.1977251480211904</v>
      </c>
      <c r="H14" s="20">
        <f t="shared" si="2"/>
        <v>2092</v>
      </c>
      <c r="I14" s="20">
        <f t="shared" si="3"/>
        <v>12675</v>
      </c>
      <c r="J14" s="51">
        <f t="shared" si="4"/>
        <v>0.16504930966469428</v>
      </c>
    </row>
    <row r="15" spans="1:10" x14ac:dyDescent="0.2">
      <c r="A15" s="19" t="s">
        <v>12</v>
      </c>
      <c r="B15" s="77">
        <v>929</v>
      </c>
      <c r="C15" s="20">
        <f>'Población Badajoz'!E17</f>
        <v>6352</v>
      </c>
      <c r="D15" s="51">
        <f t="shared" si="0"/>
        <v>0.14625314861460958</v>
      </c>
      <c r="E15" s="77">
        <v>1237</v>
      </c>
      <c r="F15" s="20">
        <f>'Población Badajoz'!F17</f>
        <v>6166</v>
      </c>
      <c r="G15" s="51">
        <f t="shared" si="1"/>
        <v>0.20061628284138827</v>
      </c>
      <c r="H15" s="20">
        <f t="shared" si="2"/>
        <v>2166</v>
      </c>
      <c r="I15" s="20">
        <f t="shared" si="3"/>
        <v>12518</v>
      </c>
      <c r="J15" s="51">
        <f t="shared" si="4"/>
        <v>0.17303083559674071</v>
      </c>
    </row>
    <row r="16" spans="1:10" x14ac:dyDescent="0.2">
      <c r="A16" s="19" t="s">
        <v>13</v>
      </c>
      <c r="B16" s="77">
        <v>949</v>
      </c>
      <c r="C16" s="20">
        <f>'Población Badajoz'!E18</f>
        <v>5659</v>
      </c>
      <c r="D16" s="51">
        <f t="shared" si="0"/>
        <v>0.16769747305177593</v>
      </c>
      <c r="E16" s="77">
        <v>1308</v>
      </c>
      <c r="F16" s="20">
        <f>'Población Badajoz'!F18</f>
        <v>6001</v>
      </c>
      <c r="G16" s="51">
        <f t="shared" si="1"/>
        <v>0.21796367272121314</v>
      </c>
      <c r="H16" s="20">
        <f t="shared" si="2"/>
        <v>2257</v>
      </c>
      <c r="I16" s="20">
        <f t="shared" si="3"/>
        <v>11660</v>
      </c>
      <c r="J16" s="51">
        <f t="shared" si="4"/>
        <v>0.19356775300171528</v>
      </c>
    </row>
    <row r="17" spans="1:10" x14ac:dyDescent="0.2">
      <c r="A17" s="19" t="s">
        <v>14</v>
      </c>
      <c r="B17" s="77">
        <v>946</v>
      </c>
      <c r="C17" s="20">
        <f>'Población Badajoz'!E19</f>
        <v>5418</v>
      </c>
      <c r="D17" s="51">
        <f t="shared" si="0"/>
        <v>0.17460317460317459</v>
      </c>
      <c r="E17" s="77">
        <v>1195</v>
      </c>
      <c r="F17" s="20">
        <f>'Población Badajoz'!F19</f>
        <v>5797</v>
      </c>
      <c r="G17" s="51">
        <f t="shared" si="1"/>
        <v>0.20614110746938072</v>
      </c>
      <c r="H17" s="20">
        <f t="shared" si="2"/>
        <v>2141</v>
      </c>
      <c r="I17" s="20">
        <f t="shared" si="3"/>
        <v>11215</v>
      </c>
      <c r="J17" s="51">
        <f t="shared" si="4"/>
        <v>0.19090503789567542</v>
      </c>
    </row>
    <row r="18" spans="1:10" x14ac:dyDescent="0.2">
      <c r="A18" s="19" t="s">
        <v>15</v>
      </c>
      <c r="B18" s="77">
        <v>865</v>
      </c>
      <c r="C18" s="20">
        <f>'Población Badajoz'!E20</f>
        <v>4553</v>
      </c>
      <c r="D18" s="51">
        <f t="shared" si="0"/>
        <v>0.18998462552163409</v>
      </c>
      <c r="E18" s="77">
        <v>1017</v>
      </c>
      <c r="F18" s="20">
        <f>'Población Badajoz'!F20</f>
        <v>5012</v>
      </c>
      <c r="G18" s="51">
        <f t="shared" si="1"/>
        <v>0.20291300877893056</v>
      </c>
      <c r="H18" s="20">
        <f t="shared" si="2"/>
        <v>1882</v>
      </c>
      <c r="I18" s="20">
        <f t="shared" si="3"/>
        <v>9565</v>
      </c>
      <c r="J18" s="51">
        <f t="shared" si="4"/>
        <v>0.19675901725039205</v>
      </c>
    </row>
    <row r="19" spans="1:10" x14ac:dyDescent="0.2">
      <c r="A19" s="19" t="s">
        <v>16</v>
      </c>
      <c r="B19" s="77">
        <v>465</v>
      </c>
      <c r="C19" s="20">
        <f>'Población Badajoz'!E21</f>
        <v>3613</v>
      </c>
      <c r="D19" s="51">
        <f t="shared" si="0"/>
        <v>0.12870190977027401</v>
      </c>
      <c r="E19" s="77">
        <v>633</v>
      </c>
      <c r="F19" s="20">
        <f>'Población Badajoz'!F21</f>
        <v>4005</v>
      </c>
      <c r="G19" s="51">
        <f t="shared" si="1"/>
        <v>0.15805243445692885</v>
      </c>
      <c r="H19" s="20">
        <f t="shared" si="2"/>
        <v>1098</v>
      </c>
      <c r="I19" s="20">
        <f t="shared" si="3"/>
        <v>7618</v>
      </c>
      <c r="J19" s="51">
        <f t="shared" si="4"/>
        <v>0.14413231819375164</v>
      </c>
    </row>
    <row r="20" spans="1:10" ht="15.75" x14ac:dyDescent="0.25">
      <c r="A20" s="26" t="s">
        <v>3</v>
      </c>
      <c r="B20" s="22">
        <f>SUM(B10:B19)</f>
        <v>7468</v>
      </c>
      <c r="C20" s="22">
        <f>SUM(C10:C19)</f>
        <v>49811</v>
      </c>
      <c r="D20" s="53">
        <f t="shared" si="0"/>
        <v>0.14992672301298909</v>
      </c>
      <c r="E20" s="22">
        <f>SUM(E10:E19)</f>
        <v>9625</v>
      </c>
      <c r="F20" s="22">
        <f>SUM(F10:F19)</f>
        <v>50987</v>
      </c>
      <c r="G20" s="53">
        <f t="shared" si="1"/>
        <v>0.18877360895914644</v>
      </c>
      <c r="H20" s="22">
        <f>SUM(H10:H19)</f>
        <v>17093</v>
      </c>
      <c r="I20" s="22">
        <f>SUM(I10:I19)</f>
        <v>100798</v>
      </c>
      <c r="J20" s="53">
        <f t="shared" si="4"/>
        <v>0.16957677731701026</v>
      </c>
    </row>
    <row r="40" spans="2:8" x14ac:dyDescent="0.2">
      <c r="B40" s="87" t="s">
        <v>132</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3" t="s">
        <v>133</v>
      </c>
      <c r="B3" s="83"/>
      <c r="C3" s="83"/>
      <c r="D3" s="83"/>
      <c r="E3" s="83"/>
      <c r="F3" s="83"/>
      <c r="G3" s="83"/>
      <c r="H3" s="83"/>
    </row>
    <row r="4" spans="1:8" s="41" customFormat="1" x14ac:dyDescent="0.2">
      <c r="A4" s="83"/>
      <c r="B4" s="83"/>
      <c r="C4" s="83"/>
      <c r="D4" s="83"/>
      <c r="E4" s="83"/>
      <c r="F4" s="83"/>
      <c r="G4" s="83"/>
      <c r="H4" s="83"/>
    </row>
    <row r="6" spans="1:8" x14ac:dyDescent="0.2">
      <c r="A6" s="94" t="s">
        <v>130</v>
      </c>
      <c r="B6" s="94"/>
      <c r="C6" s="94"/>
      <c r="D6" s="94"/>
      <c r="E6" s="94"/>
      <c r="F6" s="94"/>
      <c r="G6" s="94"/>
    </row>
    <row r="7" spans="1:8" x14ac:dyDescent="0.2">
      <c r="A7" s="92" t="s">
        <v>112</v>
      </c>
      <c r="B7" s="94" t="s">
        <v>108</v>
      </c>
      <c r="C7" s="94"/>
      <c r="D7" s="94" t="s">
        <v>29</v>
      </c>
      <c r="E7" s="94"/>
      <c r="F7" s="94" t="s">
        <v>30</v>
      </c>
      <c r="G7" s="94"/>
    </row>
    <row r="8" spans="1:8" ht="38.25" x14ac:dyDescent="0.2">
      <c r="A8" s="93"/>
      <c r="B8" s="42" t="s">
        <v>107</v>
      </c>
      <c r="C8" s="18" t="s">
        <v>31</v>
      </c>
      <c r="D8" s="18" t="s">
        <v>33</v>
      </c>
      <c r="E8" s="18" t="s">
        <v>31</v>
      </c>
      <c r="F8" s="18" t="s">
        <v>32</v>
      </c>
      <c r="G8" s="18" t="s">
        <v>34</v>
      </c>
      <c r="H8" s="16"/>
    </row>
    <row r="9" spans="1:8" x14ac:dyDescent="0.2">
      <c r="A9" s="19" t="s">
        <v>7</v>
      </c>
      <c r="B9" s="20">
        <f>'PEEA-Desempleo'!B10</f>
        <v>163</v>
      </c>
      <c r="C9" s="51">
        <f>B9/F9</f>
        <v>0.52076677316293929</v>
      </c>
      <c r="D9" s="20">
        <f>'PEEA-Desempleo'!E10</f>
        <v>150</v>
      </c>
      <c r="E9" s="51">
        <f>D9/F9</f>
        <v>0.47923322683706071</v>
      </c>
      <c r="F9" s="20">
        <f>B9+D9</f>
        <v>313</v>
      </c>
      <c r="G9" s="56">
        <f>F9/$F$19</f>
        <v>1.8311589539577604E-2</v>
      </c>
    </row>
    <row r="10" spans="1:8" x14ac:dyDescent="0.2">
      <c r="A10" s="19" t="s">
        <v>8</v>
      </c>
      <c r="B10" s="20">
        <f>'PEEA-Desempleo'!B11</f>
        <v>639</v>
      </c>
      <c r="C10" s="51">
        <f t="shared" ref="C10:C19" si="0">B10/F10</f>
        <v>0.47901049475262369</v>
      </c>
      <c r="D10" s="20">
        <f>'PEEA-Desempleo'!E11</f>
        <v>695</v>
      </c>
      <c r="E10" s="51">
        <f t="shared" ref="E10:E19" si="1">D10/F10</f>
        <v>0.52098950524737631</v>
      </c>
      <c r="F10" s="20">
        <f t="shared" ref="F10:F19" si="2">B10+D10</f>
        <v>1334</v>
      </c>
      <c r="G10" s="56">
        <f t="shared" ref="G10:G19" si="3">F10/$F$19</f>
        <v>7.8043643596794013E-2</v>
      </c>
    </row>
    <row r="11" spans="1:8" x14ac:dyDescent="0.2">
      <c r="A11" s="19" t="s">
        <v>9</v>
      </c>
      <c r="B11" s="20">
        <f>'PEEA-Desempleo'!B12</f>
        <v>917</v>
      </c>
      <c r="C11" s="51">
        <f t="shared" si="0"/>
        <v>0.46453900709219859</v>
      </c>
      <c r="D11" s="20">
        <f>'PEEA-Desempleo'!E12</f>
        <v>1057</v>
      </c>
      <c r="E11" s="51">
        <f t="shared" si="1"/>
        <v>0.53546099290780147</v>
      </c>
      <c r="F11" s="20">
        <f t="shared" si="2"/>
        <v>1974</v>
      </c>
      <c r="G11" s="56">
        <f t="shared" si="3"/>
        <v>0.11548587140934885</v>
      </c>
    </row>
    <row r="12" spans="1:8" x14ac:dyDescent="0.2">
      <c r="A12" s="19" t="s">
        <v>10</v>
      </c>
      <c r="B12" s="20">
        <f>'PEEA-Desempleo'!B13</f>
        <v>772</v>
      </c>
      <c r="C12" s="51">
        <f t="shared" si="0"/>
        <v>0.420479302832244</v>
      </c>
      <c r="D12" s="20">
        <f>'PEEA-Desempleo'!E13</f>
        <v>1064</v>
      </c>
      <c r="E12" s="51">
        <f t="shared" si="1"/>
        <v>0.579520697167756</v>
      </c>
      <c r="F12" s="20">
        <f t="shared" si="2"/>
        <v>1836</v>
      </c>
      <c r="G12" s="56">
        <f t="shared" si="3"/>
        <v>0.10741239103726671</v>
      </c>
    </row>
    <row r="13" spans="1:8" x14ac:dyDescent="0.2">
      <c r="A13" s="19" t="s">
        <v>11</v>
      </c>
      <c r="B13" s="20">
        <f>'PEEA-Desempleo'!B14</f>
        <v>823</v>
      </c>
      <c r="C13" s="51">
        <f t="shared" si="0"/>
        <v>0.39340344168260039</v>
      </c>
      <c r="D13" s="20">
        <f>'PEEA-Desempleo'!E14</f>
        <v>1269</v>
      </c>
      <c r="E13" s="51">
        <f t="shared" si="1"/>
        <v>0.60659655831739967</v>
      </c>
      <c r="F13" s="20">
        <f t="shared" si="2"/>
        <v>2092</v>
      </c>
      <c r="G13" s="56">
        <f t="shared" si="3"/>
        <v>0.12238928216228866</v>
      </c>
    </row>
    <row r="14" spans="1:8" x14ac:dyDescent="0.2">
      <c r="A14" s="19" t="s">
        <v>12</v>
      </c>
      <c r="B14" s="20">
        <f>'PEEA-Desempleo'!B15</f>
        <v>929</v>
      </c>
      <c r="C14" s="51">
        <f t="shared" si="0"/>
        <v>0.42890120036934443</v>
      </c>
      <c r="D14" s="20">
        <f>'PEEA-Desempleo'!E15</f>
        <v>1237</v>
      </c>
      <c r="E14" s="51">
        <f t="shared" si="1"/>
        <v>0.57109879963065557</v>
      </c>
      <c r="F14" s="20">
        <f t="shared" si="2"/>
        <v>2166</v>
      </c>
      <c r="G14" s="56">
        <f t="shared" si="3"/>
        <v>0.12671853975311531</v>
      </c>
    </row>
    <row r="15" spans="1:8" x14ac:dyDescent="0.2">
      <c r="A15" s="19" t="s">
        <v>13</v>
      </c>
      <c r="B15" s="20">
        <f>'PEEA-Desempleo'!B16</f>
        <v>949</v>
      </c>
      <c r="C15" s="51">
        <f t="shared" si="0"/>
        <v>0.42046964997784669</v>
      </c>
      <c r="D15" s="20">
        <f>'PEEA-Desempleo'!E16</f>
        <v>1308</v>
      </c>
      <c r="E15" s="51">
        <f t="shared" si="1"/>
        <v>0.57953035002215325</v>
      </c>
      <c r="F15" s="20">
        <f t="shared" si="2"/>
        <v>2257</v>
      </c>
      <c r="G15" s="56">
        <f t="shared" si="3"/>
        <v>0.13204235652021296</v>
      </c>
    </row>
    <row r="16" spans="1:8" x14ac:dyDescent="0.2">
      <c r="A16" s="19" t="s">
        <v>14</v>
      </c>
      <c r="B16" s="20">
        <f>'PEEA-Desempleo'!B17</f>
        <v>946</v>
      </c>
      <c r="C16" s="51">
        <f t="shared" si="0"/>
        <v>0.44184960298925735</v>
      </c>
      <c r="D16" s="20">
        <f>'PEEA-Desempleo'!E17</f>
        <v>1195</v>
      </c>
      <c r="E16" s="51">
        <f t="shared" si="1"/>
        <v>0.55815039701074265</v>
      </c>
      <c r="F16" s="20">
        <f t="shared" si="2"/>
        <v>2141</v>
      </c>
      <c r="G16" s="56">
        <f t="shared" si="3"/>
        <v>0.12525595272918738</v>
      </c>
    </row>
    <row r="17" spans="1:7" x14ac:dyDescent="0.2">
      <c r="A17" s="19" t="s">
        <v>15</v>
      </c>
      <c r="B17" s="20">
        <f>'PEEA-Desempleo'!B18</f>
        <v>865</v>
      </c>
      <c r="C17" s="51">
        <f t="shared" si="0"/>
        <v>0.45961742826780022</v>
      </c>
      <c r="D17" s="20">
        <f>'PEEA-Desempleo'!E18</f>
        <v>1017</v>
      </c>
      <c r="E17" s="51">
        <f t="shared" si="1"/>
        <v>0.54038257173219983</v>
      </c>
      <c r="F17" s="20">
        <f t="shared" si="2"/>
        <v>1882</v>
      </c>
      <c r="G17" s="56">
        <f t="shared" si="3"/>
        <v>0.1101035511612941</v>
      </c>
    </row>
    <row r="18" spans="1:7" x14ac:dyDescent="0.2">
      <c r="A18" s="19" t="s">
        <v>16</v>
      </c>
      <c r="B18" s="20">
        <f>'PEEA-Desempleo'!B19</f>
        <v>465</v>
      </c>
      <c r="C18" s="51">
        <f t="shared" si="0"/>
        <v>0.42349726775956287</v>
      </c>
      <c r="D18" s="20">
        <f>'PEEA-Desempleo'!E19</f>
        <v>633</v>
      </c>
      <c r="E18" s="51">
        <f t="shared" si="1"/>
        <v>0.57650273224043713</v>
      </c>
      <c r="F18" s="20">
        <f t="shared" si="2"/>
        <v>1098</v>
      </c>
      <c r="G18" s="56">
        <f t="shared" si="3"/>
        <v>6.4236822090914414E-2</v>
      </c>
    </row>
    <row r="19" spans="1:7" ht="15.75" x14ac:dyDescent="0.25">
      <c r="A19" s="26" t="s">
        <v>3</v>
      </c>
      <c r="B19" s="22">
        <f>SUM(B9:B18)</f>
        <v>7468</v>
      </c>
      <c r="C19" s="53">
        <f t="shared" si="0"/>
        <v>0.43690399578774936</v>
      </c>
      <c r="D19" s="22">
        <f>SUM(D9:D18)</f>
        <v>9625</v>
      </c>
      <c r="E19" s="53">
        <f t="shared" si="1"/>
        <v>0.56309600421225059</v>
      </c>
      <c r="F19" s="22">
        <f t="shared" si="2"/>
        <v>17093</v>
      </c>
      <c r="G19" s="57">
        <f t="shared" si="3"/>
        <v>1</v>
      </c>
    </row>
    <row r="39" spans="2:8" x14ac:dyDescent="0.2">
      <c r="B39" s="87" t="s">
        <v>134</v>
      </c>
      <c r="C39" s="87"/>
      <c r="D39" s="87"/>
      <c r="E39" s="87"/>
      <c r="F39" s="87"/>
      <c r="G39" s="87"/>
      <c r="H39" s="87"/>
    </row>
    <row r="40" spans="2:8" x14ac:dyDescent="0.2">
      <c r="B40" s="87"/>
      <c r="C40" s="87"/>
      <c r="D40" s="87"/>
      <c r="E40" s="87"/>
      <c r="F40" s="87"/>
      <c r="G40" s="87"/>
      <c r="H40" s="87"/>
    </row>
    <row r="41" spans="2:8" x14ac:dyDescent="0.2">
      <c r="B41" s="87"/>
      <c r="C41" s="87"/>
      <c r="D41" s="87"/>
      <c r="E41" s="87"/>
      <c r="F41" s="87"/>
      <c r="G41" s="87"/>
      <c r="H41" s="87"/>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3" t="s">
        <v>135</v>
      </c>
      <c r="B3" s="83"/>
      <c r="C3" s="83"/>
      <c r="D3" s="83"/>
      <c r="E3" s="83"/>
      <c r="F3" s="83"/>
      <c r="G3" s="83"/>
    </row>
    <row r="4" spans="1:8" s="41" customFormat="1" x14ac:dyDescent="0.2">
      <c r="A4" s="83"/>
      <c r="B4" s="83"/>
      <c r="C4" s="83"/>
      <c r="D4" s="83"/>
      <c r="E4" s="83"/>
      <c r="F4" s="83"/>
      <c r="G4" s="83"/>
    </row>
    <row r="5" spans="1:8" ht="18" customHeight="1" x14ac:dyDescent="0.2"/>
    <row r="6" spans="1:8" x14ac:dyDescent="0.2">
      <c r="A6" s="91" t="s">
        <v>130</v>
      </c>
      <c r="B6" s="91"/>
      <c r="C6" s="91"/>
      <c r="D6" s="91"/>
      <c r="E6" s="91"/>
      <c r="F6" s="91"/>
      <c r="G6" s="91"/>
    </row>
    <row r="7" spans="1:8" x14ac:dyDescent="0.2">
      <c r="A7" s="92" t="s">
        <v>113</v>
      </c>
      <c r="B7" s="91" t="s">
        <v>106</v>
      </c>
      <c r="C7" s="91"/>
      <c r="D7" s="91" t="s">
        <v>2</v>
      </c>
      <c r="E7" s="91"/>
      <c r="F7" s="91" t="s">
        <v>3</v>
      </c>
      <c r="G7" s="91"/>
    </row>
    <row r="8" spans="1:8" s="24" customFormat="1" ht="38.25" x14ac:dyDescent="0.25">
      <c r="A8" s="93"/>
      <c r="B8" s="42" t="s">
        <v>107</v>
      </c>
      <c r="C8" s="42" t="s">
        <v>104</v>
      </c>
      <c r="D8" s="18" t="s">
        <v>33</v>
      </c>
      <c r="E8" s="42" t="s">
        <v>105</v>
      </c>
      <c r="F8" s="18" t="s">
        <v>32</v>
      </c>
      <c r="G8" s="18" t="s">
        <v>35</v>
      </c>
      <c r="H8" s="27"/>
    </row>
    <row r="9" spans="1:8" x14ac:dyDescent="0.2">
      <c r="A9" s="29" t="s">
        <v>36</v>
      </c>
      <c r="B9" s="63">
        <v>55</v>
      </c>
      <c r="C9" s="51">
        <f>B9/$F$18</f>
        <v>3.2152461124751548E-3</v>
      </c>
      <c r="D9" s="63">
        <v>110</v>
      </c>
      <c r="E9" s="51">
        <f>D9/$F$18</f>
        <v>6.4304922249503096E-3</v>
      </c>
      <c r="F9" s="20">
        <f>B9+D9</f>
        <v>165</v>
      </c>
      <c r="G9" s="51">
        <f>F9/$F$18</f>
        <v>9.6457383374254652E-3</v>
      </c>
    </row>
    <row r="10" spans="1:8" x14ac:dyDescent="0.2">
      <c r="A10" s="29" t="s">
        <v>37</v>
      </c>
      <c r="B10" s="63">
        <v>1728</v>
      </c>
      <c r="C10" s="51">
        <f t="shared" ref="C10:C18" si="0">B10/$F$18</f>
        <v>0.10101718695194668</v>
      </c>
      <c r="D10" s="63">
        <v>2009</v>
      </c>
      <c r="E10" s="51">
        <f t="shared" ref="E10:E18" si="1">D10/$F$18</f>
        <v>0.11744417163568338</v>
      </c>
      <c r="F10" s="20">
        <f t="shared" ref="F10:F18" si="2">B10+D10</f>
        <v>3737</v>
      </c>
      <c r="G10" s="51">
        <f t="shared" ref="G10:G18" si="3">F10/$F$18</f>
        <v>0.21846135858763008</v>
      </c>
    </row>
    <row r="11" spans="1:8" x14ac:dyDescent="0.2">
      <c r="A11" s="29" t="s">
        <v>38</v>
      </c>
      <c r="B11" s="63">
        <v>3923</v>
      </c>
      <c r="C11" s="51">
        <f t="shared" si="0"/>
        <v>0.22933473634981877</v>
      </c>
      <c r="D11" s="63">
        <v>4195</v>
      </c>
      <c r="E11" s="51">
        <f t="shared" si="1"/>
        <v>0.24523558985151409</v>
      </c>
      <c r="F11" s="20">
        <f t="shared" si="2"/>
        <v>8118</v>
      </c>
      <c r="G11" s="51">
        <f t="shared" si="3"/>
        <v>0.47457032620133288</v>
      </c>
    </row>
    <row r="12" spans="1:8" x14ac:dyDescent="0.2">
      <c r="A12" s="29" t="s">
        <v>39</v>
      </c>
      <c r="B12" s="63">
        <v>6</v>
      </c>
      <c r="C12" s="51">
        <f t="shared" si="0"/>
        <v>3.5075412136092597E-4</v>
      </c>
      <c r="D12" s="63">
        <v>7</v>
      </c>
      <c r="E12" s="51">
        <f t="shared" si="1"/>
        <v>4.0921314158774697E-4</v>
      </c>
      <c r="F12" s="20">
        <f t="shared" si="2"/>
        <v>13</v>
      </c>
      <c r="G12" s="51">
        <f t="shared" si="3"/>
        <v>7.5996726294867299E-4</v>
      </c>
    </row>
    <row r="13" spans="1:8" x14ac:dyDescent="0.2">
      <c r="A13" s="29" t="s">
        <v>40</v>
      </c>
      <c r="B13" s="63">
        <v>466</v>
      </c>
      <c r="C13" s="51">
        <f t="shared" si="0"/>
        <v>2.7241903425698585E-2</v>
      </c>
      <c r="D13" s="63">
        <v>633</v>
      </c>
      <c r="E13" s="51">
        <f t="shared" si="1"/>
        <v>3.700455980357769E-2</v>
      </c>
      <c r="F13" s="20">
        <f t="shared" si="2"/>
        <v>1099</v>
      </c>
      <c r="G13" s="51">
        <f t="shared" si="3"/>
        <v>6.4246463229276282E-2</v>
      </c>
    </row>
    <row r="14" spans="1:8" x14ac:dyDescent="0.2">
      <c r="A14" s="29" t="s">
        <v>41</v>
      </c>
      <c r="B14" s="63">
        <v>365</v>
      </c>
      <c r="C14" s="51">
        <f t="shared" si="0"/>
        <v>2.1337542382789666E-2</v>
      </c>
      <c r="D14" s="63">
        <v>868</v>
      </c>
      <c r="E14" s="51">
        <f t="shared" si="1"/>
        <v>5.0742429556880624E-2</v>
      </c>
      <c r="F14" s="20">
        <f t="shared" si="2"/>
        <v>1233</v>
      </c>
      <c r="G14" s="51">
        <f t="shared" si="3"/>
        <v>7.2079971939670293E-2</v>
      </c>
    </row>
    <row r="15" spans="1:8" x14ac:dyDescent="0.2">
      <c r="A15" s="29" t="s">
        <v>42</v>
      </c>
      <c r="B15" s="63">
        <v>349</v>
      </c>
      <c r="C15" s="51">
        <f t="shared" si="0"/>
        <v>2.0402198059160527E-2</v>
      </c>
      <c r="D15" s="63">
        <v>498</v>
      </c>
      <c r="E15" s="51">
        <f t="shared" si="1"/>
        <v>2.9112592072956859E-2</v>
      </c>
      <c r="F15" s="20">
        <f t="shared" si="2"/>
        <v>847</v>
      </c>
      <c r="G15" s="51">
        <f t="shared" si="3"/>
        <v>4.9514790132117383E-2</v>
      </c>
    </row>
    <row r="16" spans="1:8" x14ac:dyDescent="0.2">
      <c r="A16" s="29" t="s">
        <v>122</v>
      </c>
      <c r="B16" s="63">
        <v>299</v>
      </c>
      <c r="C16" s="51">
        <f t="shared" si="0"/>
        <v>1.7479247047819477E-2</v>
      </c>
      <c r="D16" s="63">
        <v>782</v>
      </c>
      <c r="E16" s="51">
        <f t="shared" si="1"/>
        <v>4.5714953817374018E-2</v>
      </c>
      <c r="F16" s="20">
        <f t="shared" si="2"/>
        <v>1081</v>
      </c>
      <c r="G16" s="51">
        <f t="shared" si="3"/>
        <v>6.3194200865193506E-2</v>
      </c>
    </row>
    <row r="17" spans="1:7" x14ac:dyDescent="0.2">
      <c r="A17" s="29" t="s">
        <v>123</v>
      </c>
      <c r="B17" s="63">
        <v>283</v>
      </c>
      <c r="C17" s="51">
        <f t="shared" si="0"/>
        <v>1.6543902724190342E-2</v>
      </c>
      <c r="D17" s="63">
        <v>530</v>
      </c>
      <c r="E17" s="51">
        <f t="shared" si="1"/>
        <v>3.0983280720215129E-2</v>
      </c>
      <c r="F17" s="20">
        <f t="shared" si="2"/>
        <v>813</v>
      </c>
      <c r="G17" s="51">
        <f t="shared" si="3"/>
        <v>4.7527183444405471E-2</v>
      </c>
    </row>
    <row r="18" spans="1:7" ht="15.75" x14ac:dyDescent="0.25">
      <c r="A18" s="21" t="s">
        <v>30</v>
      </c>
      <c r="B18" s="22">
        <f>SUM(B9:B17)</f>
        <v>7474</v>
      </c>
      <c r="C18" s="53">
        <f t="shared" si="0"/>
        <v>0.43692271717526016</v>
      </c>
      <c r="D18" s="22">
        <f>SUM(D9:D17)</f>
        <v>9632</v>
      </c>
      <c r="E18" s="53">
        <f t="shared" si="1"/>
        <v>0.5630772828247399</v>
      </c>
      <c r="F18" s="22">
        <f t="shared" si="2"/>
        <v>17106</v>
      </c>
      <c r="G18" s="53">
        <f t="shared" si="3"/>
        <v>1</v>
      </c>
    </row>
    <row r="40" spans="2:8" x14ac:dyDescent="0.2">
      <c r="B40" s="87" t="s">
        <v>136</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5" t="s">
        <v>137</v>
      </c>
      <c r="B3" s="95"/>
      <c r="C3" s="95"/>
      <c r="D3" s="95"/>
      <c r="E3" s="95"/>
      <c r="F3" s="95"/>
      <c r="G3" s="95"/>
      <c r="H3" s="95"/>
      <c r="I3" s="95"/>
      <c r="J3" s="95"/>
    </row>
    <row r="4" spans="1:24" s="41" customFormat="1" ht="15.75" x14ac:dyDescent="0.25">
      <c r="A4" s="48"/>
    </row>
    <row r="6" spans="1:24" x14ac:dyDescent="0.2">
      <c r="A6" s="94" t="s">
        <v>130</v>
      </c>
      <c r="B6" s="94"/>
      <c r="C6" s="94"/>
      <c r="D6" s="94"/>
      <c r="E6" s="94"/>
      <c r="F6" s="94"/>
      <c r="G6" s="94"/>
      <c r="H6" s="94"/>
      <c r="I6" s="94"/>
      <c r="J6" s="94"/>
      <c r="K6" s="94"/>
      <c r="L6" s="94"/>
      <c r="M6" s="94"/>
      <c r="N6" s="94"/>
      <c r="O6" s="94"/>
      <c r="P6" s="94"/>
      <c r="Q6" s="94"/>
      <c r="R6" s="94"/>
      <c r="S6" s="94"/>
      <c r="T6" s="94"/>
      <c r="U6" s="94"/>
      <c r="V6" s="94"/>
      <c r="W6" s="94"/>
      <c r="X6" s="94"/>
    </row>
    <row r="7" spans="1:24" x14ac:dyDescent="0.2">
      <c r="A7" s="88" t="s">
        <v>113</v>
      </c>
      <c r="B7" s="96" t="s">
        <v>7</v>
      </c>
      <c r="C7" s="96"/>
      <c r="D7" s="96" t="s">
        <v>44</v>
      </c>
      <c r="E7" s="96"/>
      <c r="F7" s="96" t="s">
        <v>45</v>
      </c>
      <c r="G7" s="96"/>
      <c r="H7" s="96" t="s">
        <v>46</v>
      </c>
      <c r="I7" s="96"/>
      <c r="J7" s="96" t="s">
        <v>47</v>
      </c>
      <c r="K7" s="96"/>
      <c r="L7" s="96" t="s">
        <v>48</v>
      </c>
      <c r="M7" s="96"/>
      <c r="N7" s="96" t="s">
        <v>49</v>
      </c>
      <c r="O7" s="96"/>
      <c r="P7" s="96" t="s">
        <v>50</v>
      </c>
      <c r="Q7" s="96"/>
      <c r="R7" s="96" t="s">
        <v>51</v>
      </c>
      <c r="S7" s="96"/>
      <c r="T7" s="96" t="s">
        <v>52</v>
      </c>
      <c r="U7" s="96"/>
      <c r="V7" s="96" t="s">
        <v>30</v>
      </c>
      <c r="W7" s="96"/>
      <c r="X7" s="97" t="s">
        <v>30</v>
      </c>
    </row>
    <row r="8" spans="1:24" x14ac:dyDescent="0.2">
      <c r="A8" s="89"/>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8"/>
    </row>
    <row r="9" spans="1:24" x14ac:dyDescent="0.2">
      <c r="A9" s="29" t="s">
        <v>36</v>
      </c>
      <c r="B9" s="78">
        <v>2</v>
      </c>
      <c r="C9" s="78">
        <v>0</v>
      </c>
      <c r="D9" s="78">
        <v>1</v>
      </c>
      <c r="E9" s="78">
        <v>1</v>
      </c>
      <c r="F9" s="78">
        <v>2</v>
      </c>
      <c r="G9" s="78">
        <v>0</v>
      </c>
      <c r="H9" s="78">
        <v>3</v>
      </c>
      <c r="I9" s="78">
        <v>2</v>
      </c>
      <c r="J9" s="78">
        <v>1</v>
      </c>
      <c r="K9" s="78">
        <v>3</v>
      </c>
      <c r="L9" s="78">
        <v>3</v>
      </c>
      <c r="M9" s="78">
        <v>7</v>
      </c>
      <c r="N9" s="78">
        <v>6</v>
      </c>
      <c r="O9" s="78">
        <v>15</v>
      </c>
      <c r="P9" s="78">
        <v>9</v>
      </c>
      <c r="Q9" s="78">
        <v>16</v>
      </c>
      <c r="R9" s="78">
        <v>16</v>
      </c>
      <c r="S9" s="78">
        <v>36</v>
      </c>
      <c r="T9" s="78">
        <v>12</v>
      </c>
      <c r="U9" s="78">
        <v>30</v>
      </c>
      <c r="V9" s="78">
        <f>B9+D9+F9+H9+J9+L9+N9+P9+R9+T9</f>
        <v>55</v>
      </c>
      <c r="W9" s="78">
        <f>C9+E9+G9+I9+K9+M9+O9+Q9+S9+U9</f>
        <v>110</v>
      </c>
      <c r="X9" s="28">
        <f>V9+W9</f>
        <v>165</v>
      </c>
    </row>
    <row r="10" spans="1:24" x14ac:dyDescent="0.2">
      <c r="A10" s="29" t="s">
        <v>37</v>
      </c>
      <c r="B10" s="78">
        <v>90</v>
      </c>
      <c r="C10" s="78">
        <v>74</v>
      </c>
      <c r="D10" s="78">
        <v>156</v>
      </c>
      <c r="E10" s="78">
        <v>155</v>
      </c>
      <c r="F10" s="78">
        <v>166</v>
      </c>
      <c r="G10" s="78">
        <v>172</v>
      </c>
      <c r="H10" s="78">
        <v>105</v>
      </c>
      <c r="I10" s="78">
        <v>131</v>
      </c>
      <c r="J10" s="78">
        <v>99</v>
      </c>
      <c r="K10" s="78">
        <v>162</v>
      </c>
      <c r="L10" s="78">
        <v>118</v>
      </c>
      <c r="M10" s="78">
        <v>154</v>
      </c>
      <c r="N10" s="78">
        <v>231</v>
      </c>
      <c r="O10" s="78">
        <v>279</v>
      </c>
      <c r="P10" s="78">
        <v>291</v>
      </c>
      <c r="Q10" s="78">
        <v>321</v>
      </c>
      <c r="R10" s="78">
        <v>284</v>
      </c>
      <c r="S10" s="78">
        <v>321</v>
      </c>
      <c r="T10" s="78">
        <v>188</v>
      </c>
      <c r="U10" s="78">
        <v>240</v>
      </c>
      <c r="V10" s="78">
        <f t="shared" ref="V10:W17" si="0">B10+D10+F10+H10+J10+L10+N10+P10+R10+T10</f>
        <v>1728</v>
      </c>
      <c r="W10" s="78">
        <f t="shared" si="0"/>
        <v>2009</v>
      </c>
      <c r="X10" s="28">
        <f t="shared" ref="X10:X17" si="1">V10+W10</f>
        <v>3737</v>
      </c>
    </row>
    <row r="11" spans="1:24" x14ac:dyDescent="0.2">
      <c r="A11" s="29" t="s">
        <v>38</v>
      </c>
      <c r="B11" s="78">
        <v>66</v>
      </c>
      <c r="C11" s="78">
        <v>56</v>
      </c>
      <c r="D11" s="78">
        <v>299</v>
      </c>
      <c r="E11" s="78">
        <v>287</v>
      </c>
      <c r="F11" s="78">
        <v>417</v>
      </c>
      <c r="G11" s="78">
        <v>413</v>
      </c>
      <c r="H11" s="78">
        <v>431</v>
      </c>
      <c r="I11" s="78">
        <v>446</v>
      </c>
      <c r="J11" s="78">
        <v>472</v>
      </c>
      <c r="K11" s="78">
        <v>526</v>
      </c>
      <c r="L11" s="78">
        <v>551</v>
      </c>
      <c r="M11" s="78">
        <v>552</v>
      </c>
      <c r="N11" s="78">
        <v>526</v>
      </c>
      <c r="O11" s="78">
        <v>648</v>
      </c>
      <c r="P11" s="78">
        <v>493</v>
      </c>
      <c r="Q11" s="78">
        <v>541</v>
      </c>
      <c r="R11" s="78">
        <v>456</v>
      </c>
      <c r="S11" s="78">
        <v>439</v>
      </c>
      <c r="T11" s="78">
        <v>206</v>
      </c>
      <c r="U11" s="78">
        <v>280</v>
      </c>
      <c r="V11" s="78">
        <f t="shared" si="0"/>
        <v>3917</v>
      </c>
      <c r="W11" s="78">
        <f t="shared" si="0"/>
        <v>4188</v>
      </c>
      <c r="X11" s="28">
        <f t="shared" si="1"/>
        <v>8105</v>
      </c>
    </row>
    <row r="12" spans="1:24" x14ac:dyDescent="0.2">
      <c r="A12" s="29" t="s">
        <v>53</v>
      </c>
      <c r="B12" s="78">
        <v>0</v>
      </c>
      <c r="C12" s="78">
        <v>0</v>
      </c>
      <c r="D12" s="78">
        <v>1</v>
      </c>
      <c r="E12" s="78">
        <v>1</v>
      </c>
      <c r="F12" s="78">
        <v>3</v>
      </c>
      <c r="G12" s="78">
        <v>1</v>
      </c>
      <c r="H12" s="78">
        <v>1</v>
      </c>
      <c r="I12" s="78">
        <v>1</v>
      </c>
      <c r="J12" s="78">
        <v>0</v>
      </c>
      <c r="K12" s="78">
        <v>0</v>
      </c>
      <c r="L12" s="78">
        <v>0</v>
      </c>
      <c r="M12" s="78">
        <v>1</v>
      </c>
      <c r="N12" s="78">
        <v>0</v>
      </c>
      <c r="O12" s="78">
        <v>0</v>
      </c>
      <c r="P12" s="78">
        <v>1</v>
      </c>
      <c r="Q12" s="78">
        <v>2</v>
      </c>
      <c r="R12" s="78">
        <v>0</v>
      </c>
      <c r="S12" s="78">
        <v>0</v>
      </c>
      <c r="T12" s="78">
        <v>0</v>
      </c>
      <c r="U12" s="78">
        <v>1</v>
      </c>
      <c r="V12" s="78">
        <f t="shared" si="0"/>
        <v>6</v>
      </c>
      <c r="W12" s="78">
        <f t="shared" si="0"/>
        <v>7</v>
      </c>
      <c r="X12" s="28">
        <f t="shared" si="1"/>
        <v>13</v>
      </c>
    </row>
    <row r="13" spans="1:24" x14ac:dyDescent="0.2">
      <c r="A13" s="29" t="s">
        <v>40</v>
      </c>
      <c r="B13" s="78">
        <v>5</v>
      </c>
      <c r="C13" s="78">
        <v>15</v>
      </c>
      <c r="D13" s="78">
        <v>72</v>
      </c>
      <c r="E13" s="78">
        <v>61</v>
      </c>
      <c r="F13" s="78">
        <v>75</v>
      </c>
      <c r="G13" s="78">
        <v>60</v>
      </c>
      <c r="H13" s="78">
        <v>49</v>
      </c>
      <c r="I13" s="78">
        <v>57</v>
      </c>
      <c r="J13" s="78">
        <v>41</v>
      </c>
      <c r="K13" s="78">
        <v>97</v>
      </c>
      <c r="L13" s="78">
        <v>65</v>
      </c>
      <c r="M13" s="78">
        <v>95</v>
      </c>
      <c r="N13" s="78">
        <v>50</v>
      </c>
      <c r="O13" s="78">
        <v>76</v>
      </c>
      <c r="P13" s="78">
        <v>45</v>
      </c>
      <c r="Q13" s="78">
        <v>80</v>
      </c>
      <c r="R13" s="78">
        <v>39</v>
      </c>
      <c r="S13" s="78">
        <v>63</v>
      </c>
      <c r="T13" s="78">
        <v>25</v>
      </c>
      <c r="U13" s="78">
        <v>29</v>
      </c>
      <c r="V13" s="78">
        <f t="shared" si="0"/>
        <v>466</v>
      </c>
      <c r="W13" s="78">
        <f t="shared" si="0"/>
        <v>633</v>
      </c>
      <c r="X13" s="28">
        <f t="shared" si="1"/>
        <v>1099</v>
      </c>
    </row>
    <row r="14" spans="1:24" x14ac:dyDescent="0.2">
      <c r="A14" s="29" t="s">
        <v>41</v>
      </c>
      <c r="B14" s="78">
        <v>0</v>
      </c>
      <c r="C14" s="78">
        <v>5</v>
      </c>
      <c r="D14" s="78">
        <v>49</v>
      </c>
      <c r="E14" s="78">
        <v>68</v>
      </c>
      <c r="F14" s="78">
        <v>56</v>
      </c>
      <c r="G14" s="78">
        <v>94</v>
      </c>
      <c r="H14" s="78">
        <v>46</v>
      </c>
      <c r="I14" s="78">
        <v>113</v>
      </c>
      <c r="J14" s="78">
        <v>55</v>
      </c>
      <c r="K14" s="78">
        <v>146</v>
      </c>
      <c r="L14" s="78">
        <v>49</v>
      </c>
      <c r="M14" s="78">
        <v>110</v>
      </c>
      <c r="N14" s="78">
        <v>40</v>
      </c>
      <c r="O14" s="78">
        <v>104</v>
      </c>
      <c r="P14" s="78">
        <v>35</v>
      </c>
      <c r="Q14" s="78">
        <v>116</v>
      </c>
      <c r="R14" s="78">
        <v>26</v>
      </c>
      <c r="S14" s="78">
        <v>83</v>
      </c>
      <c r="T14" s="78">
        <v>9</v>
      </c>
      <c r="U14" s="78">
        <v>29</v>
      </c>
      <c r="V14" s="78">
        <f t="shared" si="0"/>
        <v>365</v>
      </c>
      <c r="W14" s="78">
        <f t="shared" si="0"/>
        <v>868</v>
      </c>
      <c r="X14" s="28">
        <f t="shared" si="1"/>
        <v>1233</v>
      </c>
    </row>
    <row r="15" spans="1:24" x14ac:dyDescent="0.2">
      <c r="A15" s="29" t="s">
        <v>42</v>
      </c>
      <c r="B15" s="78">
        <v>0</v>
      </c>
      <c r="C15" s="78">
        <v>0</v>
      </c>
      <c r="D15" s="78">
        <v>35</v>
      </c>
      <c r="E15" s="78">
        <v>38</v>
      </c>
      <c r="F15" s="78">
        <v>69</v>
      </c>
      <c r="G15" s="78">
        <v>80</v>
      </c>
      <c r="H15" s="78">
        <v>40</v>
      </c>
      <c r="I15" s="78">
        <v>69</v>
      </c>
      <c r="J15" s="78">
        <v>45</v>
      </c>
      <c r="K15" s="78">
        <v>91</v>
      </c>
      <c r="L15" s="78">
        <v>61</v>
      </c>
      <c r="M15" s="78">
        <v>95</v>
      </c>
      <c r="N15" s="78">
        <v>46</v>
      </c>
      <c r="O15" s="78">
        <v>69</v>
      </c>
      <c r="P15" s="78">
        <v>29</v>
      </c>
      <c r="Q15" s="78">
        <v>37</v>
      </c>
      <c r="R15" s="78">
        <v>14</v>
      </c>
      <c r="S15" s="78">
        <v>17</v>
      </c>
      <c r="T15" s="78">
        <v>10</v>
      </c>
      <c r="U15" s="78">
        <v>2</v>
      </c>
      <c r="V15" s="78">
        <f t="shared" si="0"/>
        <v>349</v>
      </c>
      <c r="W15" s="78">
        <f t="shared" si="0"/>
        <v>498</v>
      </c>
      <c r="X15" s="28">
        <f t="shared" si="1"/>
        <v>847</v>
      </c>
    </row>
    <row r="16" spans="1:24" x14ac:dyDescent="0.2">
      <c r="A16" s="29" t="s">
        <v>122</v>
      </c>
      <c r="B16" s="78">
        <v>0</v>
      </c>
      <c r="C16" s="78">
        <v>0</v>
      </c>
      <c r="D16" s="78">
        <v>21</v>
      </c>
      <c r="E16" s="78">
        <v>77</v>
      </c>
      <c r="F16" s="78">
        <v>63</v>
      </c>
      <c r="G16" s="78">
        <v>143</v>
      </c>
      <c r="H16" s="78">
        <v>42</v>
      </c>
      <c r="I16" s="78">
        <v>122</v>
      </c>
      <c r="J16" s="78">
        <v>49</v>
      </c>
      <c r="K16" s="78">
        <v>130</v>
      </c>
      <c r="L16" s="78">
        <v>44</v>
      </c>
      <c r="M16" s="78">
        <v>130</v>
      </c>
      <c r="N16" s="78">
        <v>32</v>
      </c>
      <c r="O16" s="78">
        <v>71</v>
      </c>
      <c r="P16" s="78">
        <v>21</v>
      </c>
      <c r="Q16" s="78">
        <v>51</v>
      </c>
      <c r="R16" s="78">
        <v>19</v>
      </c>
      <c r="S16" s="78">
        <v>39</v>
      </c>
      <c r="T16" s="78">
        <v>8</v>
      </c>
      <c r="U16" s="78">
        <v>19</v>
      </c>
      <c r="V16" s="78">
        <f t="shared" si="0"/>
        <v>299</v>
      </c>
      <c r="W16" s="78">
        <f t="shared" si="0"/>
        <v>782</v>
      </c>
      <c r="X16" s="28">
        <f t="shared" si="1"/>
        <v>1081</v>
      </c>
    </row>
    <row r="17" spans="1:24" x14ac:dyDescent="0.2">
      <c r="A17" s="29" t="s">
        <v>124</v>
      </c>
      <c r="B17" s="78">
        <v>0</v>
      </c>
      <c r="C17" s="78">
        <v>0</v>
      </c>
      <c r="D17" s="78">
        <v>5</v>
      </c>
      <c r="E17" s="78">
        <v>7</v>
      </c>
      <c r="F17" s="78">
        <v>66</v>
      </c>
      <c r="G17" s="78">
        <v>94</v>
      </c>
      <c r="H17" s="78">
        <v>55</v>
      </c>
      <c r="I17" s="78">
        <v>123</v>
      </c>
      <c r="J17" s="78">
        <v>61</v>
      </c>
      <c r="K17" s="78">
        <v>114</v>
      </c>
      <c r="L17" s="78">
        <v>38</v>
      </c>
      <c r="M17" s="78">
        <v>93</v>
      </c>
      <c r="N17" s="78">
        <v>18</v>
      </c>
      <c r="O17" s="78">
        <v>46</v>
      </c>
      <c r="P17" s="78">
        <v>22</v>
      </c>
      <c r="Q17" s="78">
        <v>31</v>
      </c>
      <c r="R17" s="78">
        <v>11</v>
      </c>
      <c r="S17" s="78">
        <v>19</v>
      </c>
      <c r="T17" s="78">
        <v>7</v>
      </c>
      <c r="U17" s="78">
        <v>3</v>
      </c>
      <c r="V17" s="78">
        <f t="shared" si="0"/>
        <v>283</v>
      </c>
      <c r="W17" s="78">
        <f t="shared" si="0"/>
        <v>530</v>
      </c>
      <c r="X17" s="28">
        <f t="shared" si="1"/>
        <v>813</v>
      </c>
    </row>
    <row r="18" spans="1:24" s="35" customFormat="1" ht="15.75" x14ac:dyDescent="0.25">
      <c r="A18" s="33" t="s">
        <v>30</v>
      </c>
      <c r="B18" s="22">
        <f>SUM(B9:B17)</f>
        <v>163</v>
      </c>
      <c r="C18" s="22">
        <f t="shared" ref="C18:X18" si="2">SUM(C9:C17)</f>
        <v>150</v>
      </c>
      <c r="D18" s="22">
        <f t="shared" si="2"/>
        <v>639</v>
      </c>
      <c r="E18" s="22">
        <f t="shared" si="2"/>
        <v>695</v>
      </c>
      <c r="F18" s="22">
        <f t="shared" si="2"/>
        <v>917</v>
      </c>
      <c r="G18" s="22">
        <f t="shared" si="2"/>
        <v>1057</v>
      </c>
      <c r="H18" s="22">
        <f t="shared" si="2"/>
        <v>772</v>
      </c>
      <c r="I18" s="22">
        <f t="shared" si="2"/>
        <v>1064</v>
      </c>
      <c r="J18" s="22">
        <f t="shared" si="2"/>
        <v>823</v>
      </c>
      <c r="K18" s="22">
        <f t="shared" si="2"/>
        <v>1269</v>
      </c>
      <c r="L18" s="22">
        <f t="shared" si="2"/>
        <v>929</v>
      </c>
      <c r="M18" s="22">
        <f t="shared" si="2"/>
        <v>1237</v>
      </c>
      <c r="N18" s="22">
        <f t="shared" si="2"/>
        <v>949</v>
      </c>
      <c r="O18" s="22">
        <f t="shared" si="2"/>
        <v>1308</v>
      </c>
      <c r="P18" s="22">
        <f t="shared" si="2"/>
        <v>946</v>
      </c>
      <c r="Q18" s="22">
        <f t="shared" si="2"/>
        <v>1195</v>
      </c>
      <c r="R18" s="22">
        <f t="shared" si="2"/>
        <v>865</v>
      </c>
      <c r="S18" s="22">
        <f t="shared" si="2"/>
        <v>1017</v>
      </c>
      <c r="T18" s="22">
        <f t="shared" si="2"/>
        <v>465</v>
      </c>
      <c r="U18" s="22">
        <f t="shared" si="2"/>
        <v>633</v>
      </c>
      <c r="V18" s="22">
        <f t="shared" si="2"/>
        <v>7468</v>
      </c>
      <c r="W18" s="22">
        <f t="shared" si="2"/>
        <v>9625</v>
      </c>
      <c r="X18" s="22">
        <f t="shared" si="2"/>
        <v>17093</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3" t="s">
        <v>138</v>
      </c>
      <c r="B3" s="83"/>
      <c r="C3" s="83"/>
      <c r="D3" s="83"/>
      <c r="E3" s="83"/>
      <c r="F3" s="83"/>
      <c r="G3" s="83"/>
    </row>
    <row r="4" spans="1:7" s="41" customFormat="1" x14ac:dyDescent="0.2">
      <c r="A4" s="83"/>
      <c r="B4" s="83"/>
      <c r="C4" s="83"/>
      <c r="D4" s="83"/>
      <c r="E4" s="83"/>
      <c r="F4" s="83"/>
      <c r="G4" s="83"/>
    </row>
    <row r="5" spans="1:7" s="41" customFormat="1" ht="15.75" x14ac:dyDescent="0.25">
      <c r="A5" s="43"/>
    </row>
    <row r="7" spans="1:7" x14ac:dyDescent="0.2">
      <c r="A7" s="94" t="s">
        <v>130</v>
      </c>
      <c r="B7" s="94"/>
      <c r="C7" s="94"/>
      <c r="D7" s="94"/>
      <c r="E7" s="94"/>
      <c r="F7" s="94"/>
      <c r="G7" s="94"/>
    </row>
    <row r="8" spans="1:7" x14ac:dyDescent="0.2">
      <c r="A8" s="79" t="s">
        <v>114</v>
      </c>
      <c r="B8" s="96" t="s">
        <v>106</v>
      </c>
      <c r="C8" s="96"/>
      <c r="D8" s="96" t="s">
        <v>2</v>
      </c>
      <c r="E8" s="96"/>
      <c r="F8" s="96" t="s">
        <v>30</v>
      </c>
      <c r="G8" s="96"/>
    </row>
    <row r="9" spans="1:7" ht="38.25" x14ac:dyDescent="0.2">
      <c r="A9" s="80"/>
      <c r="B9" s="40" t="s">
        <v>28</v>
      </c>
      <c r="C9" s="37" t="s">
        <v>60</v>
      </c>
      <c r="D9" s="40" t="s">
        <v>33</v>
      </c>
      <c r="E9" s="37" t="s">
        <v>61</v>
      </c>
      <c r="F9" s="40" t="s">
        <v>32</v>
      </c>
      <c r="G9" s="37" t="s">
        <v>59</v>
      </c>
    </row>
    <row r="10" spans="1:7" x14ac:dyDescent="0.2">
      <c r="A10" s="29" t="s">
        <v>54</v>
      </c>
      <c r="B10" s="20">
        <v>486</v>
      </c>
      <c r="C10" s="51">
        <f>B10/F10</f>
        <v>0.60826032540675845</v>
      </c>
      <c r="D10" s="20">
        <v>313</v>
      </c>
      <c r="E10" s="51">
        <f>D10/F10</f>
        <v>0.39173967459324155</v>
      </c>
      <c r="F10" s="20">
        <f t="shared" ref="F10:F15" si="0">B10+D10</f>
        <v>799</v>
      </c>
      <c r="G10" s="55">
        <f>F10/$F$16</f>
        <v>4.6744281284736441E-2</v>
      </c>
    </row>
    <row r="11" spans="1:7" x14ac:dyDescent="0.2">
      <c r="A11" s="29" t="s">
        <v>55</v>
      </c>
      <c r="B11" s="54">
        <v>607</v>
      </c>
      <c r="C11" s="51">
        <f t="shared" ref="C11:C16" si="1">B11/F11</f>
        <v>0.5196917808219178</v>
      </c>
      <c r="D11" s="54">
        <v>561</v>
      </c>
      <c r="E11" s="51">
        <f t="shared" ref="E11:E16" si="2">D11/F11</f>
        <v>0.4803082191780822</v>
      </c>
      <c r="F11" s="20">
        <f t="shared" si="0"/>
        <v>1168</v>
      </c>
      <c r="G11" s="55">
        <f t="shared" ref="G11:G16" si="3">F11/$F$16</f>
        <v>6.8332065757912591E-2</v>
      </c>
    </row>
    <row r="12" spans="1:7" x14ac:dyDescent="0.2">
      <c r="A12" s="29" t="s">
        <v>56</v>
      </c>
      <c r="B12" s="20">
        <v>3780</v>
      </c>
      <c r="C12" s="51">
        <f t="shared" si="1"/>
        <v>0.37917544387601565</v>
      </c>
      <c r="D12" s="20">
        <v>6189</v>
      </c>
      <c r="E12" s="51">
        <f t="shared" si="2"/>
        <v>0.62082455612398435</v>
      </c>
      <c r="F12" s="20">
        <f t="shared" si="0"/>
        <v>9969</v>
      </c>
      <c r="G12" s="55">
        <f t="shared" si="3"/>
        <v>0.58322120166149882</v>
      </c>
    </row>
    <row r="13" spans="1:7" x14ac:dyDescent="0.2">
      <c r="A13" s="29" t="s">
        <v>57</v>
      </c>
      <c r="B13" s="54">
        <v>1114</v>
      </c>
      <c r="C13" s="51">
        <f t="shared" si="1"/>
        <v>0.8799368088467614</v>
      </c>
      <c r="D13" s="54">
        <v>152</v>
      </c>
      <c r="E13" s="51">
        <f t="shared" si="2"/>
        <v>0.12006319115323855</v>
      </c>
      <c r="F13" s="20">
        <f t="shared" si="0"/>
        <v>1266</v>
      </c>
      <c r="G13" s="55">
        <f t="shared" si="3"/>
        <v>7.4065406891710053E-2</v>
      </c>
    </row>
    <row r="14" spans="1:7" x14ac:dyDescent="0.2">
      <c r="A14" s="31" t="s">
        <v>125</v>
      </c>
      <c r="B14" s="54">
        <v>915</v>
      </c>
      <c r="C14" s="51">
        <f t="shared" si="1"/>
        <v>0.40078843626806832</v>
      </c>
      <c r="D14" s="54">
        <v>1368</v>
      </c>
      <c r="E14" s="51">
        <f t="shared" si="2"/>
        <v>0.59921156373193163</v>
      </c>
      <c r="F14" s="20">
        <f t="shared" si="0"/>
        <v>2283</v>
      </c>
      <c r="G14" s="55">
        <f t="shared" si="3"/>
        <v>0.13356344702509798</v>
      </c>
    </row>
    <row r="15" spans="1:7" x14ac:dyDescent="0.2">
      <c r="A15" s="29" t="s">
        <v>58</v>
      </c>
      <c r="B15" s="54">
        <v>566</v>
      </c>
      <c r="C15" s="51">
        <f t="shared" si="1"/>
        <v>0.35199004975124376</v>
      </c>
      <c r="D15" s="54">
        <v>1042</v>
      </c>
      <c r="E15" s="51">
        <f t="shared" si="2"/>
        <v>0.64800995024875618</v>
      </c>
      <c r="F15" s="20">
        <f t="shared" si="0"/>
        <v>1608</v>
      </c>
      <c r="G15" s="55">
        <f t="shared" si="3"/>
        <v>9.4073597379044055E-2</v>
      </c>
    </row>
    <row r="16" spans="1:7" ht="15.75" x14ac:dyDescent="0.25">
      <c r="A16" s="38" t="s">
        <v>30</v>
      </c>
      <c r="B16" s="22">
        <f>SUM(B10:B15)</f>
        <v>7468</v>
      </c>
      <c r="C16" s="53">
        <f t="shared" si="1"/>
        <v>0.43690399578774936</v>
      </c>
      <c r="D16" s="22">
        <f>SUM(D10:D15)</f>
        <v>9625</v>
      </c>
      <c r="E16" s="53">
        <f t="shared" si="2"/>
        <v>0.56309600421225059</v>
      </c>
      <c r="F16" s="22">
        <f>SUM(F10:F15)</f>
        <v>17093</v>
      </c>
      <c r="G16" s="58">
        <f t="shared" si="3"/>
        <v>1</v>
      </c>
    </row>
    <row r="40" spans="1:11" x14ac:dyDescent="0.2">
      <c r="A40" s="87" t="s">
        <v>139</v>
      </c>
      <c r="B40" s="87"/>
      <c r="C40" s="87"/>
      <c r="D40" s="87"/>
      <c r="F40" s="87" t="s">
        <v>140</v>
      </c>
      <c r="G40" s="87"/>
      <c r="H40" s="87"/>
      <c r="I40" s="87"/>
      <c r="J40" s="87"/>
      <c r="K40" s="87"/>
    </row>
    <row r="41" spans="1:11" x14ac:dyDescent="0.2">
      <c r="A41" s="87"/>
      <c r="B41" s="87"/>
      <c r="C41" s="87"/>
      <c r="D41" s="87"/>
      <c r="F41" s="87"/>
      <c r="G41" s="87"/>
      <c r="H41" s="87"/>
      <c r="I41" s="87"/>
      <c r="J41" s="87"/>
      <c r="K41" s="87"/>
    </row>
    <row r="42" spans="1:11" x14ac:dyDescent="0.2">
      <c r="A42" s="87"/>
      <c r="B42" s="87"/>
      <c r="C42" s="87"/>
      <c r="D42" s="87"/>
      <c r="F42" s="87"/>
      <c r="G42" s="87"/>
      <c r="H42" s="87"/>
      <c r="I42" s="87"/>
      <c r="J42" s="87"/>
      <c r="K42" s="87"/>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3" t="s">
        <v>181</v>
      </c>
      <c r="B3" s="83"/>
      <c r="C3" s="83"/>
      <c r="D3" s="83"/>
      <c r="E3" s="83"/>
    </row>
    <row r="4" spans="1:8" x14ac:dyDescent="0.2">
      <c r="A4" s="83"/>
      <c r="B4" s="83"/>
      <c r="C4" s="83"/>
      <c r="D4" s="83"/>
      <c r="E4" s="83"/>
    </row>
    <row r="5" spans="1:8" ht="15.75" x14ac:dyDescent="0.25">
      <c r="A5" s="48"/>
    </row>
    <row r="7" spans="1:8" x14ac:dyDescent="0.2">
      <c r="A7" s="91" t="s">
        <v>130</v>
      </c>
      <c r="B7" s="91"/>
      <c r="C7" s="91"/>
      <c r="D7" s="91"/>
      <c r="E7" s="91"/>
      <c r="F7" s="91"/>
      <c r="G7" s="91"/>
      <c r="H7" s="91"/>
    </row>
    <row r="8" spans="1:8" x14ac:dyDescent="0.2">
      <c r="A8" s="30"/>
      <c r="B8" s="49"/>
      <c r="C8" s="91" t="s">
        <v>108</v>
      </c>
      <c r="D8" s="91"/>
      <c r="E8" s="91" t="s">
        <v>29</v>
      </c>
      <c r="F8" s="91"/>
      <c r="G8" s="91" t="s">
        <v>30</v>
      </c>
      <c r="H8" s="91"/>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141</v>
      </c>
      <c r="C10" s="77">
        <v>190</v>
      </c>
      <c r="D10" s="51">
        <f>C10/G10</f>
        <v>0.11269276393831554</v>
      </c>
      <c r="E10" s="77">
        <v>1496</v>
      </c>
      <c r="F10" s="51">
        <f>E10/G10</f>
        <v>0.88730723606168449</v>
      </c>
      <c r="G10" s="20">
        <f>C10+E10</f>
        <v>1686</v>
      </c>
      <c r="H10" s="51">
        <f>G10/$G$50</f>
        <v>0.1704752275025278</v>
      </c>
    </row>
    <row r="11" spans="1:8" x14ac:dyDescent="0.2">
      <c r="A11" s="46" t="s">
        <v>65</v>
      </c>
      <c r="B11" s="50" t="s">
        <v>142</v>
      </c>
      <c r="C11" s="77">
        <v>359</v>
      </c>
      <c r="D11" s="51">
        <f t="shared" ref="D11:D50" si="0">C11/G11</f>
        <v>0.27094339622641511</v>
      </c>
      <c r="E11" s="77">
        <v>966</v>
      </c>
      <c r="F11" s="51">
        <f t="shared" ref="F11:F50" si="1">E11/G11</f>
        <v>0.72905660377358494</v>
      </c>
      <c r="G11" s="20">
        <f t="shared" ref="G11:G50" si="2">C11+E11</f>
        <v>1325</v>
      </c>
      <c r="H11" s="51">
        <f t="shared" ref="H11:H50" si="3">G11/$G$50</f>
        <v>0.13397371081900911</v>
      </c>
    </row>
    <row r="12" spans="1:8" x14ac:dyDescent="0.2">
      <c r="A12" s="46" t="s">
        <v>66</v>
      </c>
      <c r="B12" s="50" t="s">
        <v>143</v>
      </c>
      <c r="C12" s="77">
        <v>335</v>
      </c>
      <c r="D12" s="51">
        <f t="shared" si="0"/>
        <v>0.54828150572831424</v>
      </c>
      <c r="E12" s="77">
        <v>276</v>
      </c>
      <c r="F12" s="51">
        <f t="shared" si="1"/>
        <v>0.45171849427168576</v>
      </c>
      <c r="G12" s="20">
        <f t="shared" si="2"/>
        <v>611</v>
      </c>
      <c r="H12" s="51">
        <f t="shared" si="3"/>
        <v>6.1779575328614764E-2</v>
      </c>
    </row>
    <row r="13" spans="1:8" x14ac:dyDescent="0.2">
      <c r="A13" s="46" t="s">
        <v>67</v>
      </c>
      <c r="B13" s="50" t="s">
        <v>144</v>
      </c>
      <c r="C13" s="77">
        <v>478</v>
      </c>
      <c r="D13" s="51">
        <f t="shared" si="0"/>
        <v>0.97750511247443761</v>
      </c>
      <c r="E13" s="77">
        <v>11</v>
      </c>
      <c r="F13" s="51">
        <f t="shared" si="1"/>
        <v>2.2494887525562373E-2</v>
      </c>
      <c r="G13" s="20">
        <f t="shared" si="2"/>
        <v>489</v>
      </c>
      <c r="H13" s="51">
        <f t="shared" si="3"/>
        <v>4.9443882709807888E-2</v>
      </c>
    </row>
    <row r="14" spans="1:8" x14ac:dyDescent="0.2">
      <c r="A14" s="46" t="s">
        <v>68</v>
      </c>
      <c r="B14" s="50" t="s">
        <v>145</v>
      </c>
      <c r="C14" s="77">
        <v>597</v>
      </c>
      <c r="D14" s="51">
        <f t="shared" si="0"/>
        <v>0.79600000000000004</v>
      </c>
      <c r="E14" s="77">
        <v>153</v>
      </c>
      <c r="F14" s="51">
        <f t="shared" si="1"/>
        <v>0.20399999999999999</v>
      </c>
      <c r="G14" s="20">
        <f t="shared" si="2"/>
        <v>750</v>
      </c>
      <c r="H14" s="51">
        <f t="shared" si="3"/>
        <v>7.583417593528817E-2</v>
      </c>
    </row>
    <row r="15" spans="1:8" x14ac:dyDescent="0.2">
      <c r="A15" s="46" t="s">
        <v>69</v>
      </c>
      <c r="B15" s="50" t="s">
        <v>146</v>
      </c>
      <c r="C15" s="77">
        <v>306</v>
      </c>
      <c r="D15" s="51">
        <f t="shared" si="0"/>
        <v>0.95924764890282133</v>
      </c>
      <c r="E15" s="77">
        <v>13</v>
      </c>
      <c r="F15" s="51">
        <f t="shared" si="1"/>
        <v>4.0752351097178681E-2</v>
      </c>
      <c r="G15" s="20">
        <f t="shared" si="2"/>
        <v>319</v>
      </c>
      <c r="H15" s="51">
        <f t="shared" si="3"/>
        <v>3.2254802831142571E-2</v>
      </c>
    </row>
    <row r="16" spans="1:8" ht="25.5" x14ac:dyDescent="0.2">
      <c r="A16" s="46" t="s">
        <v>70</v>
      </c>
      <c r="B16" s="50" t="s">
        <v>147</v>
      </c>
      <c r="C16" s="77">
        <v>277</v>
      </c>
      <c r="D16" s="51">
        <f t="shared" si="0"/>
        <v>0.99283154121863804</v>
      </c>
      <c r="E16" s="77">
        <v>2</v>
      </c>
      <c r="F16" s="51">
        <f t="shared" si="1"/>
        <v>7.1684587813620072E-3</v>
      </c>
      <c r="G16" s="20">
        <f t="shared" si="2"/>
        <v>279</v>
      </c>
      <c r="H16" s="51">
        <f t="shared" si="3"/>
        <v>2.82103134479272E-2</v>
      </c>
    </row>
    <row r="17" spans="1:8" x14ac:dyDescent="0.2">
      <c r="A17" s="46" t="s">
        <v>71</v>
      </c>
      <c r="B17" s="50" t="s">
        <v>148</v>
      </c>
      <c r="C17" s="77">
        <v>283</v>
      </c>
      <c r="D17" s="51">
        <f t="shared" si="0"/>
        <v>0.83235294117647063</v>
      </c>
      <c r="E17" s="77">
        <v>57</v>
      </c>
      <c r="F17" s="51">
        <f t="shared" si="1"/>
        <v>0.1676470588235294</v>
      </c>
      <c r="G17" s="20">
        <f t="shared" si="2"/>
        <v>340</v>
      </c>
      <c r="H17" s="51">
        <f t="shared" si="3"/>
        <v>3.4378159757330634E-2</v>
      </c>
    </row>
    <row r="18" spans="1:8" x14ac:dyDescent="0.2">
      <c r="A18" s="46" t="s">
        <v>72</v>
      </c>
      <c r="B18" s="50" t="s">
        <v>149</v>
      </c>
      <c r="C18" s="77">
        <v>180</v>
      </c>
      <c r="D18" s="51">
        <f t="shared" si="0"/>
        <v>0.52941176470588236</v>
      </c>
      <c r="E18" s="77">
        <v>160</v>
      </c>
      <c r="F18" s="51">
        <f t="shared" si="1"/>
        <v>0.47058823529411764</v>
      </c>
      <c r="G18" s="20">
        <f t="shared" si="2"/>
        <v>340</v>
      </c>
      <c r="H18" s="51">
        <f t="shared" si="3"/>
        <v>3.4378159757330634E-2</v>
      </c>
    </row>
    <row r="19" spans="1:8" x14ac:dyDescent="0.2">
      <c r="A19" s="46" t="s">
        <v>73</v>
      </c>
      <c r="B19" s="50" t="s">
        <v>150</v>
      </c>
      <c r="C19" s="77">
        <v>48</v>
      </c>
      <c r="D19" s="51">
        <f t="shared" si="0"/>
        <v>0.42857142857142855</v>
      </c>
      <c r="E19" s="77">
        <v>64</v>
      </c>
      <c r="F19" s="51">
        <f t="shared" si="1"/>
        <v>0.5714285714285714</v>
      </c>
      <c r="G19" s="20">
        <f t="shared" si="2"/>
        <v>112</v>
      </c>
      <c r="H19" s="51">
        <f t="shared" si="3"/>
        <v>1.1324570273003034E-2</v>
      </c>
    </row>
    <row r="20" spans="1:8" x14ac:dyDescent="0.2">
      <c r="A20" s="46" t="s">
        <v>74</v>
      </c>
      <c r="B20" s="50" t="s">
        <v>151</v>
      </c>
      <c r="C20" s="77">
        <v>149</v>
      </c>
      <c r="D20" s="51">
        <f t="shared" si="0"/>
        <v>0.63135593220338981</v>
      </c>
      <c r="E20" s="77">
        <v>87</v>
      </c>
      <c r="F20" s="51">
        <f t="shared" si="1"/>
        <v>0.36864406779661019</v>
      </c>
      <c r="G20" s="20">
        <f t="shared" si="2"/>
        <v>236</v>
      </c>
      <c r="H20" s="51">
        <f t="shared" si="3"/>
        <v>2.3862487360970679E-2</v>
      </c>
    </row>
    <row r="21" spans="1:8" x14ac:dyDescent="0.2">
      <c r="A21" s="46" t="s">
        <v>75</v>
      </c>
      <c r="B21" s="50" t="s">
        <v>152</v>
      </c>
      <c r="C21" s="77">
        <v>80</v>
      </c>
      <c r="D21" s="51">
        <f t="shared" si="0"/>
        <v>0.41884816753926701</v>
      </c>
      <c r="E21" s="77">
        <v>111</v>
      </c>
      <c r="F21" s="51">
        <f t="shared" si="1"/>
        <v>0.58115183246073299</v>
      </c>
      <c r="G21" s="20">
        <f t="shared" si="2"/>
        <v>191</v>
      </c>
      <c r="H21" s="51">
        <f t="shared" si="3"/>
        <v>1.9312436804853388E-2</v>
      </c>
    </row>
    <row r="22" spans="1:8" x14ac:dyDescent="0.2">
      <c r="A22" s="46" t="s">
        <v>76</v>
      </c>
      <c r="B22" s="50" t="s">
        <v>153</v>
      </c>
      <c r="C22" s="77">
        <v>28</v>
      </c>
      <c r="D22" s="51">
        <f t="shared" si="0"/>
        <v>0.15642458100558659</v>
      </c>
      <c r="E22" s="77">
        <v>151</v>
      </c>
      <c r="F22" s="51">
        <f t="shared" si="1"/>
        <v>0.84357541899441346</v>
      </c>
      <c r="G22" s="20">
        <f t="shared" si="2"/>
        <v>179</v>
      </c>
      <c r="H22" s="51">
        <f t="shared" si="3"/>
        <v>1.8099089989888777E-2</v>
      </c>
    </row>
    <row r="23" spans="1:8" x14ac:dyDescent="0.2">
      <c r="A23" s="46" t="s">
        <v>77</v>
      </c>
      <c r="B23" s="50" t="s">
        <v>154</v>
      </c>
      <c r="C23" s="77">
        <v>11</v>
      </c>
      <c r="D23" s="51">
        <f t="shared" si="0"/>
        <v>5.8823529411764705E-2</v>
      </c>
      <c r="E23" s="77">
        <v>176</v>
      </c>
      <c r="F23" s="51">
        <f t="shared" si="1"/>
        <v>0.94117647058823528</v>
      </c>
      <c r="G23" s="20">
        <f t="shared" si="2"/>
        <v>187</v>
      </c>
      <c r="H23" s="51">
        <f t="shared" si="3"/>
        <v>1.8907987866531851E-2</v>
      </c>
    </row>
    <row r="24" spans="1:8" x14ac:dyDescent="0.2">
      <c r="A24" s="46" t="s">
        <v>78</v>
      </c>
      <c r="B24" s="50" t="s">
        <v>155</v>
      </c>
      <c r="C24" s="77">
        <v>13</v>
      </c>
      <c r="D24" s="51">
        <f t="shared" si="0"/>
        <v>0.5</v>
      </c>
      <c r="E24" s="77">
        <v>13</v>
      </c>
      <c r="F24" s="51">
        <f t="shared" si="1"/>
        <v>0.5</v>
      </c>
      <c r="G24" s="20">
        <f t="shared" si="2"/>
        <v>26</v>
      </c>
      <c r="H24" s="51">
        <f t="shared" si="3"/>
        <v>2.6289180990899897E-3</v>
      </c>
    </row>
    <row r="25" spans="1:8" ht="25.5" x14ac:dyDescent="0.2">
      <c r="A25" s="46" t="s">
        <v>79</v>
      </c>
      <c r="B25" s="50" t="s">
        <v>156</v>
      </c>
      <c r="C25" s="77">
        <v>29</v>
      </c>
      <c r="D25" s="51">
        <f t="shared" si="0"/>
        <v>0.16763005780346821</v>
      </c>
      <c r="E25" s="77">
        <v>144</v>
      </c>
      <c r="F25" s="51">
        <f t="shared" si="1"/>
        <v>0.83236994219653182</v>
      </c>
      <c r="G25" s="20">
        <f t="shared" si="2"/>
        <v>173</v>
      </c>
      <c r="H25" s="51">
        <f t="shared" si="3"/>
        <v>1.749241658240647E-2</v>
      </c>
    </row>
    <row r="26" spans="1:8" x14ac:dyDescent="0.2">
      <c r="A26" s="46" t="s">
        <v>80</v>
      </c>
      <c r="B26" s="50" t="s">
        <v>157</v>
      </c>
      <c r="C26" s="77">
        <v>19</v>
      </c>
      <c r="D26" s="51">
        <f t="shared" si="0"/>
        <v>0.79166666666666663</v>
      </c>
      <c r="E26" s="77">
        <v>5</v>
      </c>
      <c r="F26" s="51">
        <f t="shared" si="1"/>
        <v>0.20833333333333334</v>
      </c>
      <c r="G26" s="20">
        <f t="shared" si="2"/>
        <v>24</v>
      </c>
      <c r="H26" s="51">
        <f t="shared" si="3"/>
        <v>2.4266936299292214E-3</v>
      </c>
    </row>
    <row r="27" spans="1:8" x14ac:dyDescent="0.2">
      <c r="A27" s="46" t="s">
        <v>81</v>
      </c>
      <c r="B27" s="50" t="s">
        <v>158</v>
      </c>
      <c r="C27" s="77">
        <v>149</v>
      </c>
      <c r="D27" s="51">
        <f t="shared" si="0"/>
        <v>0.5</v>
      </c>
      <c r="E27" s="77">
        <v>149</v>
      </c>
      <c r="F27" s="51">
        <f t="shared" si="1"/>
        <v>0.5</v>
      </c>
      <c r="G27" s="20">
        <f t="shared" si="2"/>
        <v>298</v>
      </c>
      <c r="H27" s="51">
        <f t="shared" si="3"/>
        <v>3.01314459049545E-2</v>
      </c>
    </row>
    <row r="28" spans="1:8" x14ac:dyDescent="0.2">
      <c r="A28" s="46" t="s">
        <v>82</v>
      </c>
      <c r="B28" s="50" t="s">
        <v>159</v>
      </c>
      <c r="C28" s="77">
        <v>18</v>
      </c>
      <c r="D28" s="51">
        <f t="shared" si="0"/>
        <v>0.42857142857142855</v>
      </c>
      <c r="E28" s="77">
        <v>24</v>
      </c>
      <c r="F28" s="51">
        <f t="shared" si="1"/>
        <v>0.5714285714285714</v>
      </c>
      <c r="G28" s="20">
        <f t="shared" si="2"/>
        <v>42</v>
      </c>
      <c r="H28" s="51">
        <f t="shared" si="3"/>
        <v>4.2467138523761376E-3</v>
      </c>
    </row>
    <row r="29" spans="1:8" x14ac:dyDescent="0.2">
      <c r="A29" s="46" t="s">
        <v>83</v>
      </c>
      <c r="B29" s="50" t="s">
        <v>160</v>
      </c>
      <c r="C29" s="77">
        <v>130</v>
      </c>
      <c r="D29" s="51">
        <f t="shared" si="0"/>
        <v>0.51383399209486169</v>
      </c>
      <c r="E29" s="77">
        <v>123</v>
      </c>
      <c r="F29" s="51">
        <f t="shared" si="1"/>
        <v>0.48616600790513836</v>
      </c>
      <c r="G29" s="20">
        <f t="shared" si="2"/>
        <v>253</v>
      </c>
      <c r="H29" s="51">
        <f t="shared" si="3"/>
        <v>2.5581395348837209E-2</v>
      </c>
    </row>
    <row r="30" spans="1:8" x14ac:dyDescent="0.2">
      <c r="A30" s="46" t="s">
        <v>84</v>
      </c>
      <c r="B30" s="50" t="s">
        <v>161</v>
      </c>
      <c r="C30" s="77">
        <v>9</v>
      </c>
      <c r="D30" s="51">
        <f t="shared" si="0"/>
        <v>0.11842105263157894</v>
      </c>
      <c r="E30" s="77">
        <v>67</v>
      </c>
      <c r="F30" s="51">
        <f t="shared" si="1"/>
        <v>0.88157894736842102</v>
      </c>
      <c r="G30" s="20">
        <f t="shared" si="2"/>
        <v>76</v>
      </c>
      <c r="H30" s="51">
        <f t="shared" si="3"/>
        <v>7.6845298281092008E-3</v>
      </c>
    </row>
    <row r="31" spans="1:8" x14ac:dyDescent="0.2">
      <c r="A31" s="46" t="s">
        <v>85</v>
      </c>
      <c r="B31" s="50" t="s">
        <v>162</v>
      </c>
      <c r="C31" s="77">
        <v>77</v>
      </c>
      <c r="D31" s="51">
        <f t="shared" si="0"/>
        <v>0.39285714285714285</v>
      </c>
      <c r="E31" s="77">
        <v>119</v>
      </c>
      <c r="F31" s="51">
        <f t="shared" si="1"/>
        <v>0.6071428571428571</v>
      </c>
      <c r="G31" s="20">
        <f t="shared" si="2"/>
        <v>196</v>
      </c>
      <c r="H31" s="51">
        <f t="shared" si="3"/>
        <v>1.9817997977755308E-2</v>
      </c>
    </row>
    <row r="32" spans="1:8" x14ac:dyDescent="0.2">
      <c r="A32" s="46" t="s">
        <v>86</v>
      </c>
      <c r="B32" s="50" t="s">
        <v>163</v>
      </c>
      <c r="C32" s="77">
        <v>4</v>
      </c>
      <c r="D32" s="51">
        <f t="shared" si="0"/>
        <v>0.5</v>
      </c>
      <c r="E32" s="77">
        <v>4</v>
      </c>
      <c r="F32" s="51">
        <f t="shared" si="1"/>
        <v>0.5</v>
      </c>
      <c r="G32" s="20">
        <f t="shared" si="2"/>
        <v>8</v>
      </c>
      <c r="H32" s="51">
        <f t="shared" si="3"/>
        <v>8.0889787664307382E-4</v>
      </c>
    </row>
    <row r="33" spans="1:8" x14ac:dyDescent="0.2">
      <c r="A33" s="46" t="s">
        <v>87</v>
      </c>
      <c r="B33" s="50" t="s">
        <v>164</v>
      </c>
      <c r="C33" s="77">
        <v>139</v>
      </c>
      <c r="D33" s="51">
        <f t="shared" si="0"/>
        <v>0.76795580110497241</v>
      </c>
      <c r="E33" s="77">
        <v>42</v>
      </c>
      <c r="F33" s="51">
        <f t="shared" si="1"/>
        <v>0.23204419889502761</v>
      </c>
      <c r="G33" s="20">
        <f t="shared" si="2"/>
        <v>181</v>
      </c>
      <c r="H33" s="51">
        <f t="shared" si="3"/>
        <v>1.8301314459049544E-2</v>
      </c>
    </row>
    <row r="34" spans="1:8" x14ac:dyDescent="0.2">
      <c r="A34" s="46" t="s">
        <v>88</v>
      </c>
      <c r="B34" s="50" t="s">
        <v>165</v>
      </c>
      <c r="C34" s="77">
        <v>70</v>
      </c>
      <c r="D34" s="51">
        <f t="shared" si="0"/>
        <v>0.36458333333333331</v>
      </c>
      <c r="E34" s="77">
        <v>122</v>
      </c>
      <c r="F34" s="51">
        <f t="shared" si="1"/>
        <v>0.63541666666666663</v>
      </c>
      <c r="G34" s="20">
        <f t="shared" si="2"/>
        <v>192</v>
      </c>
      <c r="H34" s="51">
        <f t="shared" si="3"/>
        <v>1.9413549039433771E-2</v>
      </c>
    </row>
    <row r="35" spans="1:8" x14ac:dyDescent="0.2">
      <c r="A35" s="46" t="s">
        <v>89</v>
      </c>
      <c r="B35" s="50" t="s">
        <v>166</v>
      </c>
      <c r="C35" s="77">
        <v>1</v>
      </c>
      <c r="D35" s="51">
        <f t="shared" si="0"/>
        <v>9.9009900990099011E-3</v>
      </c>
      <c r="E35" s="77">
        <v>100</v>
      </c>
      <c r="F35" s="51">
        <f t="shared" si="1"/>
        <v>0.99009900990099009</v>
      </c>
      <c r="G35" s="20">
        <f t="shared" si="2"/>
        <v>101</v>
      </c>
      <c r="H35" s="51">
        <f t="shared" si="3"/>
        <v>1.0212335692618807E-2</v>
      </c>
    </row>
    <row r="36" spans="1:8" x14ac:dyDescent="0.2">
      <c r="A36" s="46" t="s">
        <v>90</v>
      </c>
      <c r="B36" s="50" t="s">
        <v>167</v>
      </c>
      <c r="C36" s="77">
        <v>14</v>
      </c>
      <c r="D36" s="51">
        <f t="shared" si="0"/>
        <v>0.11023622047244094</v>
      </c>
      <c r="E36" s="77">
        <v>113</v>
      </c>
      <c r="F36" s="51">
        <f t="shared" si="1"/>
        <v>0.88976377952755903</v>
      </c>
      <c r="G36" s="20">
        <f t="shared" si="2"/>
        <v>127</v>
      </c>
      <c r="H36" s="51">
        <f t="shared" si="3"/>
        <v>1.2841253791708796E-2</v>
      </c>
    </row>
    <row r="37" spans="1:8" x14ac:dyDescent="0.2">
      <c r="A37" s="46" t="s">
        <v>91</v>
      </c>
      <c r="B37" s="50" t="s">
        <v>168</v>
      </c>
      <c r="C37" s="77">
        <v>1</v>
      </c>
      <c r="D37" s="51">
        <f t="shared" si="0"/>
        <v>1.4492753623188406E-2</v>
      </c>
      <c r="E37" s="77">
        <v>68</v>
      </c>
      <c r="F37" s="51">
        <f t="shared" si="1"/>
        <v>0.98550724637681164</v>
      </c>
      <c r="G37" s="20">
        <f t="shared" si="2"/>
        <v>69</v>
      </c>
      <c r="H37" s="51">
        <f t="shared" si="3"/>
        <v>6.9767441860465115E-3</v>
      </c>
    </row>
    <row r="38" spans="1:8" x14ac:dyDescent="0.2">
      <c r="A38" s="46" t="s">
        <v>92</v>
      </c>
      <c r="B38" s="50" t="s">
        <v>169</v>
      </c>
      <c r="C38" s="77">
        <v>37</v>
      </c>
      <c r="D38" s="51">
        <f t="shared" si="0"/>
        <v>1</v>
      </c>
      <c r="E38" s="77"/>
      <c r="F38" s="51">
        <f t="shared" si="1"/>
        <v>0</v>
      </c>
      <c r="G38" s="20">
        <f t="shared" si="2"/>
        <v>37</v>
      </c>
      <c r="H38" s="51">
        <f t="shared" si="3"/>
        <v>3.7411526794742162E-3</v>
      </c>
    </row>
    <row r="39" spans="1:8" x14ac:dyDescent="0.2">
      <c r="A39" s="46" t="s">
        <v>93</v>
      </c>
      <c r="B39" s="50" t="s">
        <v>170</v>
      </c>
      <c r="C39" s="77">
        <v>118</v>
      </c>
      <c r="D39" s="51">
        <f t="shared" si="0"/>
        <v>1</v>
      </c>
      <c r="E39" s="77"/>
      <c r="F39" s="51">
        <f t="shared" si="1"/>
        <v>0</v>
      </c>
      <c r="G39" s="20">
        <f t="shared" si="2"/>
        <v>118</v>
      </c>
      <c r="H39" s="51">
        <f t="shared" si="3"/>
        <v>1.1931243680485339E-2</v>
      </c>
    </row>
    <row r="40" spans="1:8" x14ac:dyDescent="0.2">
      <c r="A40" s="46" t="s">
        <v>94</v>
      </c>
      <c r="B40" s="50" t="s">
        <v>171</v>
      </c>
      <c r="C40" s="77">
        <v>119</v>
      </c>
      <c r="D40" s="51">
        <f t="shared" si="0"/>
        <v>0.89473684210526316</v>
      </c>
      <c r="E40" s="77">
        <v>14</v>
      </c>
      <c r="F40" s="51">
        <f t="shared" si="1"/>
        <v>0.10526315789473684</v>
      </c>
      <c r="G40" s="20">
        <f t="shared" si="2"/>
        <v>133</v>
      </c>
      <c r="H40" s="51">
        <f t="shared" si="3"/>
        <v>1.3447927199191101E-2</v>
      </c>
    </row>
    <row r="41" spans="1:8" x14ac:dyDescent="0.2">
      <c r="A41" s="46" t="s">
        <v>95</v>
      </c>
      <c r="B41" s="50" t="s">
        <v>172</v>
      </c>
      <c r="C41" s="77">
        <v>17</v>
      </c>
      <c r="D41" s="51">
        <f t="shared" si="0"/>
        <v>0.13178294573643412</v>
      </c>
      <c r="E41" s="77">
        <v>112</v>
      </c>
      <c r="F41" s="51">
        <f t="shared" si="1"/>
        <v>0.86821705426356588</v>
      </c>
      <c r="G41" s="20">
        <f t="shared" si="2"/>
        <v>129</v>
      </c>
      <c r="H41" s="51">
        <f t="shared" si="3"/>
        <v>1.3043478260869565E-2</v>
      </c>
    </row>
    <row r="42" spans="1:8" x14ac:dyDescent="0.2">
      <c r="A42" s="46" t="s">
        <v>96</v>
      </c>
      <c r="B42" s="50" t="s">
        <v>173</v>
      </c>
      <c r="C42" s="77">
        <v>1</v>
      </c>
      <c r="D42" s="51">
        <f t="shared" si="0"/>
        <v>1.6129032258064516E-2</v>
      </c>
      <c r="E42" s="77">
        <v>61</v>
      </c>
      <c r="F42" s="51">
        <f t="shared" si="1"/>
        <v>0.9838709677419355</v>
      </c>
      <c r="G42" s="20">
        <f t="shared" si="2"/>
        <v>62</v>
      </c>
      <c r="H42" s="51">
        <f t="shared" si="3"/>
        <v>6.2689585439838222E-3</v>
      </c>
    </row>
    <row r="43" spans="1:8" ht="25.5" x14ac:dyDescent="0.2">
      <c r="A43" s="46" t="s">
        <v>97</v>
      </c>
      <c r="B43" s="50" t="s">
        <v>174</v>
      </c>
      <c r="C43" s="77">
        <v>36</v>
      </c>
      <c r="D43" s="51">
        <f t="shared" si="0"/>
        <v>0.36</v>
      </c>
      <c r="E43" s="77">
        <v>64</v>
      </c>
      <c r="F43" s="51">
        <f t="shared" si="1"/>
        <v>0.64</v>
      </c>
      <c r="G43" s="20">
        <f t="shared" si="2"/>
        <v>100</v>
      </c>
      <c r="H43" s="51">
        <f t="shared" si="3"/>
        <v>1.0111223458038422E-2</v>
      </c>
    </row>
    <row r="44" spans="1:8" x14ac:dyDescent="0.2">
      <c r="A44" s="46" t="s">
        <v>98</v>
      </c>
      <c r="B44" s="50" t="s">
        <v>175</v>
      </c>
      <c r="C44" s="77">
        <v>7</v>
      </c>
      <c r="D44" s="51">
        <f t="shared" si="0"/>
        <v>0.28000000000000003</v>
      </c>
      <c r="E44" s="77">
        <v>18</v>
      </c>
      <c r="F44" s="51">
        <f t="shared" si="1"/>
        <v>0.72</v>
      </c>
      <c r="G44" s="20">
        <f t="shared" si="2"/>
        <v>25</v>
      </c>
      <c r="H44" s="51">
        <f t="shared" si="3"/>
        <v>2.5278058645096056E-3</v>
      </c>
    </row>
    <row r="45" spans="1:8" x14ac:dyDescent="0.2">
      <c r="A45" s="46" t="s">
        <v>99</v>
      </c>
      <c r="B45" s="50" t="s">
        <v>176</v>
      </c>
      <c r="C45" s="77">
        <v>79</v>
      </c>
      <c r="D45" s="51">
        <f t="shared" si="0"/>
        <v>0.48170731707317072</v>
      </c>
      <c r="E45" s="77">
        <v>85</v>
      </c>
      <c r="F45" s="51">
        <f t="shared" si="1"/>
        <v>0.51829268292682928</v>
      </c>
      <c r="G45" s="20">
        <f t="shared" si="2"/>
        <v>164</v>
      </c>
      <c r="H45" s="51">
        <f t="shared" si="3"/>
        <v>1.6582406471183014E-2</v>
      </c>
    </row>
    <row r="46" spans="1:8" x14ac:dyDescent="0.2">
      <c r="A46" s="46" t="s">
        <v>100</v>
      </c>
      <c r="B46" s="50" t="s">
        <v>177</v>
      </c>
      <c r="C46" s="77">
        <v>3</v>
      </c>
      <c r="D46" s="51">
        <f t="shared" si="0"/>
        <v>0.3</v>
      </c>
      <c r="E46" s="77">
        <v>7</v>
      </c>
      <c r="F46" s="51">
        <f t="shared" si="1"/>
        <v>0.7</v>
      </c>
      <c r="G46" s="20">
        <f t="shared" si="2"/>
        <v>10</v>
      </c>
      <c r="H46" s="51">
        <f t="shared" si="3"/>
        <v>1.0111223458038423E-3</v>
      </c>
    </row>
    <row r="47" spans="1:8" x14ac:dyDescent="0.2">
      <c r="A47" s="46" t="s">
        <v>101</v>
      </c>
      <c r="B47" s="50" t="s">
        <v>178</v>
      </c>
      <c r="C47" s="77">
        <v>90</v>
      </c>
      <c r="D47" s="51">
        <f t="shared" si="0"/>
        <v>0.53892215568862278</v>
      </c>
      <c r="E47" s="77">
        <v>77</v>
      </c>
      <c r="F47" s="51">
        <f t="shared" si="1"/>
        <v>0.46107784431137727</v>
      </c>
      <c r="G47" s="20">
        <f t="shared" si="2"/>
        <v>167</v>
      </c>
      <c r="H47" s="51">
        <f t="shared" si="3"/>
        <v>1.6885743174924167E-2</v>
      </c>
    </row>
    <row r="48" spans="1:8" x14ac:dyDescent="0.2">
      <c r="A48" s="46" t="s">
        <v>102</v>
      </c>
      <c r="B48" s="50" t="s">
        <v>179</v>
      </c>
      <c r="C48" s="77">
        <v>8</v>
      </c>
      <c r="D48" s="51">
        <f t="shared" si="0"/>
        <v>0.88888888888888884</v>
      </c>
      <c r="E48" s="77">
        <v>1</v>
      </c>
      <c r="F48" s="51">
        <f t="shared" si="1"/>
        <v>0.1111111111111111</v>
      </c>
      <c r="G48" s="20">
        <f t="shared" si="2"/>
        <v>9</v>
      </c>
      <c r="H48" s="51">
        <f t="shared" si="3"/>
        <v>9.1001011122345801E-4</v>
      </c>
    </row>
    <row r="49" spans="1:8" x14ac:dyDescent="0.2">
      <c r="A49" s="46" t="s">
        <v>103</v>
      </c>
      <c r="B49" s="50" t="s">
        <v>180</v>
      </c>
      <c r="C49" s="77">
        <v>85</v>
      </c>
      <c r="D49" s="51">
        <f t="shared" si="0"/>
        <v>0.67460317460317465</v>
      </c>
      <c r="E49" s="77">
        <v>41</v>
      </c>
      <c r="F49" s="51">
        <f t="shared" si="1"/>
        <v>0.32539682539682541</v>
      </c>
      <c r="G49" s="20">
        <f t="shared" si="2"/>
        <v>126</v>
      </c>
      <c r="H49" s="51">
        <f t="shared" si="3"/>
        <v>1.2740141557128413E-2</v>
      </c>
    </row>
    <row r="50" spans="1:8" ht="15.75" x14ac:dyDescent="0.25">
      <c r="A50" s="99" t="s">
        <v>30</v>
      </c>
      <c r="B50" s="99"/>
      <c r="C50" s="22">
        <f>SUM(C10:C49)</f>
        <v>4594</v>
      </c>
      <c r="D50" s="53">
        <f t="shared" si="0"/>
        <v>0.46450960566228516</v>
      </c>
      <c r="E50" s="22">
        <f>SUM(E10:E49)</f>
        <v>5296</v>
      </c>
      <c r="F50" s="53">
        <f t="shared" si="1"/>
        <v>0.53549039433771484</v>
      </c>
      <c r="G50" s="22">
        <f t="shared" si="2"/>
        <v>9890</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2018-02-15T13:42:05Z</dcterms:modified>
</cp:coreProperties>
</file>