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7 Julio\"/>
    </mc:Choice>
  </mc:AlternateContent>
  <bookViews>
    <workbookView xWindow="0" yWindow="0" windowWidth="14430" windowHeight="7155"/>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E87" i="9" l="1"/>
  <c r="W9" i="5" l="1"/>
  <c r="W10" i="5"/>
  <c r="W11" i="5"/>
  <c r="W12" i="5"/>
  <c r="W13" i="5"/>
  <c r="W14" i="5"/>
  <c r="W15" i="5"/>
  <c r="W16" i="5"/>
  <c r="W17" i="5"/>
  <c r="V10" i="5"/>
  <c r="V11" i="5"/>
  <c r="V12" i="5"/>
  <c r="V13" i="5"/>
  <c r="V14" i="5"/>
  <c r="V15" i="5"/>
  <c r="V16" i="5"/>
  <c r="V17" i="5"/>
  <c r="V9" i="5"/>
  <c r="B18" i="4" l="1"/>
  <c r="D81" i="9" l="1"/>
  <c r="D82" i="9"/>
  <c r="D83" i="9"/>
  <c r="D84" i="9"/>
  <c r="D85" i="9"/>
  <c r="D86" i="9"/>
  <c r="D87" i="9"/>
  <c r="D88" i="9"/>
  <c r="D89" i="9"/>
  <c r="D90" i="9"/>
  <c r="D91" i="9"/>
  <c r="D92" i="9"/>
  <c r="C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F14" i="3" s="1"/>
  <c r="B15" i="3"/>
  <c r="B16" i="3"/>
  <c r="B17" i="3"/>
  <c r="B18" i="3"/>
  <c r="F18" i="3" s="1"/>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H50" i="7" s="1"/>
  <c r="G10" i="7"/>
  <c r="H10" i="7" s="1"/>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B19" i="3" l="1"/>
  <c r="W18" i="5"/>
  <c r="X16" i="5"/>
  <c r="X14" i="5"/>
  <c r="X12" i="5"/>
  <c r="V18" i="5"/>
  <c r="X15" i="5"/>
  <c r="X11" i="5"/>
  <c r="F9" i="3"/>
  <c r="F15" i="3"/>
  <c r="F11" i="3"/>
  <c r="F17" i="3"/>
  <c r="C17" i="3" s="1"/>
  <c r="F13" i="3"/>
  <c r="X10" i="5"/>
  <c r="X9" i="5"/>
  <c r="F18" i="4"/>
  <c r="E13" i="4" s="1"/>
  <c r="F16" i="3"/>
  <c r="E16" i="3" s="1"/>
  <c r="F12" i="3"/>
  <c r="D13" i="2"/>
  <c r="D15" i="2"/>
  <c r="D17" i="2"/>
  <c r="D19" i="2"/>
  <c r="C18" i="2"/>
  <c r="C16" i="2"/>
  <c r="C14" i="2"/>
  <c r="C12" i="2"/>
  <c r="F10" i="2"/>
  <c r="C11" i="2"/>
  <c r="F19" i="2"/>
  <c r="G19" i="2" s="1"/>
  <c r="F17" i="2"/>
  <c r="G17" i="2" s="1"/>
  <c r="F15" i="2"/>
  <c r="G15" i="2" s="1"/>
  <c r="F13" i="2"/>
  <c r="G13" i="2" s="1"/>
  <c r="H20" i="2"/>
  <c r="F16" i="6"/>
  <c r="G16" i="6" s="1"/>
  <c r="X17" i="5"/>
  <c r="D19" i="3"/>
  <c r="F19" i="3" s="1"/>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9" i="3"/>
  <c r="C18" i="3"/>
  <c r="C16" i="3"/>
  <c r="C15" i="3"/>
  <c r="C14" i="3"/>
  <c r="C13" i="3"/>
  <c r="C12" i="3"/>
  <c r="C11" i="3"/>
  <c r="C10" i="3"/>
  <c r="E9" i="3"/>
  <c r="E18" i="3"/>
  <c r="E15" i="3"/>
  <c r="E14" i="3"/>
  <c r="E13" i="3"/>
  <c r="E12" i="3"/>
  <c r="E11" i="3"/>
  <c r="E10" i="3"/>
  <c r="G14" i="6" l="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9" i="3"/>
  <c r="G9" i="3"/>
  <c r="G17" i="3"/>
  <c r="G15" i="3"/>
  <c r="G13" i="3"/>
  <c r="G11" i="3"/>
  <c r="C19" i="3"/>
  <c r="G18" i="3"/>
  <c r="G16" i="3"/>
  <c r="G14" i="3"/>
  <c r="G12" i="3"/>
  <c r="G10" i="3"/>
  <c r="E19" i="3"/>
  <c r="J10" i="2" l="1"/>
  <c r="I20" i="2"/>
  <c r="J20" i="2" s="1"/>
</calcChain>
</file>

<file path=xl/sharedStrings.xml><?xml version="1.0" encoding="utf-8"?>
<sst xmlns="http://schemas.openxmlformats.org/spreadsheetml/2006/main" count="282" uniqueCount="182">
  <si>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</si>
  <si>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</si>
  <si>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</si>
  <si>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</si>
  <si>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</si>
  <si>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</si>
  <si>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</si>
  <si>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</si>
  <si>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</si>
  <si>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</si>
  <si>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</si>
  <si>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</si>
  <si>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</si>
  <si>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</si>
  <si>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</si>
  <si>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</si>
  <si>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</si>
  <si>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</si>
  <si>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</si>
  <si>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</si>
  <si>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</si>
  <si>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</si>
  <si>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</si>
  <si>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</si>
  <si>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</si>
  <si>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</si>
  <si>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</si>
  <si>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</si>
  <si>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</si>
  <si>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</si>
  <si>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</si>
  <si>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</si>
  <si>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</si>
  <si>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</si>
  <si>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</si>
  <si>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</si>
  <si>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</si>
  <si>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</si>
  <si>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</si>
  <si>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Prog. Inserc. Labor.</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</si>
  <si>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</si>
  <si>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</si>
  <si>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</si>
  <si>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</si>
  <si>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</si>
  <si>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</si>
  <si>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</si>
  <si>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</si>
  <si>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</si>
  <si>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</si>
  <si>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</si>
  <si>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</si>
  <si>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</si>
  <si>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</si>
  <si>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</si>
  <si>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</si>
  <si>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</si>
  <si>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</si>
  <si>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</si>
  <si>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</si>
  <si>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</si>
  <si>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</si>
  <si>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</si>
  <si>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</si>
  <si>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</si>
  <si>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</si>
  <si>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</si>
  <si>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</si>
  <si>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</si>
  <si>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</si>
  <si>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</si>
  <si>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</si>
  <si>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</si>
  <si>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</si>
  <si>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</si>
  <si>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</si>
  <si>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</si>
  <si>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</si>
  <si>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</si>
  <si>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</si>
  <si>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</si>
  <si>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</si>
  <si>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</si>
  <si>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</si>
  <si>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</si>
  <si>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</si>
  <si>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</si>
  <si>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</si>
  <si>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</si>
  <si>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</si>
  <si>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</si>
  <si>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</si>
  <si>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</si>
  <si>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</si>
  <si>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</si>
  <si>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</si>
  <si>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</si>
  <si>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</si>
  <si>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</si>
  <si>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</si>
  <si>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</si>
  <si>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</si>
  <si>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</si>
  <si>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</si>
  <si>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</si>
  <si>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</si>
  <si>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</si>
  <si>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</si>
  <si>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</si>
  <si>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</si>
  <si>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</si>
  <si>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</si>
  <si>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</si>
  <si>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</si>
  <si>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</si>
  <si>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</si>
  <si>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</si>
  <si>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</si>
  <si>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</si>
  <si>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</si>
  <si>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</si>
  <si>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</si>
  <si>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</si>
  <si>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Másteres y Doctorado</t>
  </si>
  <si>
    <t>Admón.  Pública</t>
  </si>
  <si>
    <t>FUENTE: Instituto Nacional de Estadística</t>
  </si>
  <si>
    <t>Población de la ciudad de  Badajoz  y Población en Edad Económicamente Activa a 1 de Enero de 2015 según datos del Padrón Municipal de INE</t>
  </si>
  <si>
    <t>PADRON MUNICIPAL 1/1/2015</t>
  </si>
  <si>
    <t>Mujere</t>
  </si>
  <si>
    <t>JULIO / 2016</t>
  </si>
  <si>
    <t>Nº de Personas Desempleadas en Julio de 2016 disgregado por  Intervalo de Edad y Sexo y relacionado con la Población en Edad Económicamente Activa</t>
  </si>
  <si>
    <r>
      <t xml:space="preserve">Porcentaje de personas desempleadas en relación con la PEEA por grupos de edad y sexo en la ciudad en Julio de 2016.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</si>
  <si>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Julio de 2016 disgregada por Intervalo de Edad y Sexo en relación con el desmpleo en su Intervalo de Edad</t>
  </si>
  <si>
    <r>
      <t>Porcentaje de hombres y mujeres desempleadas en relación con la PEEA de su grupo de edad en la ciudad de Badajoz en Julio de 2016.</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</si>
  <si>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Julio de 2016 disgregado por Niveles de Estudios y Sexo y relacionandolo con el porcentaje del total del Desempleo registrado en el mes.</t>
  </si>
  <si>
    <r>
      <t xml:space="preserve">Porcenteje de mujeres y hombres desempleados según niveles formativos en la ciudad de Badajoz en Julio de 2016. </t>
    </r>
    <r>
      <rPr>
        <b/>
        <sz val="10"/>
        <color theme="1"/>
        <rFont val="Arial"/>
        <family val="2"/>
      </rPr>
      <t>Fuente:</t>
    </r>
    <r>
      <rPr>
        <sz val="10"/>
        <color theme="1"/>
        <rFont val="Arial"/>
        <family val="2"/>
      </rPr>
      <t xml:space="preserve"> Elaboración propia a partir de datos del Observatorio del Empleo del SEXPE</t>
    </r>
  </si>
  <si>
    <t>Nº de Personas Desempleadas en Julio de 2016 disgregadas por Niveles de Estudios, Intervalo de Edad y Sexo</t>
  </si>
  <si>
    <t>Agricultura</t>
  </si>
  <si>
    <t>Nº de Personas Desempledas en Julio de 2016 disgregadas por Sectores de Actividad y Sexo y relacionandolo con la representatividad de cada sexo en cada sector</t>
  </si>
  <si>
    <r>
      <t xml:space="preserve">Porcentaje de desempleo por sectores de actividad en la ciudad de Badajoz en Julio de 2016.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</si>
  <si>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Julio de 2016. </t>
    </r>
    <r>
      <rPr>
        <b/>
        <sz val="10"/>
        <color theme="1"/>
        <rFont val="Arial"/>
        <family val="2"/>
      </rPr>
      <t>Fuente:</t>
    </r>
    <r>
      <rPr>
        <sz val="10"/>
        <color theme="1"/>
        <rFont val="Arial"/>
        <family val="2"/>
      </rPr>
      <t xml:space="preserve"> Elaboración propia a partir de datos del Observatorio del Empleo del SEXPE</t>
    </r>
  </si>
  <si>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</si>
  <si>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</si>
  <si>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</si>
  <si>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</si>
  <si>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</si>
  <si>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</si>
  <si>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</si>
  <si>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</si>
  <si>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</si>
  <si>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Pinches de cocina</t>
  </si>
  <si>
    <t>Ordenanzas</t>
  </si>
  <si>
    <t>Maestros de educación primaria, en general</t>
  </si>
  <si>
    <t>Jardineros, en general</t>
  </si>
  <si>
    <t>Dependientes de tejidos y prendas de vestir</t>
  </si>
  <si>
    <t>Cajeros de comercio</t>
  </si>
  <si>
    <t>Asistentes domiciliarios</t>
  </si>
  <si>
    <t>Conductores de furgoneta, hasta 3,5 t.</t>
  </si>
  <si>
    <t>Asistentes, acompañantes de personas</t>
  </si>
  <si>
    <t>Agentes comerciales</t>
  </si>
  <si>
    <t>Pintores y/o empapeladores</t>
  </si>
  <si>
    <t>Auxiliares de enfermería</t>
  </si>
  <si>
    <t>Barrenderos</t>
  </si>
  <si>
    <t>Cuidadores de guardería infantil</t>
  </si>
  <si>
    <t>Peones agrícolas, en general</t>
  </si>
  <si>
    <t>Peluqueros de señoras</t>
  </si>
  <si>
    <t>Trabajadores agrícolas excepto en huertas, invernaderos, viveros y jardines</t>
  </si>
  <si>
    <t>Cocineros, en general</t>
  </si>
  <si>
    <t>Empleados de hogar</t>
  </si>
  <si>
    <t>Camareros de piso (hostelería)</t>
  </si>
  <si>
    <t>Enfermeros de cuidados generales</t>
  </si>
  <si>
    <t>Conductores de camión, en general</t>
  </si>
  <si>
    <t>Empleados administrativos de entidades financieras</t>
  </si>
  <si>
    <t>Carpinteros en general</t>
  </si>
  <si>
    <t>Peones de la industria de la alimentación, bebidas y tabaco</t>
  </si>
  <si>
    <t>Maestros de educación infantil</t>
  </si>
  <si>
    <t>Mantenedores de edificios</t>
  </si>
  <si>
    <t>Cuidadores de niños en domicilio</t>
  </si>
  <si>
    <t>Peones de obras públicas, en general</t>
  </si>
  <si>
    <t>Peones del transporte, en general</t>
  </si>
  <si>
    <t>Peluqueros unisex</t>
  </si>
  <si>
    <t xml:space="preserve">Las 40 Ocupaciones más demandadas en Julio de 2016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</si>
</sst>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6"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4">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cellStyleXfs>
  <cellXfs count="100">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0" fontId="5" fillId="0" borderId="1" xfId="0" applyFont="1" applyBorder="1" applyAlignment="1">
      <alignment horizontal="center"/>
    </xf>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3" fontId="1" fillId="0" borderId="1" xfId="0" applyNumberFormat="1" applyFont="1" applyFill="1" applyBorder="1"/>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3" fontId="0" fillId="0" borderId="0" xfId="0" applyNumberFormat="1"/>
    <xf numFmtId="0" fontId="6" fillId="0" borderId="0" xfId="0" applyFont="1" applyBorder="1" applyAlignment="1">
      <alignment horizontal="center" vertical="top" wrapText="1"/>
    </xf>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24">
    <cellStyle name="Normal" xfId="0" builtinId="0"/>
    <cellStyle name="Normal 2" xfId="2"/>
    <cellStyle name="Normal 2 2" xfId="7"/>
    <cellStyle name="Normal 2 3" xfId="11"/>
    <cellStyle name="Normal 2 3 2" xfId="13"/>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Porcentaje" xfId="1" builtinId="5"/>
    <cellStyle name="Porcentual 2" xfId="6"/>
    <cellStyle name="Porcentual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7700056852218E-2"/>
          <c:y val="0.13844732479162725"/>
          <c:w val="0.91293488969345171"/>
          <c:h val="0.68085607491908684"/>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numCache>
            </c:numRef>
          </c:val>
        </c:ser>
        <c:dLbls>
          <c:showLegendKey val="0"/>
          <c:showVal val="0"/>
          <c:showCatName val="0"/>
          <c:showSerName val="0"/>
          <c:showPercent val="0"/>
          <c:showBubbleSize val="0"/>
        </c:dLbls>
        <c:gapWidth val="150"/>
        <c:overlap val="100"/>
        <c:axId val="664037704"/>
        <c:axId val="681616040"/>
      </c:barChart>
      <c:dateAx>
        <c:axId val="664037704"/>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1616040"/>
        <c:crosses val="autoZero"/>
        <c:auto val="1"/>
        <c:lblOffset val="100"/>
        <c:baseTimeUnit val="months"/>
      </c:dateAx>
      <c:valAx>
        <c:axId val="681616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64037704"/>
        <c:crosses val="autoZero"/>
        <c:crossBetween val="between"/>
        <c:majorUnit val="200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'PEEA-Desempleo'!$D$9</c:f>
              <c:strCache>
                <c:ptCount val="1"/>
                <c:pt idx="0">
                  <c:v>% Hombres</c:v>
                </c:pt>
              </c:strCache>
            </c:strRef>
          </c:tx>
          <c:spPr>
            <a:solidFill>
              <a:schemeClr val="accent2"/>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5.3873127191584318E-2</c:v>
                </c:pt>
                <c:pt idx="1">
                  <c:v>0.13137210869077026</c:v>
                </c:pt>
                <c:pt idx="2">
                  <c:v>0.16742455560148822</c:v>
                </c:pt>
                <c:pt idx="3">
                  <c:v>0.13379135780148255</c:v>
                </c:pt>
                <c:pt idx="4">
                  <c:v>0.12513984337541953</c:v>
                </c:pt>
                <c:pt idx="5">
                  <c:v>0.13775188916876574</c:v>
                </c:pt>
                <c:pt idx="6">
                  <c:v>0.16186605407315779</c:v>
                </c:pt>
                <c:pt idx="7">
                  <c:v>0.17478774455518642</c:v>
                </c:pt>
                <c:pt idx="8">
                  <c:v>0.18361519877004173</c:v>
                </c:pt>
                <c:pt idx="9">
                  <c:v>0.12814835316911155</c:v>
                </c:pt>
              </c:numCache>
            </c:numRef>
          </c:val>
        </c:ser>
        <c:ser>
          <c:idx val="1"/>
          <c:order val="1"/>
          <c:tx>
            <c:strRef>
              <c:f>'PEEA-Desempleo'!$G$9</c:f>
              <c:strCache>
                <c:ptCount val="1"/>
                <c:pt idx="0">
                  <c:v>% Mujeres</c:v>
                </c:pt>
              </c:strCache>
            </c:strRef>
          </c:tx>
          <c:spPr>
            <a:solidFill>
              <a:schemeClr val="accent4"/>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5.3817692566431215E-2</c:v>
                </c:pt>
                <c:pt idx="1">
                  <c:v>0.142144045638222</c:v>
                </c:pt>
                <c:pt idx="2">
                  <c:v>0.20873786407766989</c:v>
                </c:pt>
                <c:pt idx="3">
                  <c:v>0.19029982363315698</c:v>
                </c:pt>
                <c:pt idx="4">
                  <c:v>0.1869741352446245</c:v>
                </c:pt>
                <c:pt idx="5">
                  <c:v>0.18910152448913395</c:v>
                </c:pt>
                <c:pt idx="6">
                  <c:v>0.21046492251291452</c:v>
                </c:pt>
                <c:pt idx="7">
                  <c:v>0.19458340520959116</c:v>
                </c:pt>
                <c:pt idx="8">
                  <c:v>0.19154030327214686</c:v>
                </c:pt>
                <c:pt idx="9">
                  <c:v>0.15905118601747814</c:v>
                </c:pt>
              </c:numCache>
            </c:numRef>
          </c:val>
        </c:ser>
        <c:dLbls>
          <c:showLegendKey val="0"/>
          <c:showVal val="0"/>
          <c:showCatName val="0"/>
          <c:showSerName val="0"/>
          <c:showPercent val="0"/>
          <c:showBubbleSize val="0"/>
        </c:dLbls>
        <c:gapWidth val="199"/>
        <c:axId val="681615256"/>
        <c:axId val="681617608"/>
      </c:barChart>
      <c:catAx>
        <c:axId val="68161525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1617608"/>
        <c:crosses val="autoZero"/>
        <c:auto val="1"/>
        <c:lblAlgn val="ctr"/>
        <c:lblOffset val="100"/>
        <c:noMultiLvlLbl val="0"/>
      </c:catAx>
      <c:valAx>
        <c:axId val="6816176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16152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Sexo-Edad'!$C$8</c:f>
              <c:strCache>
                <c:ptCount val="1"/>
                <c:pt idx="0">
                  <c:v>% en el tramo de edad</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0.51367781155015202</c:v>
                </c:pt>
                <c:pt idx="1">
                  <c:v>0.49450549450549453</c:v>
                </c:pt>
                <c:pt idx="2">
                  <c:v>0.45025013896609228</c:v>
                </c:pt>
                <c:pt idx="3">
                  <c:v>0.40681693238042882</c:v>
                </c:pt>
                <c:pt idx="4">
                  <c:v>0.39485627836611198</c:v>
                </c:pt>
                <c:pt idx="5">
                  <c:v>0.42871141597256246</c:v>
                </c:pt>
                <c:pt idx="6">
                  <c:v>0.42037631941257458</c:v>
                </c:pt>
                <c:pt idx="7">
                  <c:v>0.45638554216867472</c:v>
                </c:pt>
                <c:pt idx="8">
                  <c:v>0.46547884187082406</c:v>
                </c:pt>
                <c:pt idx="9">
                  <c:v>0.4209090909090909</c:v>
                </c:pt>
              </c:numCache>
            </c:numRef>
          </c:val>
        </c:ser>
        <c:ser>
          <c:idx val="1"/>
          <c:order val="1"/>
          <c:tx>
            <c:strRef>
              <c:f>'Desempleo Sexo-Edad'!$E$8</c:f>
              <c:strCache>
                <c:ptCount val="1"/>
                <c:pt idx="0">
                  <c:v>% en el tramo de edad</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0.48632218844984804</c:v>
                </c:pt>
                <c:pt idx="1">
                  <c:v>0.50549450549450547</c:v>
                </c:pt>
                <c:pt idx="2">
                  <c:v>0.54974986103390777</c:v>
                </c:pt>
                <c:pt idx="3">
                  <c:v>0.59318306761957118</c:v>
                </c:pt>
                <c:pt idx="4">
                  <c:v>0.60514372163388808</c:v>
                </c:pt>
                <c:pt idx="5">
                  <c:v>0.57128858402743754</c:v>
                </c:pt>
                <c:pt idx="6">
                  <c:v>0.57962368058742542</c:v>
                </c:pt>
                <c:pt idx="7">
                  <c:v>0.54361445783132534</c:v>
                </c:pt>
                <c:pt idx="8">
                  <c:v>0.534521158129176</c:v>
                </c:pt>
                <c:pt idx="9">
                  <c:v>0.5790909090909091</c:v>
                </c:pt>
              </c:numCache>
            </c:numRef>
          </c:val>
        </c:ser>
        <c:dLbls>
          <c:showLegendKey val="0"/>
          <c:showVal val="0"/>
          <c:showCatName val="0"/>
          <c:showSerName val="0"/>
          <c:showPercent val="0"/>
          <c:showBubbleSize val="0"/>
        </c:dLbls>
        <c:gapWidth val="150"/>
        <c:overlap val="100"/>
        <c:axId val="775480784"/>
        <c:axId val="775481568"/>
      </c:barChart>
      <c:catAx>
        <c:axId val="7754807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75481568"/>
        <c:crosses val="autoZero"/>
        <c:auto val="1"/>
        <c:lblAlgn val="ctr"/>
        <c:lblOffset val="100"/>
        <c:noMultiLvlLbl val="0"/>
      </c:catAx>
      <c:valAx>
        <c:axId val="7754815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54807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'Desempleo Sexo- Estudios '!$C$8</c:f>
              <c:strCache>
                <c:ptCount val="1"/>
                <c:pt idx="0">
                  <c:v>% Hombres</c:v>
                </c:pt>
              </c:strCache>
            </c:strRef>
          </c:tx>
          <c:spPr>
            <a:solidFill>
              <a:schemeClr val="accent2"/>
            </a:solidFill>
            <a:ln>
              <a:noFill/>
            </a:ln>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'!$C$9:$C$17</c:f>
              <c:numCache>
                <c:formatCode>0.00%</c:formatCode>
                <c:ptCount val="9"/>
                <c:pt idx="0">
                  <c:v>3.6800785083415115E-3</c:v>
                </c:pt>
                <c:pt idx="1">
                  <c:v>0.10396221786064769</c:v>
                </c:pt>
                <c:pt idx="2">
                  <c:v>0.2311702649656526</c:v>
                </c:pt>
                <c:pt idx="3">
                  <c:v>1.8400392541707556E-4</c:v>
                </c:pt>
                <c:pt idx="4">
                  <c:v>2.4227183513248284E-2</c:v>
                </c:pt>
                <c:pt idx="5">
                  <c:v>1.9504416094210011E-2</c:v>
                </c:pt>
                <c:pt idx="6">
                  <c:v>1.9565750736015703E-2</c:v>
                </c:pt>
                <c:pt idx="7">
                  <c:v>1.7112365063788028E-2</c:v>
                </c:pt>
                <c:pt idx="8">
                  <c:v>1.7541707556427869E-2</c:v>
                </c:pt>
              </c:numCache>
            </c:numRef>
          </c:val>
        </c:ser>
        <c:ser>
          <c:idx val="1"/>
          <c:order val="1"/>
          <c:tx>
            <c:strRef>
              <c:f>'Desempleo Sexo- Estudios '!$E$8</c:f>
              <c:strCache>
                <c:ptCount val="1"/>
                <c:pt idx="0">
                  <c:v>% Mujeres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Sexo- Estudios '!$A$9:$A$17</c:f>
              <c:strCache>
                <c:ptCount val="9"/>
                <c:pt idx="0">
                  <c:v>Sin Estudios</c:v>
                </c:pt>
                <c:pt idx="1">
                  <c:v>Estudios Primarios</c:v>
                </c:pt>
                <c:pt idx="2">
                  <c:v>E.S.O.</c:v>
                </c:pt>
                <c:pt idx="3">
                  <c:v>Prog. Inserc. Labor.</c:v>
                </c:pt>
                <c:pt idx="4">
                  <c:v>Bachillerato</c:v>
                </c:pt>
                <c:pt idx="5">
                  <c:v>F.P. Grado Medio</c:v>
                </c:pt>
                <c:pt idx="6">
                  <c:v>F.P. Grado Superior</c:v>
                </c:pt>
                <c:pt idx="7">
                  <c:v>Grado</c:v>
                </c:pt>
                <c:pt idx="8">
                  <c:v>Másteres y Doctorados</c:v>
                </c:pt>
              </c:strCache>
            </c:strRef>
          </c:cat>
          <c:val>
            <c:numRef>
              <c:f>'Desempleo Sexo- Estudios '!$E$9:$E$17</c:f>
              <c:numCache>
                <c:formatCode>0.00%</c:formatCode>
                <c:ptCount val="9"/>
                <c:pt idx="0">
                  <c:v>6.7468105986261042E-3</c:v>
                </c:pt>
                <c:pt idx="1">
                  <c:v>0.1189892051030422</c:v>
                </c:pt>
                <c:pt idx="2">
                  <c:v>0.24497055937193327</c:v>
                </c:pt>
                <c:pt idx="3">
                  <c:v>6.1334641805691858E-4</c:v>
                </c:pt>
                <c:pt idx="4">
                  <c:v>3.6800785083415111E-2</c:v>
                </c:pt>
                <c:pt idx="5">
                  <c:v>4.6614327772325811E-2</c:v>
                </c:pt>
                <c:pt idx="6">
                  <c:v>2.7416584887144258E-2</c:v>
                </c:pt>
                <c:pt idx="7">
                  <c:v>4.5203631010794894E-2</c:v>
                </c:pt>
                <c:pt idx="8">
                  <c:v>3.5696761530912662E-2</c:v>
                </c:pt>
              </c:numCache>
            </c:numRef>
          </c:val>
        </c:ser>
        <c:dLbls>
          <c:showLegendKey val="0"/>
          <c:showVal val="0"/>
          <c:showCatName val="0"/>
          <c:showSerName val="0"/>
          <c:showPercent val="0"/>
          <c:showBubbleSize val="0"/>
        </c:dLbls>
        <c:gapWidth val="269"/>
        <c:overlap val="-20"/>
        <c:axId val="775481960"/>
        <c:axId val="775482352"/>
      </c:barChart>
      <c:catAx>
        <c:axId val="775481960"/>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75482352"/>
        <c:crosses val="autoZero"/>
        <c:auto val="1"/>
        <c:lblAlgn val="ctr"/>
        <c:lblOffset val="100"/>
        <c:noMultiLvlLbl val="0"/>
      </c:catAx>
      <c:valAx>
        <c:axId val="77548235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54819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'Desempleo Sectores-Sexo'!$C$9</c:f>
              <c:strCache>
                <c:ptCount val="1"/>
                <c:pt idx="0">
                  <c:v>% varones con respecto al sector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Agricultura</c:v>
                </c:pt>
                <c:pt idx="2">
                  <c:v>Servicios</c:v>
                </c:pt>
                <c:pt idx="3">
                  <c:v>Construcción</c:v>
                </c:pt>
                <c:pt idx="4">
                  <c:v>Admón.  Pública</c:v>
                </c:pt>
                <c:pt idx="5">
                  <c:v>Sin Empleo Anterior</c:v>
                </c:pt>
              </c:strCache>
            </c:strRef>
          </c:cat>
          <c:val>
            <c:numRef>
              <c:f>'Desempleo Sectores-Sexo'!$C$10:$C$15</c:f>
              <c:numCache>
                <c:formatCode>0.00%</c:formatCode>
                <c:ptCount val="6"/>
                <c:pt idx="0">
                  <c:v>0.6203966005665722</c:v>
                </c:pt>
                <c:pt idx="1">
                  <c:v>0.52972399150743099</c:v>
                </c:pt>
                <c:pt idx="2">
                  <c:v>0.37578288100208768</c:v>
                </c:pt>
                <c:pt idx="3">
                  <c:v>0.88143525741029638</c:v>
                </c:pt>
                <c:pt idx="4">
                  <c:v>0.41775574583145564</c:v>
                </c:pt>
                <c:pt idx="5">
                  <c:v>0.33650793650793653</c:v>
                </c:pt>
              </c:numCache>
            </c:numRef>
          </c:val>
        </c:ser>
        <c:ser>
          <c:idx val="1"/>
          <c:order val="1"/>
          <c:tx>
            <c:strRef>
              <c:f>'Desempleo Sectores-Sexo'!$E$9</c:f>
              <c:strCache>
                <c:ptCount val="1"/>
                <c:pt idx="0">
                  <c:v>% mujeres con respecto al sector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'Desempleo Sectores-Sexo'!$A$10:$A$15</c:f>
              <c:strCache>
                <c:ptCount val="6"/>
                <c:pt idx="0">
                  <c:v>Industria</c:v>
                </c:pt>
                <c:pt idx="1">
                  <c:v>Agricultura</c:v>
                </c:pt>
                <c:pt idx="2">
                  <c:v>Servicios</c:v>
                </c:pt>
                <c:pt idx="3">
                  <c:v>Construcción</c:v>
                </c:pt>
                <c:pt idx="4">
                  <c:v>Admón.  Pública</c:v>
                </c:pt>
                <c:pt idx="5">
                  <c:v>Sin Empleo Anterior</c:v>
                </c:pt>
              </c:strCache>
            </c:strRef>
          </c:cat>
          <c:val>
            <c:numRef>
              <c:f>'Desempleo Sectores-Sexo'!$E$10:$E$15</c:f>
              <c:numCache>
                <c:formatCode>0.00%</c:formatCode>
                <c:ptCount val="6"/>
                <c:pt idx="0">
                  <c:v>0.37960339943342775</c:v>
                </c:pt>
                <c:pt idx="1">
                  <c:v>0.47027600849256901</c:v>
                </c:pt>
                <c:pt idx="2">
                  <c:v>0.62421711899791232</c:v>
                </c:pt>
                <c:pt idx="3">
                  <c:v>0.11856474258970359</c:v>
                </c:pt>
                <c:pt idx="4">
                  <c:v>0.58224425416854442</c:v>
                </c:pt>
                <c:pt idx="5">
                  <c:v>0.66349206349206347</c:v>
                </c:pt>
              </c:numCache>
            </c:numRef>
          </c:val>
        </c:ser>
        <c:dLbls>
          <c:showLegendKey val="0"/>
          <c:showVal val="0"/>
          <c:showCatName val="0"/>
          <c:showSerName val="0"/>
          <c:showPercent val="0"/>
          <c:showBubbleSize val="0"/>
        </c:dLbls>
        <c:gapWidth val="150"/>
        <c:overlap val="100"/>
        <c:axId val="775483528"/>
        <c:axId val="775480000"/>
      </c:barChart>
      <c:catAx>
        <c:axId val="7754835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75480000"/>
        <c:crosses val="autoZero"/>
        <c:auto val="1"/>
        <c:lblAlgn val="ctr"/>
        <c:lblOffset val="100"/>
        <c:noMultiLvlLbl val="0"/>
      </c:catAx>
      <c:valAx>
        <c:axId val="7754800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54835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'Desempleo Sectores-Sexo'!$A$10:$A$15</c:f>
              <c:strCache>
                <c:ptCount val="6"/>
                <c:pt idx="0">
                  <c:v>Industria</c:v>
                </c:pt>
                <c:pt idx="1">
                  <c:v>Agricultura</c:v>
                </c:pt>
                <c:pt idx="2">
                  <c:v>Servicios</c:v>
                </c:pt>
                <c:pt idx="3">
                  <c:v>Construcción</c:v>
                </c:pt>
                <c:pt idx="4">
                  <c:v>Admón.  Pública</c:v>
                </c:pt>
                <c:pt idx="5">
                  <c:v>Sin Empleo Anterior</c:v>
                </c:pt>
              </c:strCache>
            </c:strRef>
          </c:cat>
          <c:val>
            <c:numRef>
              <c:f>'Desempleo Sectores-Sexo'!$G$10:$G$15</c:f>
              <c:numCache>
                <c:formatCode>0%</c:formatCode>
                <c:ptCount val="6"/>
                <c:pt idx="0">
                  <c:v>4.330225711481845E-2</c:v>
                </c:pt>
                <c:pt idx="1">
                  <c:v>5.7777232580961728E-2</c:v>
                </c:pt>
                <c:pt idx="2">
                  <c:v>0.58758586849852801</c:v>
                </c:pt>
                <c:pt idx="3">
                  <c:v>7.8631010794896955E-2</c:v>
                </c:pt>
                <c:pt idx="4">
                  <c:v>0.13610157016683022</c:v>
                </c:pt>
                <c:pt idx="5">
                  <c:v>9.6602060843964666E-2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5687379702537183"/>
          <c:y val="0.34722222222222227"/>
          <c:w val="0.23625218722659672"/>
          <c:h val="0.649306649168853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14</xdr:col>
      <xdr:colOff>683558</xdr:colOff>
      <xdr:row>25</xdr:row>
      <xdr:rowOff>89646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21</xdr:row>
      <xdr:rowOff>152400</xdr:rowOff>
    </xdr:from>
    <xdr:to>
      <xdr:col>7</xdr:col>
      <xdr:colOff>276225</xdr:colOff>
      <xdr:row>38</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428625</xdr:colOff>
      <xdr:row>20</xdr:row>
      <xdr:rowOff>142875</xdr:rowOff>
    </xdr:from>
    <xdr:to>
      <xdr:col>7</xdr:col>
      <xdr:colOff>428625</xdr:colOff>
      <xdr:row>37</xdr:row>
      <xdr:rowOff>133350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21</xdr:row>
      <xdr:rowOff>19050</xdr:rowOff>
    </xdr:from>
    <xdr:to>
      <xdr:col>3</xdr:col>
      <xdr:colOff>476250</xdr:colOff>
      <xdr:row>38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119</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2" customWidth="1"/>
    <col min="9" max="9" width="11.42578125" style="72"/>
    <col min="10" max="16384" width="11.42578125" style="1"/>
  </cols>
  <sheetData>
    <row r="1" spans="1:15" x14ac:dyDescent="0.25">
      <c r="A1" s="48" t="s">
        <v>125</v>
      </c>
      <c r="B1" s="48"/>
      <c r="C1" s="48"/>
      <c r="D1" s="48"/>
      <c r="E1" s="48"/>
      <c r="F1" s="48"/>
      <c r="G1" s="48"/>
      <c r="J1" s="48"/>
      <c r="K1" s="48"/>
      <c r="L1" s="48"/>
      <c r="M1" s="48"/>
      <c r="N1" s="48"/>
      <c r="O1" s="48"/>
    </row>
    <row r="3" spans="1:15" ht="15.75" customHeight="1" x14ac:dyDescent="0.25">
      <c r="A3" s="83" t="s">
        <v>126</v>
      </c>
      <c r="B3" s="83"/>
      <c r="C3" s="83"/>
      <c r="D3" s="83"/>
      <c r="E3" s="83"/>
      <c r="F3" s="83"/>
      <c r="G3" s="83"/>
      <c r="H3" s="83"/>
      <c r="I3" s="83"/>
    </row>
    <row r="4" spans="1:15" ht="15" x14ac:dyDescent="0.25">
      <c r="A4" s="83"/>
      <c r="B4" s="83"/>
      <c r="C4" s="83"/>
      <c r="D4" s="83"/>
      <c r="E4" s="83"/>
      <c r="F4" s="83"/>
      <c r="G4" s="83"/>
      <c r="H4" s="83"/>
      <c r="I4" s="83"/>
    </row>
    <row r="5" spans="1:15" x14ac:dyDescent="0.25">
      <c r="J5" s="82"/>
      <c r="K5" s="82"/>
      <c r="L5" s="82"/>
      <c r="M5" s="82"/>
      <c r="N5" s="82"/>
      <c r="O5" s="82"/>
    </row>
    <row r="6" spans="1:15" x14ac:dyDescent="0.25">
      <c r="J6" s="8"/>
      <c r="K6" s="9"/>
      <c r="L6" s="5"/>
      <c r="M6" s="9"/>
      <c r="N6" s="10"/>
      <c r="O6" s="11"/>
    </row>
    <row r="7" spans="1:15" x14ac:dyDescent="0.25">
      <c r="B7" s="84" t="s">
        <v>127</v>
      </c>
      <c r="C7" s="84"/>
      <c r="D7" s="84"/>
      <c r="E7" s="85" t="s">
        <v>23</v>
      </c>
      <c r="F7" s="85"/>
      <c r="G7" s="85"/>
      <c r="J7" s="8"/>
      <c r="K7" s="9"/>
      <c r="L7" s="5"/>
      <c r="M7" s="9"/>
      <c r="N7" s="10"/>
      <c r="O7" s="11"/>
    </row>
    <row r="8" spans="1:15" x14ac:dyDescent="0.25">
      <c r="A8" s="68" t="s">
        <v>0</v>
      </c>
      <c r="B8" s="68" t="s">
        <v>1</v>
      </c>
      <c r="C8" s="68" t="s">
        <v>2</v>
      </c>
      <c r="D8" s="68" t="s">
        <v>3</v>
      </c>
      <c r="E8" s="73" t="s">
        <v>1</v>
      </c>
      <c r="F8" s="73" t="s">
        <v>128</v>
      </c>
      <c r="G8" s="73" t="s">
        <v>3</v>
      </c>
      <c r="J8" s="8"/>
      <c r="K8" s="9"/>
      <c r="L8" s="5"/>
      <c r="M8" s="9"/>
      <c r="N8" s="10"/>
      <c r="O8" s="11"/>
    </row>
    <row r="9" spans="1:15" x14ac:dyDescent="0.25">
      <c r="A9" s="38" t="s">
        <v>4</v>
      </c>
      <c r="B9" s="74">
        <v>4175</v>
      </c>
      <c r="C9" s="74">
        <v>3928</v>
      </c>
      <c r="D9" s="22">
        <f>B9+C9</f>
        <v>8103</v>
      </c>
      <c r="E9" s="75"/>
      <c r="F9" s="75"/>
      <c r="G9" s="22"/>
      <c r="J9" s="13"/>
      <c r="K9" s="9"/>
      <c r="L9" s="5"/>
      <c r="M9" s="9"/>
      <c r="N9" s="10"/>
      <c r="O9" s="11"/>
    </row>
    <row r="10" spans="1:15" x14ac:dyDescent="0.25">
      <c r="A10" s="4" t="s">
        <v>5</v>
      </c>
      <c r="B10" s="74">
        <v>4602</v>
      </c>
      <c r="C10" s="74">
        <v>4189</v>
      </c>
      <c r="D10" s="22">
        <f t="shared" ref="D10:D27" si="0">B10+C10</f>
        <v>8791</v>
      </c>
      <c r="E10" s="75"/>
      <c r="F10" s="75"/>
      <c r="G10" s="22"/>
      <c r="J10" s="13"/>
      <c r="K10" s="9"/>
      <c r="L10" s="5"/>
      <c r="M10" s="9"/>
      <c r="N10" s="10"/>
      <c r="O10" s="11"/>
    </row>
    <row r="11" spans="1:15" x14ac:dyDescent="0.25">
      <c r="A11" s="4" t="s">
        <v>6</v>
      </c>
      <c r="B11" s="74">
        <v>4840</v>
      </c>
      <c r="C11" s="74">
        <v>4661</v>
      </c>
      <c r="D11" s="22">
        <f t="shared" si="0"/>
        <v>9501</v>
      </c>
      <c r="E11" s="75"/>
      <c r="F11" s="75"/>
      <c r="G11" s="22"/>
      <c r="J11" s="13"/>
      <c r="K11" s="9"/>
      <c r="L11" s="5"/>
      <c r="M11" s="9"/>
      <c r="N11" s="10"/>
      <c r="O11" s="11"/>
    </row>
    <row r="12" spans="1:15" x14ac:dyDescent="0.25">
      <c r="A12" s="38" t="s">
        <v>7</v>
      </c>
      <c r="B12" s="74">
        <v>3137</v>
      </c>
      <c r="C12" s="74">
        <v>2973</v>
      </c>
      <c r="D12" s="22">
        <f t="shared" si="0"/>
        <v>6110</v>
      </c>
      <c r="E12" s="76">
        <f>B12</f>
        <v>3137</v>
      </c>
      <c r="F12" s="76">
        <f>C12</f>
        <v>2973</v>
      </c>
      <c r="G12" s="22">
        <f t="shared" ref="G12:G21" si="1">E12+F12</f>
        <v>6110</v>
      </c>
      <c r="J12" s="13"/>
      <c r="K12" s="9"/>
      <c r="L12" s="5"/>
      <c r="M12" s="9"/>
      <c r="N12" s="10"/>
      <c r="O12" s="11"/>
    </row>
    <row r="13" spans="1:15" x14ac:dyDescent="0.25">
      <c r="A13" s="38" t="s">
        <v>8</v>
      </c>
      <c r="B13" s="74">
        <v>4453</v>
      </c>
      <c r="C13" s="74">
        <v>4207</v>
      </c>
      <c r="D13" s="22">
        <f t="shared" si="0"/>
        <v>8660</v>
      </c>
      <c r="E13" s="76">
        <f t="shared" ref="E13:F21" si="2">B13</f>
        <v>4453</v>
      </c>
      <c r="F13" s="76">
        <f t="shared" si="2"/>
        <v>4207</v>
      </c>
      <c r="G13" s="22">
        <f t="shared" si="1"/>
        <v>8660</v>
      </c>
      <c r="J13" s="8"/>
      <c r="K13" s="9"/>
      <c r="L13" s="5"/>
      <c r="M13" s="9"/>
      <c r="N13" s="10"/>
      <c r="O13" s="11"/>
    </row>
    <row r="14" spans="1:15" x14ac:dyDescent="0.25">
      <c r="A14" s="38" t="s">
        <v>9</v>
      </c>
      <c r="B14" s="74">
        <v>4838</v>
      </c>
      <c r="C14" s="74">
        <v>4738</v>
      </c>
      <c r="D14" s="22">
        <f t="shared" si="0"/>
        <v>9576</v>
      </c>
      <c r="E14" s="76">
        <f t="shared" si="2"/>
        <v>4838</v>
      </c>
      <c r="F14" s="76">
        <f t="shared" si="2"/>
        <v>4738</v>
      </c>
      <c r="G14" s="22">
        <f t="shared" si="1"/>
        <v>9576</v>
      </c>
      <c r="J14" s="8"/>
      <c r="K14" s="9"/>
      <c r="L14" s="5"/>
      <c r="M14" s="9"/>
      <c r="N14" s="10"/>
      <c r="O14" s="11"/>
    </row>
    <row r="15" spans="1:15" x14ac:dyDescent="0.25">
      <c r="A15" s="38" t="s">
        <v>10</v>
      </c>
      <c r="B15" s="74">
        <v>5531</v>
      </c>
      <c r="C15" s="74">
        <v>5670</v>
      </c>
      <c r="D15" s="22">
        <f t="shared" si="0"/>
        <v>11201</v>
      </c>
      <c r="E15" s="76">
        <f t="shared" si="2"/>
        <v>5531</v>
      </c>
      <c r="F15" s="76">
        <f t="shared" si="2"/>
        <v>5670</v>
      </c>
      <c r="G15" s="22">
        <f t="shared" si="1"/>
        <v>11201</v>
      </c>
      <c r="J15" s="12"/>
      <c r="K15" s="9"/>
      <c r="L15" s="5"/>
      <c r="M15" s="9"/>
      <c r="N15" s="10"/>
      <c r="O15" s="11"/>
    </row>
    <row r="16" spans="1:15" x14ac:dyDescent="0.25">
      <c r="A16" s="38" t="s">
        <v>11</v>
      </c>
      <c r="B16" s="74">
        <v>6257</v>
      </c>
      <c r="C16" s="74">
        <v>6418</v>
      </c>
      <c r="D16" s="22">
        <f t="shared" si="0"/>
        <v>12675</v>
      </c>
      <c r="E16" s="76">
        <f t="shared" si="2"/>
        <v>6257</v>
      </c>
      <c r="F16" s="76">
        <f t="shared" si="2"/>
        <v>6418</v>
      </c>
      <c r="G16" s="22">
        <f t="shared" si="1"/>
        <v>12675</v>
      </c>
      <c r="J16" s="5"/>
      <c r="K16" s="9"/>
      <c r="L16" s="5"/>
      <c r="M16" s="9"/>
      <c r="N16" s="10"/>
      <c r="O16" s="11"/>
    </row>
    <row r="17" spans="1:15" x14ac:dyDescent="0.25">
      <c r="A17" s="38" t="s">
        <v>12</v>
      </c>
      <c r="B17" s="74">
        <v>6352</v>
      </c>
      <c r="C17" s="74">
        <v>6166</v>
      </c>
      <c r="D17" s="22">
        <f t="shared" si="0"/>
        <v>12518</v>
      </c>
      <c r="E17" s="76">
        <f t="shared" si="2"/>
        <v>6352</v>
      </c>
      <c r="F17" s="76">
        <f t="shared" si="2"/>
        <v>6166</v>
      </c>
      <c r="G17" s="22">
        <f t="shared" si="1"/>
        <v>12518</v>
      </c>
      <c r="J17" s="5"/>
      <c r="K17" s="9"/>
      <c r="L17" s="5"/>
      <c r="M17" s="9"/>
      <c r="N17" s="10"/>
      <c r="O17" s="11"/>
    </row>
    <row r="18" spans="1:15" x14ac:dyDescent="0.25">
      <c r="A18" s="38" t="s">
        <v>13</v>
      </c>
      <c r="B18" s="74">
        <v>5659</v>
      </c>
      <c r="C18" s="74">
        <v>6001</v>
      </c>
      <c r="D18" s="22">
        <f t="shared" si="0"/>
        <v>11660</v>
      </c>
      <c r="E18" s="76">
        <f t="shared" si="2"/>
        <v>5659</v>
      </c>
      <c r="F18" s="76">
        <f t="shared" si="2"/>
        <v>6001</v>
      </c>
      <c r="G18" s="22">
        <f t="shared" si="1"/>
        <v>11660</v>
      </c>
      <c r="J18" s="5"/>
      <c r="K18" s="9"/>
      <c r="L18" s="5"/>
      <c r="M18" s="9"/>
      <c r="N18" s="10"/>
      <c r="O18" s="11"/>
    </row>
    <row r="19" spans="1:15" x14ac:dyDescent="0.25">
      <c r="A19" s="38" t="s">
        <v>14</v>
      </c>
      <c r="B19" s="74">
        <v>5418</v>
      </c>
      <c r="C19" s="74">
        <v>5797</v>
      </c>
      <c r="D19" s="22">
        <f t="shared" si="0"/>
        <v>11215</v>
      </c>
      <c r="E19" s="76">
        <f t="shared" si="2"/>
        <v>5418</v>
      </c>
      <c r="F19" s="76">
        <f t="shared" si="2"/>
        <v>5797</v>
      </c>
      <c r="G19" s="22">
        <f t="shared" si="1"/>
        <v>11215</v>
      </c>
      <c r="J19" s="5"/>
      <c r="K19" s="9"/>
      <c r="L19" s="5"/>
      <c r="M19" s="9"/>
      <c r="N19" s="10"/>
      <c r="O19" s="11"/>
    </row>
    <row r="20" spans="1:15" x14ac:dyDescent="0.25">
      <c r="A20" s="38" t="s">
        <v>15</v>
      </c>
      <c r="B20" s="74">
        <v>4553</v>
      </c>
      <c r="C20" s="74">
        <v>5012</v>
      </c>
      <c r="D20" s="22">
        <f t="shared" si="0"/>
        <v>9565</v>
      </c>
      <c r="E20" s="76">
        <f t="shared" si="2"/>
        <v>4553</v>
      </c>
      <c r="F20" s="76">
        <f t="shared" si="2"/>
        <v>5012</v>
      </c>
      <c r="G20" s="22">
        <f t="shared" si="1"/>
        <v>9565</v>
      </c>
      <c r="J20" s="5"/>
      <c r="K20" s="9"/>
      <c r="L20" s="5"/>
      <c r="M20" s="9"/>
      <c r="N20" s="10"/>
      <c r="O20" s="11"/>
    </row>
    <row r="21" spans="1:15" x14ac:dyDescent="0.25">
      <c r="A21" s="38" t="s">
        <v>16</v>
      </c>
      <c r="B21" s="74">
        <v>3613</v>
      </c>
      <c r="C21" s="74">
        <v>4005</v>
      </c>
      <c r="D21" s="22">
        <f t="shared" si="0"/>
        <v>7618</v>
      </c>
      <c r="E21" s="76">
        <f t="shared" si="2"/>
        <v>3613</v>
      </c>
      <c r="F21" s="76">
        <f t="shared" si="2"/>
        <v>4005</v>
      </c>
      <c r="G21" s="22">
        <f t="shared" si="1"/>
        <v>7618</v>
      </c>
      <c r="J21" s="5"/>
      <c r="K21" s="9"/>
      <c r="L21" s="5"/>
      <c r="M21" s="9"/>
      <c r="N21" s="10"/>
      <c r="O21" s="11"/>
    </row>
    <row r="22" spans="1:15" x14ac:dyDescent="0.25">
      <c r="A22" s="38" t="s">
        <v>17</v>
      </c>
      <c r="B22" s="74">
        <v>3103</v>
      </c>
      <c r="C22" s="74">
        <v>3650</v>
      </c>
      <c r="D22" s="22">
        <f t="shared" si="0"/>
        <v>6753</v>
      </c>
      <c r="E22" s="75"/>
      <c r="F22" s="75"/>
      <c r="G22" s="22"/>
      <c r="J22" s="5"/>
      <c r="K22" s="6"/>
      <c r="L22" s="5"/>
      <c r="M22" s="9"/>
      <c r="N22" s="10"/>
      <c r="O22" s="11"/>
    </row>
    <row r="23" spans="1:15" x14ac:dyDescent="0.25">
      <c r="A23" s="38" t="s">
        <v>18</v>
      </c>
      <c r="B23" s="74">
        <v>2461</v>
      </c>
      <c r="C23" s="74">
        <v>3088</v>
      </c>
      <c r="D23" s="22">
        <f t="shared" si="0"/>
        <v>5549</v>
      </c>
      <c r="E23" s="75"/>
      <c r="F23" s="75"/>
      <c r="G23" s="22"/>
      <c r="J23" s="10"/>
      <c r="K23" s="11"/>
      <c r="L23" s="10"/>
      <c r="M23" s="11"/>
      <c r="N23" s="10"/>
      <c r="O23" s="11"/>
    </row>
    <row r="24" spans="1:15" x14ac:dyDescent="0.25">
      <c r="A24" s="38" t="s">
        <v>19</v>
      </c>
      <c r="B24" s="74">
        <v>1709</v>
      </c>
      <c r="C24" s="74">
        <v>2426</v>
      </c>
      <c r="D24" s="22">
        <f t="shared" si="0"/>
        <v>4135</v>
      </c>
      <c r="E24" s="75"/>
      <c r="F24" s="75"/>
      <c r="G24" s="22"/>
    </row>
    <row r="25" spans="1:15" x14ac:dyDescent="0.25">
      <c r="A25" s="38" t="s">
        <v>20</v>
      </c>
      <c r="B25" s="74">
        <v>1405</v>
      </c>
      <c r="C25" s="74">
        <v>2470</v>
      </c>
      <c r="D25" s="22">
        <f t="shared" si="0"/>
        <v>3875</v>
      </c>
      <c r="E25" s="75"/>
      <c r="F25" s="75"/>
      <c r="G25" s="22"/>
    </row>
    <row r="26" spans="1:15" x14ac:dyDescent="0.25">
      <c r="A26" s="38" t="s">
        <v>21</v>
      </c>
      <c r="B26" s="74">
        <v>668</v>
      </c>
      <c r="C26" s="74">
        <v>1719</v>
      </c>
      <c r="D26" s="22">
        <f t="shared" si="0"/>
        <v>2387</v>
      </c>
      <c r="E26" s="75"/>
      <c r="F26" s="75"/>
      <c r="G26" s="22"/>
    </row>
    <row r="27" spans="1:15" x14ac:dyDescent="0.25">
      <c r="A27" s="38" t="s">
        <v>3</v>
      </c>
      <c r="B27" s="22">
        <f>SUM(B9:B26)</f>
        <v>72774</v>
      </c>
      <c r="C27" s="22">
        <f>SUM(C9:C26)</f>
        <v>77118</v>
      </c>
      <c r="D27" s="22">
        <f t="shared" si="0"/>
        <v>149892</v>
      </c>
      <c r="E27" s="22">
        <f>SUM(E9:E26)</f>
        <v>49811</v>
      </c>
      <c r="F27" s="22">
        <f>SUM(F9:F26)</f>
        <v>50987</v>
      </c>
      <c r="G27" s="22">
        <f>SUM(G9:G26)</f>
        <v>100798</v>
      </c>
    </row>
    <row r="30" spans="1:15" x14ac:dyDescent="0.25">
      <c r="A30" s="3"/>
    </row>
    <row r="32" spans="1:15" x14ac:dyDescent="0.25">
      <c r="A32" s="7"/>
      <c r="B32" s="14"/>
      <c r="C32" s="14"/>
      <c r="D32" s="15"/>
    </row>
    <row r="37" spans="1:1" x14ac:dyDescent="0.25">
      <c r="A37" s="3"/>
    </row>
  </sheetData>
  <mergeCells count="6">
    <mergeCell ref="N5:O5"/>
    <mergeCell ref="A3:I4"/>
    <mergeCell ref="B7:D7"/>
    <mergeCell ref="E7:G7"/>
    <mergeCell ref="J5:K5"/>
    <mergeCell ref="L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3" t="s">
        <v>114</v>
      </c>
      <c r="B4" s="83"/>
      <c r="C4" s="83"/>
      <c r="D4" s="83"/>
      <c r="E4" s="83"/>
      <c r="F4" s="83"/>
      <c r="G4" s="83"/>
      <c r="H4" s="83"/>
      <c r="I4" s="64"/>
      <c r="J4" s="64"/>
    </row>
    <row r="5" spans="1:10" x14ac:dyDescent="0.25">
      <c r="A5" s="64"/>
      <c r="B5" s="64"/>
      <c r="C5" s="64"/>
      <c r="D5" s="64"/>
      <c r="E5" s="64"/>
      <c r="F5" s="64"/>
      <c r="G5" s="64"/>
      <c r="H5" s="64"/>
      <c r="I5" s="64"/>
      <c r="J5" s="64"/>
    </row>
    <row r="7" spans="1:10" x14ac:dyDescent="0.25">
      <c r="A7" s="70" t="s">
        <v>115</v>
      </c>
      <c r="B7" s="86" t="s">
        <v>118</v>
      </c>
      <c r="C7" s="86"/>
      <c r="D7" s="86"/>
    </row>
    <row r="8" spans="1:10" x14ac:dyDescent="0.25">
      <c r="A8" s="71"/>
      <c r="B8" s="66" t="s">
        <v>105</v>
      </c>
      <c r="C8" s="66" t="s">
        <v>116</v>
      </c>
      <c r="D8" s="66" t="s">
        <v>117</v>
      </c>
    </row>
    <row r="9" spans="1:10" x14ac:dyDescent="0.25">
      <c r="A9" s="69">
        <v>40179</v>
      </c>
      <c r="B9" s="20">
        <v>7310</v>
      </c>
      <c r="C9" s="20">
        <v>8685</v>
      </c>
      <c r="D9" s="20">
        <f>B9+C9</f>
        <v>15995</v>
      </c>
    </row>
    <row r="10" spans="1:10" x14ac:dyDescent="0.25">
      <c r="A10" s="69">
        <v>40210</v>
      </c>
      <c r="B10" s="20">
        <v>7515</v>
      </c>
      <c r="C10" s="20">
        <v>9189</v>
      </c>
      <c r="D10" s="20">
        <f t="shared" ref="D10:D73" si="0">B10+C10</f>
        <v>16704</v>
      </c>
    </row>
    <row r="11" spans="1:10" x14ac:dyDescent="0.25">
      <c r="A11" s="69">
        <v>40238</v>
      </c>
      <c r="B11" s="20">
        <v>7552</v>
      </c>
      <c r="C11" s="20">
        <v>9213</v>
      </c>
      <c r="D11" s="20">
        <f>B11+C11</f>
        <v>16765</v>
      </c>
    </row>
    <row r="12" spans="1:10" x14ac:dyDescent="0.25">
      <c r="A12" s="69">
        <v>40269</v>
      </c>
      <c r="B12" s="20">
        <v>7383</v>
      </c>
      <c r="C12" s="20">
        <v>9265</v>
      </c>
      <c r="D12" s="20">
        <f t="shared" si="0"/>
        <v>16648</v>
      </c>
    </row>
    <row r="13" spans="1:10" x14ac:dyDescent="0.25">
      <c r="A13" s="69">
        <v>40299</v>
      </c>
      <c r="B13" s="20">
        <v>7182</v>
      </c>
      <c r="C13" s="20">
        <v>9163</v>
      </c>
      <c r="D13" s="20">
        <f t="shared" si="0"/>
        <v>16345</v>
      </c>
    </row>
    <row r="14" spans="1:10" x14ac:dyDescent="0.25">
      <c r="A14" s="69">
        <v>40330</v>
      </c>
      <c r="B14" s="20">
        <v>7072</v>
      </c>
      <c r="C14" s="20">
        <v>9040</v>
      </c>
      <c r="D14" s="20">
        <f t="shared" si="0"/>
        <v>16112</v>
      </c>
    </row>
    <row r="15" spans="1:10" x14ac:dyDescent="0.25">
      <c r="A15" s="69">
        <v>40360</v>
      </c>
      <c r="B15" s="20">
        <v>6976</v>
      </c>
      <c r="C15" s="20">
        <v>8636</v>
      </c>
      <c r="D15" s="20">
        <f t="shared" si="0"/>
        <v>15612</v>
      </c>
    </row>
    <row r="16" spans="1:10" x14ac:dyDescent="0.25">
      <c r="A16" s="69">
        <v>40391</v>
      </c>
      <c r="B16" s="20">
        <v>7183</v>
      </c>
      <c r="C16" s="20">
        <v>8820</v>
      </c>
      <c r="D16" s="20">
        <f t="shared" si="0"/>
        <v>16003</v>
      </c>
    </row>
    <row r="17" spans="1:15" x14ac:dyDescent="0.25">
      <c r="A17" s="69">
        <v>40422</v>
      </c>
      <c r="B17" s="20">
        <v>7543</v>
      </c>
      <c r="C17" s="20">
        <v>9294</v>
      </c>
      <c r="D17" s="20">
        <f t="shared" si="0"/>
        <v>16837</v>
      </c>
    </row>
    <row r="18" spans="1:15" x14ac:dyDescent="0.25">
      <c r="A18" s="69">
        <v>40452</v>
      </c>
      <c r="B18" s="20">
        <v>7817</v>
      </c>
      <c r="C18" s="20">
        <v>9680</v>
      </c>
      <c r="D18" s="20">
        <f t="shared" si="0"/>
        <v>17497</v>
      </c>
    </row>
    <row r="19" spans="1:15" x14ac:dyDescent="0.25">
      <c r="A19" s="69">
        <v>40483</v>
      </c>
      <c r="B19" s="20">
        <v>7553</v>
      </c>
      <c r="C19" s="20">
        <v>9352</v>
      </c>
      <c r="D19" s="20">
        <f t="shared" si="0"/>
        <v>16905</v>
      </c>
    </row>
    <row r="20" spans="1:15" x14ac:dyDescent="0.25">
      <c r="A20" s="69">
        <v>40513</v>
      </c>
      <c r="B20" s="20">
        <v>7531</v>
      </c>
      <c r="C20" s="20">
        <v>8886</v>
      </c>
      <c r="D20" s="20">
        <f t="shared" si="0"/>
        <v>16417</v>
      </c>
    </row>
    <row r="21" spans="1:15" x14ac:dyDescent="0.25">
      <c r="A21" s="69">
        <v>40544</v>
      </c>
      <c r="B21" s="20">
        <v>7760</v>
      </c>
      <c r="C21" s="20">
        <v>9424</v>
      </c>
      <c r="D21" s="20">
        <f t="shared" si="0"/>
        <v>17184</v>
      </c>
    </row>
    <row r="22" spans="1:15" x14ac:dyDescent="0.25">
      <c r="A22" s="69">
        <v>40575</v>
      </c>
      <c r="B22" s="20">
        <v>7790</v>
      </c>
      <c r="C22" s="20">
        <v>9554</v>
      </c>
      <c r="D22" s="20">
        <f t="shared" si="0"/>
        <v>17344</v>
      </c>
    </row>
    <row r="23" spans="1:15" x14ac:dyDescent="0.25">
      <c r="A23" s="69">
        <v>40603</v>
      </c>
      <c r="B23" s="20">
        <v>7885</v>
      </c>
      <c r="C23" s="20">
        <v>9749</v>
      </c>
      <c r="D23" s="20">
        <f t="shared" si="0"/>
        <v>17634</v>
      </c>
    </row>
    <row r="24" spans="1:15" x14ac:dyDescent="0.25">
      <c r="A24" s="69">
        <v>40634</v>
      </c>
      <c r="B24" s="20">
        <v>7917</v>
      </c>
      <c r="C24" s="20">
        <v>9693</v>
      </c>
      <c r="D24" s="20">
        <f t="shared" si="0"/>
        <v>17610</v>
      </c>
    </row>
    <row r="25" spans="1:15" x14ac:dyDescent="0.25">
      <c r="A25" s="69">
        <v>40664</v>
      </c>
      <c r="B25" s="20">
        <v>7659</v>
      </c>
      <c r="C25" s="20">
        <v>9479</v>
      </c>
      <c r="D25" s="20">
        <f t="shared" si="0"/>
        <v>17138</v>
      </c>
    </row>
    <row r="26" spans="1:15" x14ac:dyDescent="0.25">
      <c r="A26" s="69">
        <v>40695</v>
      </c>
      <c r="B26" s="20">
        <v>7506</v>
      </c>
      <c r="C26" s="20">
        <v>9505</v>
      </c>
      <c r="D26" s="20">
        <f t="shared" si="0"/>
        <v>17011</v>
      </c>
    </row>
    <row r="27" spans="1:15" ht="15" customHeight="1" x14ac:dyDescent="0.25">
      <c r="A27" s="69">
        <v>40725</v>
      </c>
      <c r="B27" s="20">
        <v>7404</v>
      </c>
      <c r="C27" s="20">
        <v>9158</v>
      </c>
      <c r="D27" s="20">
        <f t="shared" si="0"/>
        <v>16562</v>
      </c>
      <c r="F27" s="87" t="s">
        <v>120</v>
      </c>
      <c r="G27" s="87"/>
      <c r="H27" s="87"/>
      <c r="I27" s="87"/>
      <c r="J27" s="87"/>
      <c r="K27" s="87"/>
      <c r="L27" s="87"/>
      <c r="M27" s="87"/>
      <c r="N27" s="87"/>
      <c r="O27" s="87"/>
    </row>
    <row r="28" spans="1:15" x14ac:dyDescent="0.25">
      <c r="A28" s="69">
        <v>40756</v>
      </c>
      <c r="B28" s="20">
        <v>7490</v>
      </c>
      <c r="C28" s="20">
        <v>9299</v>
      </c>
      <c r="D28" s="20">
        <f t="shared" si="0"/>
        <v>16789</v>
      </c>
      <c r="F28" s="87"/>
      <c r="G28" s="87"/>
      <c r="H28" s="87"/>
      <c r="I28" s="87"/>
      <c r="J28" s="87"/>
      <c r="K28" s="87"/>
      <c r="L28" s="87"/>
      <c r="M28" s="87"/>
      <c r="N28" s="87"/>
      <c r="O28" s="87"/>
    </row>
    <row r="29" spans="1:15" x14ac:dyDescent="0.25">
      <c r="A29" s="69">
        <v>40787</v>
      </c>
      <c r="B29" s="20">
        <v>7755</v>
      </c>
      <c r="C29" s="20">
        <v>9780</v>
      </c>
      <c r="D29" s="20">
        <f t="shared" si="0"/>
        <v>17535</v>
      </c>
    </row>
    <row r="30" spans="1:15" x14ac:dyDescent="0.25">
      <c r="A30" s="69">
        <v>40817</v>
      </c>
      <c r="B30" s="20">
        <v>8227</v>
      </c>
      <c r="C30" s="20">
        <v>10236</v>
      </c>
      <c r="D30" s="20">
        <f t="shared" si="0"/>
        <v>18463</v>
      </c>
    </row>
    <row r="31" spans="1:15" x14ac:dyDescent="0.25">
      <c r="A31" s="69">
        <v>40848</v>
      </c>
      <c r="B31" s="20">
        <v>8493</v>
      </c>
      <c r="C31" s="20">
        <v>10353</v>
      </c>
      <c r="D31" s="20">
        <f t="shared" si="0"/>
        <v>18846</v>
      </c>
    </row>
    <row r="32" spans="1:15" x14ac:dyDescent="0.25">
      <c r="A32" s="69">
        <v>40878</v>
      </c>
      <c r="B32" s="20">
        <v>8473</v>
      </c>
      <c r="C32" s="20">
        <v>9978</v>
      </c>
      <c r="D32" s="20">
        <f t="shared" si="0"/>
        <v>18451</v>
      </c>
    </row>
    <row r="33" spans="1:4" x14ac:dyDescent="0.25">
      <c r="A33" s="69">
        <v>40909</v>
      </c>
      <c r="B33" s="20">
        <v>8937</v>
      </c>
      <c r="C33" s="20">
        <v>10579</v>
      </c>
      <c r="D33" s="20">
        <f t="shared" si="0"/>
        <v>19516</v>
      </c>
    </row>
    <row r="34" spans="1:4" x14ac:dyDescent="0.25">
      <c r="A34" s="69">
        <v>40940</v>
      </c>
      <c r="B34" s="20">
        <v>8928</v>
      </c>
      <c r="C34" s="20">
        <v>10549</v>
      </c>
      <c r="D34" s="20">
        <f t="shared" si="0"/>
        <v>19477</v>
      </c>
    </row>
    <row r="35" spans="1:4" x14ac:dyDescent="0.25">
      <c r="A35" s="69">
        <v>40969</v>
      </c>
      <c r="B35" s="20">
        <v>8980</v>
      </c>
      <c r="C35" s="20">
        <v>10687</v>
      </c>
      <c r="D35" s="20">
        <f t="shared" si="0"/>
        <v>19667</v>
      </c>
    </row>
    <row r="36" spans="1:4" x14ac:dyDescent="0.25">
      <c r="A36" s="69">
        <v>41000</v>
      </c>
      <c r="B36" s="20">
        <v>9047</v>
      </c>
      <c r="C36" s="20">
        <v>10746</v>
      </c>
      <c r="D36" s="20">
        <f t="shared" si="0"/>
        <v>19793</v>
      </c>
    </row>
    <row r="37" spans="1:4" x14ac:dyDescent="0.25">
      <c r="A37" s="69">
        <v>41030</v>
      </c>
      <c r="B37" s="20">
        <v>9119</v>
      </c>
      <c r="C37" s="20">
        <v>10901</v>
      </c>
      <c r="D37" s="20">
        <f t="shared" si="0"/>
        <v>20020</v>
      </c>
    </row>
    <row r="38" spans="1:4" x14ac:dyDescent="0.25">
      <c r="A38" s="69">
        <v>41061</v>
      </c>
      <c r="B38" s="20">
        <v>8719</v>
      </c>
      <c r="C38" s="20">
        <v>10612</v>
      </c>
      <c r="D38" s="20">
        <f t="shared" si="0"/>
        <v>19331</v>
      </c>
    </row>
    <row r="39" spans="1:4" x14ac:dyDescent="0.25">
      <c r="A39" s="69">
        <v>41091</v>
      </c>
      <c r="B39" s="20">
        <v>8587</v>
      </c>
      <c r="C39" s="20">
        <v>10327</v>
      </c>
      <c r="D39" s="20">
        <f t="shared" si="0"/>
        <v>18914</v>
      </c>
    </row>
    <row r="40" spans="1:4" x14ac:dyDescent="0.25">
      <c r="A40" s="69">
        <v>41122</v>
      </c>
      <c r="B40" s="20">
        <v>8466</v>
      </c>
      <c r="C40" s="20">
        <v>10162</v>
      </c>
      <c r="D40" s="20">
        <f t="shared" si="0"/>
        <v>18628</v>
      </c>
    </row>
    <row r="41" spans="1:4" x14ac:dyDescent="0.25">
      <c r="A41" s="69">
        <v>41153</v>
      </c>
      <c r="B41" s="20">
        <v>8932</v>
      </c>
      <c r="C41" s="20">
        <v>10474</v>
      </c>
      <c r="D41" s="20">
        <f t="shared" si="0"/>
        <v>19406</v>
      </c>
    </row>
    <row r="42" spans="1:4" x14ac:dyDescent="0.25">
      <c r="A42" s="69">
        <v>41183</v>
      </c>
      <c r="B42" s="20">
        <v>9400</v>
      </c>
      <c r="C42" s="20">
        <v>10734</v>
      </c>
      <c r="D42" s="20">
        <f t="shared" si="0"/>
        <v>20134</v>
      </c>
    </row>
    <row r="43" spans="1:4" x14ac:dyDescent="0.25">
      <c r="A43" s="69">
        <v>41214</v>
      </c>
      <c r="B43" s="20">
        <v>9251</v>
      </c>
      <c r="C43" s="20">
        <v>10576</v>
      </c>
      <c r="D43" s="20">
        <f t="shared" si="0"/>
        <v>19827</v>
      </c>
    </row>
    <row r="44" spans="1:4" x14ac:dyDescent="0.25">
      <c r="A44" s="69">
        <v>41244</v>
      </c>
      <c r="B44" s="20">
        <v>9117</v>
      </c>
      <c r="C44" s="20">
        <v>10128</v>
      </c>
      <c r="D44" s="20">
        <f t="shared" si="0"/>
        <v>19245</v>
      </c>
    </row>
    <row r="45" spans="1:4" x14ac:dyDescent="0.25">
      <c r="A45" s="69">
        <v>41275</v>
      </c>
      <c r="B45" s="20">
        <v>9739</v>
      </c>
      <c r="C45" s="20">
        <v>10917</v>
      </c>
      <c r="D45" s="20">
        <f t="shared" si="0"/>
        <v>20656</v>
      </c>
    </row>
    <row r="46" spans="1:4" x14ac:dyDescent="0.25">
      <c r="A46" s="69">
        <v>41306</v>
      </c>
      <c r="B46" s="20">
        <v>9800</v>
      </c>
      <c r="C46" s="20">
        <v>10979</v>
      </c>
      <c r="D46" s="20">
        <f t="shared" si="0"/>
        <v>20779</v>
      </c>
    </row>
    <row r="47" spans="1:4" x14ac:dyDescent="0.25">
      <c r="A47" s="69">
        <v>41334</v>
      </c>
      <c r="B47" s="20">
        <v>9831</v>
      </c>
      <c r="C47" s="20">
        <v>10983</v>
      </c>
      <c r="D47" s="20">
        <f t="shared" si="0"/>
        <v>20814</v>
      </c>
    </row>
    <row r="48" spans="1:4" x14ac:dyDescent="0.25">
      <c r="A48" s="69">
        <v>41365</v>
      </c>
      <c r="B48" s="20">
        <v>9565</v>
      </c>
      <c r="C48" s="20">
        <v>10942</v>
      </c>
      <c r="D48" s="20">
        <f t="shared" si="0"/>
        <v>20507</v>
      </c>
    </row>
    <row r="49" spans="1:4" x14ac:dyDescent="0.25">
      <c r="A49" s="69">
        <v>41395</v>
      </c>
      <c r="B49" s="20">
        <v>9453</v>
      </c>
      <c r="C49" s="20">
        <v>10920</v>
      </c>
      <c r="D49" s="20">
        <f t="shared" si="0"/>
        <v>20373</v>
      </c>
    </row>
    <row r="50" spans="1:4" x14ac:dyDescent="0.25">
      <c r="A50" s="69">
        <v>41426</v>
      </c>
      <c r="B50" s="20">
        <v>9155</v>
      </c>
      <c r="C50" s="20">
        <v>10728</v>
      </c>
      <c r="D50" s="20">
        <f t="shared" si="0"/>
        <v>19883</v>
      </c>
    </row>
    <row r="51" spans="1:4" x14ac:dyDescent="0.25">
      <c r="A51" s="69">
        <v>41456</v>
      </c>
      <c r="B51" s="20">
        <v>9172</v>
      </c>
      <c r="C51" s="20">
        <v>10514</v>
      </c>
      <c r="D51" s="20">
        <f t="shared" si="0"/>
        <v>19686</v>
      </c>
    </row>
    <row r="52" spans="1:4" x14ac:dyDescent="0.25">
      <c r="A52" s="69">
        <v>41487</v>
      </c>
      <c r="B52" s="20">
        <v>9305</v>
      </c>
      <c r="C52" s="20">
        <v>10650</v>
      </c>
      <c r="D52" s="20">
        <f t="shared" si="0"/>
        <v>19955</v>
      </c>
    </row>
    <row r="53" spans="1:4" x14ac:dyDescent="0.25">
      <c r="A53" s="69">
        <v>41518</v>
      </c>
      <c r="B53" s="20">
        <v>9354</v>
      </c>
      <c r="C53" s="20">
        <v>11006</v>
      </c>
      <c r="D53" s="20">
        <f t="shared" si="0"/>
        <v>20360</v>
      </c>
    </row>
    <row r="54" spans="1:4" x14ac:dyDescent="0.25">
      <c r="A54" s="69">
        <v>41548</v>
      </c>
      <c r="B54" s="20">
        <v>9569</v>
      </c>
      <c r="C54" s="20">
        <v>11154</v>
      </c>
      <c r="D54" s="20">
        <f t="shared" si="0"/>
        <v>20723</v>
      </c>
    </row>
    <row r="55" spans="1:4" x14ac:dyDescent="0.25">
      <c r="A55" s="69">
        <v>41579</v>
      </c>
      <c r="B55" s="20">
        <v>9474</v>
      </c>
      <c r="C55" s="20">
        <v>10888</v>
      </c>
      <c r="D55" s="20">
        <f t="shared" si="0"/>
        <v>20362</v>
      </c>
    </row>
    <row r="56" spans="1:4" x14ac:dyDescent="0.25">
      <c r="A56" s="69">
        <v>41609</v>
      </c>
      <c r="B56" s="67">
        <v>9342</v>
      </c>
      <c r="C56" s="67">
        <v>10542</v>
      </c>
      <c r="D56" s="20">
        <f t="shared" si="0"/>
        <v>19884</v>
      </c>
    </row>
    <row r="57" spans="1:4" x14ac:dyDescent="0.25">
      <c r="A57" s="69">
        <v>41640</v>
      </c>
      <c r="B57" s="67">
        <v>9717</v>
      </c>
      <c r="C57" s="67">
        <v>11110</v>
      </c>
      <c r="D57" s="20">
        <f t="shared" si="0"/>
        <v>20827</v>
      </c>
    </row>
    <row r="58" spans="1:4" x14ac:dyDescent="0.25">
      <c r="A58" s="69">
        <v>41671</v>
      </c>
      <c r="B58" s="67">
        <v>9659</v>
      </c>
      <c r="C58" s="67">
        <v>10998</v>
      </c>
      <c r="D58" s="20">
        <f t="shared" si="0"/>
        <v>20657</v>
      </c>
    </row>
    <row r="59" spans="1:4" x14ac:dyDescent="0.25">
      <c r="A59" s="69">
        <v>41699</v>
      </c>
      <c r="B59" s="67">
        <v>9484</v>
      </c>
      <c r="C59" s="67">
        <v>11004</v>
      </c>
      <c r="D59" s="20">
        <f t="shared" si="0"/>
        <v>20488</v>
      </c>
    </row>
    <row r="60" spans="1:4" x14ac:dyDescent="0.25">
      <c r="A60" s="69">
        <v>41730</v>
      </c>
      <c r="B60" s="67">
        <v>9096</v>
      </c>
      <c r="C60" s="67">
        <v>10616</v>
      </c>
      <c r="D60" s="20">
        <f t="shared" si="0"/>
        <v>19712</v>
      </c>
    </row>
    <row r="61" spans="1:4" x14ac:dyDescent="0.25">
      <c r="A61" s="69">
        <v>41760</v>
      </c>
      <c r="B61" s="67">
        <v>8825</v>
      </c>
      <c r="C61" s="67">
        <v>10358</v>
      </c>
      <c r="D61" s="20">
        <f t="shared" si="0"/>
        <v>19183</v>
      </c>
    </row>
    <row r="62" spans="1:4" x14ac:dyDescent="0.25">
      <c r="A62" s="69">
        <v>41791</v>
      </c>
      <c r="B62" s="67">
        <v>8528</v>
      </c>
      <c r="C62" s="67">
        <v>10115</v>
      </c>
      <c r="D62" s="20">
        <f t="shared" si="0"/>
        <v>18643</v>
      </c>
    </row>
    <row r="63" spans="1:4" x14ac:dyDescent="0.25">
      <c r="A63" s="69">
        <v>41821</v>
      </c>
      <c r="B63" s="67">
        <v>8516</v>
      </c>
      <c r="C63" s="67">
        <v>9920</v>
      </c>
      <c r="D63" s="20">
        <f t="shared" si="0"/>
        <v>18436</v>
      </c>
    </row>
    <row r="64" spans="1:4" x14ac:dyDescent="0.25">
      <c r="A64" s="69">
        <v>41852</v>
      </c>
      <c r="B64" s="67">
        <v>8553</v>
      </c>
      <c r="C64" s="67">
        <v>10007</v>
      </c>
      <c r="D64" s="20">
        <f t="shared" si="0"/>
        <v>18560</v>
      </c>
    </row>
    <row r="65" spans="1:4" x14ac:dyDescent="0.25">
      <c r="A65" s="69">
        <v>41883</v>
      </c>
      <c r="B65" s="67">
        <v>8741</v>
      </c>
      <c r="C65" s="67">
        <v>10442</v>
      </c>
      <c r="D65" s="20">
        <f t="shared" si="0"/>
        <v>19183</v>
      </c>
    </row>
    <row r="66" spans="1:4" x14ac:dyDescent="0.25">
      <c r="A66" s="69">
        <v>41913</v>
      </c>
      <c r="B66" s="67">
        <v>8883</v>
      </c>
      <c r="C66" s="67">
        <v>10633</v>
      </c>
      <c r="D66" s="20">
        <f t="shared" si="0"/>
        <v>19516</v>
      </c>
    </row>
    <row r="67" spans="1:4" x14ac:dyDescent="0.25">
      <c r="A67" s="69">
        <v>41944</v>
      </c>
      <c r="B67" s="67">
        <v>8834</v>
      </c>
      <c r="C67" s="67">
        <v>10460</v>
      </c>
      <c r="D67" s="20">
        <f t="shared" si="0"/>
        <v>19294</v>
      </c>
    </row>
    <row r="68" spans="1:4" x14ac:dyDescent="0.25">
      <c r="A68" s="69">
        <v>41974</v>
      </c>
      <c r="B68" s="67">
        <v>8797</v>
      </c>
      <c r="C68" s="67">
        <v>10239</v>
      </c>
      <c r="D68" s="20">
        <f t="shared" si="0"/>
        <v>19036</v>
      </c>
    </row>
    <row r="69" spans="1:4" x14ac:dyDescent="0.25">
      <c r="A69" s="69">
        <v>42005</v>
      </c>
      <c r="B69" s="67">
        <v>8789</v>
      </c>
      <c r="C69" s="67">
        <v>10378</v>
      </c>
      <c r="D69" s="67">
        <f t="shared" si="0"/>
        <v>19167</v>
      </c>
    </row>
    <row r="70" spans="1:4" x14ac:dyDescent="0.25">
      <c r="A70" s="69">
        <v>42036</v>
      </c>
      <c r="B70" s="67">
        <v>8582</v>
      </c>
      <c r="C70" s="67">
        <v>10323</v>
      </c>
      <c r="D70" s="67">
        <f t="shared" si="0"/>
        <v>18905</v>
      </c>
    </row>
    <row r="71" spans="1:4" x14ac:dyDescent="0.25">
      <c r="A71" s="69">
        <v>42064</v>
      </c>
      <c r="B71" s="67">
        <v>8501</v>
      </c>
      <c r="C71" s="67">
        <v>10249</v>
      </c>
      <c r="D71" s="67">
        <f t="shared" si="0"/>
        <v>18750</v>
      </c>
    </row>
    <row r="72" spans="1:4" x14ac:dyDescent="0.25">
      <c r="A72" s="69">
        <v>42095</v>
      </c>
      <c r="B72" s="67">
        <v>8081</v>
      </c>
      <c r="C72" s="67">
        <v>10066</v>
      </c>
      <c r="D72" s="67">
        <f t="shared" si="0"/>
        <v>18147</v>
      </c>
    </row>
    <row r="73" spans="1:4" x14ac:dyDescent="0.25">
      <c r="A73" s="69">
        <v>42125</v>
      </c>
      <c r="B73" s="67">
        <v>7844</v>
      </c>
      <c r="C73" s="67">
        <v>9748</v>
      </c>
      <c r="D73" s="67">
        <f t="shared" si="0"/>
        <v>17592</v>
      </c>
    </row>
    <row r="74" spans="1:4" x14ac:dyDescent="0.25">
      <c r="A74" s="69">
        <v>42156</v>
      </c>
      <c r="B74" s="67">
        <v>7612</v>
      </c>
      <c r="C74" s="67">
        <v>9675</v>
      </c>
      <c r="D74" s="67">
        <f t="shared" ref="D74:D80" si="1">B74+C74</f>
        <v>17287</v>
      </c>
    </row>
    <row r="75" spans="1:4" x14ac:dyDescent="0.25">
      <c r="A75" s="69">
        <v>42186</v>
      </c>
      <c r="B75" s="67">
        <v>7524</v>
      </c>
      <c r="C75" s="67">
        <v>9425</v>
      </c>
      <c r="D75" s="67">
        <f t="shared" si="1"/>
        <v>16949</v>
      </c>
    </row>
    <row r="76" spans="1:4" x14ac:dyDescent="0.25">
      <c r="A76" s="69">
        <v>42217</v>
      </c>
      <c r="B76" s="67">
        <v>7603</v>
      </c>
      <c r="C76" s="67">
        <v>9487</v>
      </c>
      <c r="D76" s="67">
        <f t="shared" si="1"/>
        <v>17090</v>
      </c>
    </row>
    <row r="77" spans="1:4" x14ac:dyDescent="0.25">
      <c r="A77" s="69">
        <v>42248</v>
      </c>
      <c r="B77" s="67">
        <v>7804</v>
      </c>
      <c r="C77" s="67">
        <v>9865</v>
      </c>
      <c r="D77" s="67">
        <f t="shared" si="1"/>
        <v>17669</v>
      </c>
    </row>
    <row r="78" spans="1:4" x14ac:dyDescent="0.25">
      <c r="A78" s="69">
        <v>42278</v>
      </c>
      <c r="B78" s="67">
        <v>8113</v>
      </c>
      <c r="C78" s="67">
        <v>10075</v>
      </c>
      <c r="D78" s="67">
        <f t="shared" si="1"/>
        <v>18188</v>
      </c>
    </row>
    <row r="79" spans="1:4" x14ac:dyDescent="0.25">
      <c r="A79" s="69">
        <v>42309</v>
      </c>
      <c r="B79" s="67">
        <v>8059</v>
      </c>
      <c r="C79" s="67">
        <v>9743</v>
      </c>
      <c r="D79" s="67">
        <f t="shared" si="1"/>
        <v>17802</v>
      </c>
    </row>
    <row r="80" spans="1:4" x14ac:dyDescent="0.25">
      <c r="A80" s="69">
        <v>42339</v>
      </c>
      <c r="B80" s="67">
        <v>8075</v>
      </c>
      <c r="C80" s="67">
        <v>9543</v>
      </c>
      <c r="D80" s="67">
        <f t="shared" si="1"/>
        <v>17618</v>
      </c>
    </row>
    <row r="81" spans="1:5" x14ac:dyDescent="0.25">
      <c r="A81" s="69">
        <v>42370</v>
      </c>
      <c r="B81" s="67">
        <v>8293</v>
      </c>
      <c r="C81" s="67">
        <v>10079</v>
      </c>
      <c r="D81" s="67">
        <f t="shared" ref="D81:D92" si="2">B81+C81</f>
        <v>18372</v>
      </c>
    </row>
    <row r="82" spans="1:5" x14ac:dyDescent="0.25">
      <c r="A82" s="69">
        <v>42401</v>
      </c>
      <c r="B82" s="67">
        <v>8179</v>
      </c>
      <c r="C82" s="67">
        <v>10090</v>
      </c>
      <c r="D82" s="67">
        <f t="shared" si="2"/>
        <v>18269</v>
      </c>
    </row>
    <row r="83" spans="1:5" x14ac:dyDescent="0.25">
      <c r="A83" s="69">
        <v>42430</v>
      </c>
      <c r="B83" s="67">
        <v>8031</v>
      </c>
      <c r="C83" s="67">
        <v>9929</v>
      </c>
      <c r="D83" s="67">
        <f t="shared" si="2"/>
        <v>17960</v>
      </c>
    </row>
    <row r="84" spans="1:5" x14ac:dyDescent="0.25">
      <c r="A84" s="69">
        <v>42461</v>
      </c>
      <c r="B84" s="67">
        <v>7813</v>
      </c>
      <c r="C84" s="67">
        <v>9890</v>
      </c>
      <c r="D84" s="67">
        <f t="shared" si="2"/>
        <v>17703</v>
      </c>
    </row>
    <row r="85" spans="1:5" x14ac:dyDescent="0.25">
      <c r="A85" s="69">
        <v>42491</v>
      </c>
      <c r="B85" s="67">
        <v>7640</v>
      </c>
      <c r="C85" s="67">
        <v>9734</v>
      </c>
      <c r="D85" s="67">
        <f t="shared" si="2"/>
        <v>17374</v>
      </c>
    </row>
    <row r="86" spans="1:5" x14ac:dyDescent="0.25">
      <c r="A86" s="69">
        <v>42522</v>
      </c>
      <c r="B86" s="67">
        <v>7392</v>
      </c>
      <c r="C86" s="67">
        <v>9342</v>
      </c>
      <c r="D86" s="67">
        <f t="shared" si="2"/>
        <v>16734</v>
      </c>
    </row>
    <row r="87" spans="1:5" x14ac:dyDescent="0.25">
      <c r="A87" s="69">
        <v>42552</v>
      </c>
      <c r="B87" s="67">
        <v>7124</v>
      </c>
      <c r="C87" s="67">
        <v>9180</v>
      </c>
      <c r="D87" s="67">
        <f t="shared" si="2"/>
        <v>16304</v>
      </c>
      <c r="E87" s="81">
        <f>D86-D87</f>
        <v>430</v>
      </c>
    </row>
    <row r="88" spans="1:5" x14ac:dyDescent="0.25">
      <c r="A88" s="69">
        <v>42583</v>
      </c>
      <c r="B88" s="67"/>
      <c r="C88" s="67"/>
      <c r="D88" s="67">
        <f t="shared" si="2"/>
        <v>0</v>
      </c>
    </row>
    <row r="89" spans="1:5" x14ac:dyDescent="0.25">
      <c r="A89" s="69">
        <v>42614</v>
      </c>
      <c r="B89" s="67"/>
      <c r="C89" s="67"/>
      <c r="D89" s="67">
        <f t="shared" si="2"/>
        <v>0</v>
      </c>
    </row>
    <row r="90" spans="1:5" x14ac:dyDescent="0.25">
      <c r="A90" s="69">
        <v>42644</v>
      </c>
      <c r="B90" s="67"/>
      <c r="C90" s="67"/>
      <c r="D90" s="67">
        <f t="shared" si="2"/>
        <v>0</v>
      </c>
    </row>
    <row r="91" spans="1:5" x14ac:dyDescent="0.25">
      <c r="A91" s="69">
        <v>42675</v>
      </c>
      <c r="B91" s="67"/>
      <c r="C91" s="67"/>
      <c r="D91" s="67">
        <f t="shared" si="2"/>
        <v>0</v>
      </c>
    </row>
    <row r="92" spans="1:5" x14ac:dyDescent="0.25">
      <c r="A92" s="69">
        <v>42705</v>
      </c>
      <c r="B92" s="67"/>
      <c r="C92" s="67"/>
      <c r="D92" s="67">
        <f t="shared" si="2"/>
        <v>0</v>
      </c>
    </row>
    <row r="93" spans="1:5" x14ac:dyDescent="0.25">
      <c r="A93" s="65"/>
    </row>
    <row r="94" spans="1:5" x14ac:dyDescent="0.25">
      <c r="A94" s="65"/>
    </row>
    <row r="95" spans="1:5" x14ac:dyDescent="0.25">
      <c r="A95" s="65"/>
    </row>
    <row r="96" spans="1:5"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115" zoomScaleNormal="115"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3" t="s">
        <v>130</v>
      </c>
      <c r="B3" s="83"/>
      <c r="C3" s="83"/>
      <c r="D3" s="83"/>
      <c r="E3" s="83"/>
      <c r="F3" s="83"/>
      <c r="G3" s="83"/>
      <c r="H3" s="83"/>
      <c r="I3" s="83"/>
      <c r="J3" s="83"/>
    </row>
    <row r="4" spans="1:10" s="48" customFormat="1" ht="15.75" x14ac:dyDescent="0.25">
      <c r="A4" s="83"/>
      <c r="B4" s="83"/>
      <c r="C4" s="83"/>
      <c r="D4" s="83"/>
      <c r="E4" s="83"/>
      <c r="F4" s="83"/>
      <c r="G4" s="83"/>
      <c r="H4" s="83"/>
      <c r="I4" s="83"/>
      <c r="J4" s="83"/>
    </row>
    <row r="5" spans="1:10" s="48" customFormat="1" ht="13.5" customHeight="1" x14ac:dyDescent="0.25"/>
    <row r="7" spans="1:10" x14ac:dyDescent="0.2">
      <c r="A7" s="91" t="s">
        <v>129</v>
      </c>
      <c r="B7" s="91"/>
      <c r="C7" s="91"/>
      <c r="D7" s="91"/>
      <c r="E7" s="91"/>
      <c r="F7" s="91"/>
      <c r="G7" s="91"/>
      <c r="H7" s="91"/>
      <c r="I7" s="91"/>
      <c r="J7" s="91"/>
    </row>
    <row r="8" spans="1:10" x14ac:dyDescent="0.2">
      <c r="A8" s="88" t="s">
        <v>111</v>
      </c>
      <c r="B8" s="90" t="s">
        <v>105</v>
      </c>
      <c r="C8" s="90"/>
      <c r="D8" s="90"/>
      <c r="E8" s="90" t="s">
        <v>2</v>
      </c>
      <c r="F8" s="90"/>
      <c r="G8" s="90"/>
      <c r="H8" s="90" t="s">
        <v>3</v>
      </c>
      <c r="I8" s="90"/>
      <c r="J8" s="90"/>
    </row>
    <row r="9" spans="1:10" s="24" customFormat="1" ht="31.5" customHeight="1" x14ac:dyDescent="0.25">
      <c r="A9" s="89"/>
      <c r="B9" s="25" t="s">
        <v>22</v>
      </c>
      <c r="C9" s="25" t="s">
        <v>23</v>
      </c>
      <c r="D9" s="42" t="s">
        <v>103</v>
      </c>
      <c r="E9" s="25" t="s">
        <v>24</v>
      </c>
      <c r="F9" s="25" t="s">
        <v>23</v>
      </c>
      <c r="G9" s="42" t="s">
        <v>104</v>
      </c>
      <c r="H9" s="25" t="s">
        <v>25</v>
      </c>
      <c r="I9" s="25" t="s">
        <v>23</v>
      </c>
      <c r="J9" s="18" t="s">
        <v>26</v>
      </c>
    </row>
    <row r="10" spans="1:10" x14ac:dyDescent="0.2">
      <c r="A10" s="19" t="s">
        <v>7</v>
      </c>
      <c r="B10" s="77">
        <v>169</v>
      </c>
      <c r="C10" s="20">
        <f>'Población Badajoz'!E12</f>
        <v>3137</v>
      </c>
      <c r="D10" s="51">
        <f>B10/C10</f>
        <v>5.3873127191584318E-2</v>
      </c>
      <c r="E10" s="77">
        <v>160</v>
      </c>
      <c r="F10" s="20">
        <f>'Población Badajoz'!F12</f>
        <v>2973</v>
      </c>
      <c r="G10" s="51">
        <f>E10/F10</f>
        <v>5.3817692566431215E-2</v>
      </c>
      <c r="H10" s="20">
        <f>B10+E10</f>
        <v>329</v>
      </c>
      <c r="I10" s="20">
        <f>C10+F10</f>
        <v>6110</v>
      </c>
      <c r="J10" s="51">
        <f>H10/I10</f>
        <v>5.3846153846153849E-2</v>
      </c>
    </row>
    <row r="11" spans="1:10" x14ac:dyDescent="0.2">
      <c r="A11" s="19" t="s">
        <v>8</v>
      </c>
      <c r="B11" s="77">
        <v>585</v>
      </c>
      <c r="C11" s="20">
        <f>'Población Badajoz'!E13</f>
        <v>4453</v>
      </c>
      <c r="D11" s="51">
        <f t="shared" ref="D11:D20" si="0">B11/C11</f>
        <v>0.13137210869077026</v>
      </c>
      <c r="E11" s="77">
        <v>598</v>
      </c>
      <c r="F11" s="20">
        <f>'Población Badajoz'!F13</f>
        <v>4207</v>
      </c>
      <c r="G11" s="51">
        <f t="shared" ref="G11:G20" si="1">E11/F11</f>
        <v>0.142144045638222</v>
      </c>
      <c r="H11" s="20">
        <f t="shared" ref="H11:H19" si="2">B11+E11</f>
        <v>1183</v>
      </c>
      <c r="I11" s="20">
        <f t="shared" ref="I11:I19" si="3">C11+F11</f>
        <v>8660</v>
      </c>
      <c r="J11" s="51">
        <f t="shared" ref="J11:J20" si="4">H11/I11</f>
        <v>0.13660508083140877</v>
      </c>
    </row>
    <row r="12" spans="1:10" x14ac:dyDescent="0.2">
      <c r="A12" s="19" t="s">
        <v>9</v>
      </c>
      <c r="B12" s="77">
        <v>810</v>
      </c>
      <c r="C12" s="20">
        <f>'Población Badajoz'!E14</f>
        <v>4838</v>
      </c>
      <c r="D12" s="51">
        <f t="shared" si="0"/>
        <v>0.16742455560148822</v>
      </c>
      <c r="E12" s="77">
        <v>989</v>
      </c>
      <c r="F12" s="20">
        <f>'Población Badajoz'!F14</f>
        <v>4738</v>
      </c>
      <c r="G12" s="51">
        <f t="shared" si="1"/>
        <v>0.20873786407766989</v>
      </c>
      <c r="H12" s="20">
        <f t="shared" si="2"/>
        <v>1799</v>
      </c>
      <c r="I12" s="20">
        <f t="shared" si="3"/>
        <v>9576</v>
      </c>
      <c r="J12" s="51">
        <f t="shared" si="4"/>
        <v>0.1878654970760234</v>
      </c>
    </row>
    <row r="13" spans="1:10" x14ac:dyDescent="0.2">
      <c r="A13" s="19" t="s">
        <v>10</v>
      </c>
      <c r="B13" s="77">
        <v>740</v>
      </c>
      <c r="C13" s="20">
        <f>'Población Badajoz'!E15</f>
        <v>5531</v>
      </c>
      <c r="D13" s="51">
        <f t="shared" si="0"/>
        <v>0.13379135780148255</v>
      </c>
      <c r="E13" s="77">
        <v>1079</v>
      </c>
      <c r="F13" s="20">
        <f>'Población Badajoz'!F15</f>
        <v>5670</v>
      </c>
      <c r="G13" s="51">
        <f t="shared" si="1"/>
        <v>0.19029982363315698</v>
      </c>
      <c r="H13" s="20">
        <f t="shared" si="2"/>
        <v>1819</v>
      </c>
      <c r="I13" s="20">
        <f t="shared" si="3"/>
        <v>11201</v>
      </c>
      <c r="J13" s="51">
        <f t="shared" si="4"/>
        <v>0.1623962146236943</v>
      </c>
    </row>
    <row r="14" spans="1:10" x14ac:dyDescent="0.2">
      <c r="A14" s="19" t="s">
        <v>11</v>
      </c>
      <c r="B14" s="77">
        <v>783</v>
      </c>
      <c r="C14" s="20">
        <f>'Población Badajoz'!E16</f>
        <v>6257</v>
      </c>
      <c r="D14" s="51">
        <f t="shared" si="0"/>
        <v>0.12513984337541953</v>
      </c>
      <c r="E14" s="77">
        <v>1200</v>
      </c>
      <c r="F14" s="20">
        <f>'Población Badajoz'!F16</f>
        <v>6418</v>
      </c>
      <c r="G14" s="51">
        <f t="shared" si="1"/>
        <v>0.1869741352446245</v>
      </c>
      <c r="H14" s="20">
        <f t="shared" si="2"/>
        <v>1983</v>
      </c>
      <c r="I14" s="20">
        <f t="shared" si="3"/>
        <v>12675</v>
      </c>
      <c r="J14" s="51">
        <f t="shared" si="4"/>
        <v>0.15644970414201184</v>
      </c>
    </row>
    <row r="15" spans="1:10" x14ac:dyDescent="0.2">
      <c r="A15" s="19" t="s">
        <v>12</v>
      </c>
      <c r="B15" s="77">
        <v>875</v>
      </c>
      <c r="C15" s="20">
        <f>'Población Badajoz'!E17</f>
        <v>6352</v>
      </c>
      <c r="D15" s="51">
        <f t="shared" si="0"/>
        <v>0.13775188916876574</v>
      </c>
      <c r="E15" s="77">
        <v>1166</v>
      </c>
      <c r="F15" s="20">
        <f>'Población Badajoz'!F17</f>
        <v>6166</v>
      </c>
      <c r="G15" s="51">
        <f t="shared" si="1"/>
        <v>0.18910152448913395</v>
      </c>
      <c r="H15" s="20">
        <f t="shared" si="2"/>
        <v>2041</v>
      </c>
      <c r="I15" s="20">
        <f t="shared" si="3"/>
        <v>12518</v>
      </c>
      <c r="J15" s="51">
        <f t="shared" si="4"/>
        <v>0.16304521489055759</v>
      </c>
    </row>
    <row r="16" spans="1:10" x14ac:dyDescent="0.2">
      <c r="A16" s="19" t="s">
        <v>13</v>
      </c>
      <c r="B16" s="77">
        <v>916</v>
      </c>
      <c r="C16" s="20">
        <f>'Población Badajoz'!E18</f>
        <v>5659</v>
      </c>
      <c r="D16" s="51">
        <f t="shared" si="0"/>
        <v>0.16186605407315779</v>
      </c>
      <c r="E16" s="77">
        <v>1263</v>
      </c>
      <c r="F16" s="20">
        <f>'Población Badajoz'!F18</f>
        <v>6001</v>
      </c>
      <c r="G16" s="51">
        <f t="shared" si="1"/>
        <v>0.21046492251291452</v>
      </c>
      <c r="H16" s="20">
        <f t="shared" si="2"/>
        <v>2179</v>
      </c>
      <c r="I16" s="20">
        <f t="shared" si="3"/>
        <v>11660</v>
      </c>
      <c r="J16" s="51">
        <f t="shared" si="4"/>
        <v>0.18687821612349914</v>
      </c>
    </row>
    <row r="17" spans="1:10" x14ac:dyDescent="0.2">
      <c r="A17" s="19" t="s">
        <v>14</v>
      </c>
      <c r="B17" s="77">
        <v>947</v>
      </c>
      <c r="C17" s="20">
        <f>'Población Badajoz'!E19</f>
        <v>5418</v>
      </c>
      <c r="D17" s="51">
        <f t="shared" si="0"/>
        <v>0.17478774455518642</v>
      </c>
      <c r="E17" s="77">
        <v>1128</v>
      </c>
      <c r="F17" s="20">
        <f>'Población Badajoz'!F19</f>
        <v>5797</v>
      </c>
      <c r="G17" s="51">
        <f t="shared" si="1"/>
        <v>0.19458340520959116</v>
      </c>
      <c r="H17" s="20">
        <f t="shared" si="2"/>
        <v>2075</v>
      </c>
      <c r="I17" s="20">
        <f t="shared" si="3"/>
        <v>11215</v>
      </c>
      <c r="J17" s="51">
        <f t="shared" si="4"/>
        <v>0.18502006241640659</v>
      </c>
    </row>
    <row r="18" spans="1:10" x14ac:dyDescent="0.2">
      <c r="A18" s="19" t="s">
        <v>15</v>
      </c>
      <c r="B18" s="77">
        <v>836</v>
      </c>
      <c r="C18" s="20">
        <f>'Población Badajoz'!E20</f>
        <v>4553</v>
      </c>
      <c r="D18" s="51">
        <f t="shared" si="0"/>
        <v>0.18361519877004173</v>
      </c>
      <c r="E18" s="77">
        <v>960</v>
      </c>
      <c r="F18" s="20">
        <f>'Población Badajoz'!F20</f>
        <v>5012</v>
      </c>
      <c r="G18" s="51">
        <f t="shared" si="1"/>
        <v>0.19154030327214686</v>
      </c>
      <c r="H18" s="20">
        <f t="shared" si="2"/>
        <v>1796</v>
      </c>
      <c r="I18" s="20">
        <f t="shared" si="3"/>
        <v>9565</v>
      </c>
      <c r="J18" s="51">
        <f t="shared" si="4"/>
        <v>0.18776790381599581</v>
      </c>
    </row>
    <row r="19" spans="1:10" x14ac:dyDescent="0.2">
      <c r="A19" s="19" t="s">
        <v>16</v>
      </c>
      <c r="B19" s="77">
        <v>463</v>
      </c>
      <c r="C19" s="20">
        <f>'Población Badajoz'!E21</f>
        <v>3613</v>
      </c>
      <c r="D19" s="51">
        <f t="shared" si="0"/>
        <v>0.12814835316911155</v>
      </c>
      <c r="E19" s="77">
        <v>637</v>
      </c>
      <c r="F19" s="20">
        <f>'Población Badajoz'!F21</f>
        <v>4005</v>
      </c>
      <c r="G19" s="51">
        <f t="shared" si="1"/>
        <v>0.15905118601747814</v>
      </c>
      <c r="H19" s="20">
        <f t="shared" si="2"/>
        <v>1100</v>
      </c>
      <c r="I19" s="20">
        <f t="shared" si="3"/>
        <v>7618</v>
      </c>
      <c r="J19" s="51">
        <f t="shared" si="4"/>
        <v>0.14439485429246521</v>
      </c>
    </row>
    <row r="20" spans="1:10" ht="15.75" x14ac:dyDescent="0.25">
      <c r="A20" s="26" t="s">
        <v>3</v>
      </c>
      <c r="B20" s="22">
        <f>SUM(B10:B19)</f>
        <v>7124</v>
      </c>
      <c r="C20" s="22">
        <f>SUM(C10:C19)</f>
        <v>49811</v>
      </c>
      <c r="D20" s="53">
        <f t="shared" si="0"/>
        <v>0.14302061793579732</v>
      </c>
      <c r="E20" s="22">
        <f>SUM(E10:E19)</f>
        <v>9180</v>
      </c>
      <c r="F20" s="22">
        <f>SUM(F10:F19)</f>
        <v>50987</v>
      </c>
      <c r="G20" s="53">
        <f t="shared" si="1"/>
        <v>0.18004589405142488</v>
      </c>
      <c r="H20" s="22">
        <f>SUM(H10:H19)</f>
        <v>16304</v>
      </c>
      <c r="I20" s="22">
        <f>SUM(I10:I19)</f>
        <v>100798</v>
      </c>
      <c r="J20" s="53">
        <f t="shared" si="4"/>
        <v>0.16174924105637017</v>
      </c>
    </row>
    <row r="40" spans="2:8" x14ac:dyDescent="0.2">
      <c r="B40" s="87" t="s">
        <v>131</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3" t="s">
        <v>132</v>
      </c>
      <c r="B3" s="83"/>
      <c r="C3" s="83"/>
      <c r="D3" s="83"/>
      <c r="E3" s="83"/>
      <c r="F3" s="83"/>
      <c r="G3" s="83"/>
      <c r="H3" s="83"/>
    </row>
    <row r="4" spans="1:8" s="41" customFormat="1" x14ac:dyDescent="0.2">
      <c r="A4" s="83"/>
      <c r="B4" s="83"/>
      <c r="C4" s="83"/>
      <c r="D4" s="83"/>
      <c r="E4" s="83"/>
      <c r="F4" s="83"/>
      <c r="G4" s="83"/>
      <c r="H4" s="83"/>
    </row>
    <row r="6" spans="1:8" x14ac:dyDescent="0.2">
      <c r="A6" s="94" t="s">
        <v>129</v>
      </c>
      <c r="B6" s="94"/>
      <c r="C6" s="94"/>
      <c r="D6" s="94"/>
      <c r="E6" s="94"/>
      <c r="F6" s="94"/>
      <c r="G6" s="94"/>
    </row>
    <row r="7" spans="1:8" x14ac:dyDescent="0.2">
      <c r="A7" s="92" t="s">
        <v>111</v>
      </c>
      <c r="B7" s="94" t="s">
        <v>107</v>
      </c>
      <c r="C7" s="94"/>
      <c r="D7" s="94" t="s">
        <v>29</v>
      </c>
      <c r="E7" s="94"/>
      <c r="F7" s="94" t="s">
        <v>30</v>
      </c>
      <c r="G7" s="94"/>
    </row>
    <row r="8" spans="1:8" ht="38.25" x14ac:dyDescent="0.2">
      <c r="A8" s="93"/>
      <c r="B8" s="42" t="s">
        <v>106</v>
      </c>
      <c r="C8" s="18" t="s">
        <v>31</v>
      </c>
      <c r="D8" s="18" t="s">
        <v>33</v>
      </c>
      <c r="E8" s="18" t="s">
        <v>31</v>
      </c>
      <c r="F8" s="18" t="s">
        <v>32</v>
      </c>
      <c r="G8" s="18" t="s">
        <v>34</v>
      </c>
      <c r="H8" s="16"/>
    </row>
    <row r="9" spans="1:8" x14ac:dyDescent="0.2">
      <c r="A9" s="19" t="s">
        <v>7</v>
      </c>
      <c r="B9" s="20">
        <f>'PEEA-Desempleo'!B10</f>
        <v>169</v>
      </c>
      <c r="C9" s="51">
        <f>B9/F9</f>
        <v>0.51367781155015202</v>
      </c>
      <c r="D9" s="20">
        <f>'PEEA-Desempleo'!E10</f>
        <v>160</v>
      </c>
      <c r="E9" s="51">
        <f>D9/F9</f>
        <v>0.48632218844984804</v>
      </c>
      <c r="F9" s="20">
        <f>B9+D9</f>
        <v>329</v>
      </c>
      <c r="G9" s="56">
        <f>F9/$F$19</f>
        <v>2.0179097154072619E-2</v>
      </c>
    </row>
    <row r="10" spans="1:8" x14ac:dyDescent="0.2">
      <c r="A10" s="19" t="s">
        <v>8</v>
      </c>
      <c r="B10" s="20">
        <f>'PEEA-Desempleo'!B11</f>
        <v>585</v>
      </c>
      <c r="C10" s="51">
        <f t="shared" ref="C10:C19" si="0">B10/F10</f>
        <v>0.49450549450549453</v>
      </c>
      <c r="D10" s="20">
        <f>'PEEA-Desempleo'!E11</f>
        <v>598</v>
      </c>
      <c r="E10" s="51">
        <f t="shared" ref="E10:E19" si="1">D10/F10</f>
        <v>0.50549450549450547</v>
      </c>
      <c r="F10" s="20">
        <f t="shared" ref="F10:F19" si="2">B10+D10</f>
        <v>1183</v>
      </c>
      <c r="G10" s="56">
        <f t="shared" ref="G10:G19" si="3">F10/$F$19</f>
        <v>7.2558881256133467E-2</v>
      </c>
    </row>
    <row r="11" spans="1:8" x14ac:dyDescent="0.2">
      <c r="A11" s="19" t="s">
        <v>9</v>
      </c>
      <c r="B11" s="20">
        <f>'PEEA-Desempleo'!B12</f>
        <v>810</v>
      </c>
      <c r="C11" s="51">
        <f t="shared" si="0"/>
        <v>0.45025013896609228</v>
      </c>
      <c r="D11" s="20">
        <f>'PEEA-Desempleo'!E12</f>
        <v>989</v>
      </c>
      <c r="E11" s="51">
        <f t="shared" si="1"/>
        <v>0.54974986103390777</v>
      </c>
      <c r="F11" s="20">
        <f t="shared" si="2"/>
        <v>1799</v>
      </c>
      <c r="G11" s="56">
        <f t="shared" si="3"/>
        <v>0.11034102060843964</v>
      </c>
    </row>
    <row r="12" spans="1:8" x14ac:dyDescent="0.2">
      <c r="A12" s="19" t="s">
        <v>10</v>
      </c>
      <c r="B12" s="20">
        <f>'PEEA-Desempleo'!B13</f>
        <v>740</v>
      </c>
      <c r="C12" s="51">
        <f t="shared" si="0"/>
        <v>0.40681693238042882</v>
      </c>
      <c r="D12" s="20">
        <f>'PEEA-Desempleo'!E13</f>
        <v>1079</v>
      </c>
      <c r="E12" s="51">
        <f t="shared" si="1"/>
        <v>0.59318306761957118</v>
      </c>
      <c r="F12" s="20">
        <f t="shared" si="2"/>
        <v>1819</v>
      </c>
      <c r="G12" s="56">
        <f t="shared" si="3"/>
        <v>0.11156771344455349</v>
      </c>
    </row>
    <row r="13" spans="1:8" x14ac:dyDescent="0.2">
      <c r="A13" s="19" t="s">
        <v>11</v>
      </c>
      <c r="B13" s="20">
        <f>'PEEA-Desempleo'!B14</f>
        <v>783</v>
      </c>
      <c r="C13" s="51">
        <f t="shared" si="0"/>
        <v>0.39485627836611198</v>
      </c>
      <c r="D13" s="20">
        <f>'PEEA-Desempleo'!E14</f>
        <v>1200</v>
      </c>
      <c r="E13" s="51">
        <f t="shared" si="1"/>
        <v>0.60514372163388808</v>
      </c>
      <c r="F13" s="20">
        <f t="shared" si="2"/>
        <v>1983</v>
      </c>
      <c r="G13" s="56">
        <f t="shared" si="3"/>
        <v>0.12162659470068694</v>
      </c>
    </row>
    <row r="14" spans="1:8" x14ac:dyDescent="0.2">
      <c r="A14" s="19" t="s">
        <v>12</v>
      </c>
      <c r="B14" s="20">
        <f>'PEEA-Desempleo'!B15</f>
        <v>875</v>
      </c>
      <c r="C14" s="51">
        <f t="shared" si="0"/>
        <v>0.42871141597256246</v>
      </c>
      <c r="D14" s="20">
        <f>'PEEA-Desempleo'!E15</f>
        <v>1166</v>
      </c>
      <c r="E14" s="51">
        <f t="shared" si="1"/>
        <v>0.57128858402743754</v>
      </c>
      <c r="F14" s="20">
        <f t="shared" si="2"/>
        <v>2041</v>
      </c>
      <c r="G14" s="56">
        <f t="shared" si="3"/>
        <v>0.12518400392541706</v>
      </c>
    </row>
    <row r="15" spans="1:8" x14ac:dyDescent="0.2">
      <c r="A15" s="19" t="s">
        <v>13</v>
      </c>
      <c r="B15" s="20">
        <f>'PEEA-Desempleo'!B16</f>
        <v>916</v>
      </c>
      <c r="C15" s="51">
        <f t="shared" si="0"/>
        <v>0.42037631941257458</v>
      </c>
      <c r="D15" s="20">
        <f>'PEEA-Desempleo'!E16</f>
        <v>1263</v>
      </c>
      <c r="E15" s="51">
        <f t="shared" si="1"/>
        <v>0.57962368058742542</v>
      </c>
      <c r="F15" s="20">
        <f t="shared" si="2"/>
        <v>2179</v>
      </c>
      <c r="G15" s="56">
        <f t="shared" si="3"/>
        <v>0.13364818449460256</v>
      </c>
    </row>
    <row r="16" spans="1:8" x14ac:dyDescent="0.2">
      <c r="A16" s="19" t="s">
        <v>14</v>
      </c>
      <c r="B16" s="20">
        <f>'PEEA-Desempleo'!B17</f>
        <v>947</v>
      </c>
      <c r="C16" s="51">
        <f t="shared" si="0"/>
        <v>0.45638554216867472</v>
      </c>
      <c r="D16" s="20">
        <f>'PEEA-Desempleo'!E17</f>
        <v>1128</v>
      </c>
      <c r="E16" s="51">
        <f t="shared" si="1"/>
        <v>0.54361445783132534</v>
      </c>
      <c r="F16" s="20">
        <f t="shared" si="2"/>
        <v>2075</v>
      </c>
      <c r="G16" s="56">
        <f t="shared" si="3"/>
        <v>0.1272693817468106</v>
      </c>
    </row>
    <row r="17" spans="1:7" x14ac:dyDescent="0.2">
      <c r="A17" s="19" t="s">
        <v>15</v>
      </c>
      <c r="B17" s="20">
        <f>'PEEA-Desempleo'!B18</f>
        <v>836</v>
      </c>
      <c r="C17" s="51">
        <f t="shared" si="0"/>
        <v>0.46547884187082406</v>
      </c>
      <c r="D17" s="20">
        <f>'PEEA-Desempleo'!E18</f>
        <v>960</v>
      </c>
      <c r="E17" s="51">
        <f t="shared" si="1"/>
        <v>0.534521158129176</v>
      </c>
      <c r="F17" s="20">
        <f t="shared" si="2"/>
        <v>1796</v>
      </c>
      <c r="G17" s="56">
        <f t="shared" si="3"/>
        <v>0.11015701668302257</v>
      </c>
    </row>
    <row r="18" spans="1:7" x14ac:dyDescent="0.2">
      <c r="A18" s="19" t="s">
        <v>16</v>
      </c>
      <c r="B18" s="20">
        <f>'PEEA-Desempleo'!B19</f>
        <v>463</v>
      </c>
      <c r="C18" s="51">
        <f t="shared" si="0"/>
        <v>0.4209090909090909</v>
      </c>
      <c r="D18" s="20">
        <f>'PEEA-Desempleo'!E19</f>
        <v>637</v>
      </c>
      <c r="E18" s="51">
        <f t="shared" si="1"/>
        <v>0.5790909090909091</v>
      </c>
      <c r="F18" s="20">
        <f t="shared" si="2"/>
        <v>1100</v>
      </c>
      <c r="G18" s="56">
        <f t="shared" si="3"/>
        <v>6.7468105986261045E-2</v>
      </c>
    </row>
    <row r="19" spans="1:7" ht="15.75" x14ac:dyDescent="0.25">
      <c r="A19" s="26" t="s">
        <v>3</v>
      </c>
      <c r="B19" s="22">
        <f>SUM(B9:B18)</f>
        <v>7124</v>
      </c>
      <c r="C19" s="53">
        <f t="shared" si="0"/>
        <v>0.43694798822374875</v>
      </c>
      <c r="D19" s="22">
        <f>SUM(D9:D18)</f>
        <v>9180</v>
      </c>
      <c r="E19" s="53">
        <f t="shared" si="1"/>
        <v>0.56305201177625119</v>
      </c>
      <c r="F19" s="22">
        <f t="shared" si="2"/>
        <v>16304</v>
      </c>
      <c r="G19" s="57">
        <f t="shared" si="3"/>
        <v>1</v>
      </c>
    </row>
    <row r="39" spans="2:8" x14ac:dyDescent="0.2">
      <c r="B39" s="87" t="s">
        <v>133</v>
      </c>
      <c r="C39" s="87"/>
      <c r="D39" s="87"/>
      <c r="E39" s="87"/>
      <c r="F39" s="87"/>
      <c r="G39" s="87"/>
      <c r="H39" s="87"/>
    </row>
    <row r="40" spans="2:8" x14ac:dyDescent="0.2">
      <c r="B40" s="87"/>
      <c r="C40" s="87"/>
      <c r="D40" s="87"/>
      <c r="E40" s="87"/>
      <c r="F40" s="87"/>
      <c r="G40" s="87"/>
      <c r="H40" s="87"/>
    </row>
    <row r="41" spans="2:8" x14ac:dyDescent="0.2">
      <c r="B41" s="87"/>
      <c r="C41" s="87"/>
      <c r="D41" s="87"/>
      <c r="E41" s="87"/>
      <c r="F41" s="87"/>
      <c r="G41" s="87"/>
      <c r="H41" s="87"/>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43</v>
      </c>
    </row>
    <row r="2" spans="1:8" s="41" customFormat="1" ht="15.75" x14ac:dyDescent="0.25">
      <c r="A2" s="48"/>
    </row>
    <row r="3" spans="1:8" s="41" customFormat="1" ht="17.25" customHeight="1" x14ac:dyDescent="0.2">
      <c r="A3" s="83" t="s">
        <v>134</v>
      </c>
      <c r="B3" s="83"/>
      <c r="C3" s="83"/>
      <c r="D3" s="83"/>
      <c r="E3" s="83"/>
      <c r="F3" s="83"/>
      <c r="G3" s="83"/>
    </row>
    <row r="4" spans="1:8" s="41" customFormat="1" x14ac:dyDescent="0.2">
      <c r="A4" s="83"/>
      <c r="B4" s="83"/>
      <c r="C4" s="83"/>
      <c r="D4" s="83"/>
      <c r="E4" s="83"/>
      <c r="F4" s="83"/>
      <c r="G4" s="83"/>
    </row>
    <row r="5" spans="1:8" ht="18" customHeight="1" x14ac:dyDescent="0.2"/>
    <row r="6" spans="1:8" x14ac:dyDescent="0.2">
      <c r="A6" s="91" t="s">
        <v>129</v>
      </c>
      <c r="B6" s="91"/>
      <c r="C6" s="91"/>
      <c r="D6" s="91"/>
      <c r="E6" s="91"/>
      <c r="F6" s="91"/>
      <c r="G6" s="91"/>
    </row>
    <row r="7" spans="1:8" x14ac:dyDescent="0.2">
      <c r="A7" s="92" t="s">
        <v>112</v>
      </c>
      <c r="B7" s="91" t="s">
        <v>105</v>
      </c>
      <c r="C7" s="91"/>
      <c r="D7" s="91" t="s">
        <v>2</v>
      </c>
      <c r="E7" s="91"/>
      <c r="F7" s="91" t="s">
        <v>3</v>
      </c>
      <c r="G7" s="91"/>
    </row>
    <row r="8" spans="1:8" s="24" customFormat="1" ht="38.25" x14ac:dyDescent="0.25">
      <c r="A8" s="93"/>
      <c r="B8" s="42" t="s">
        <v>106</v>
      </c>
      <c r="C8" s="42" t="s">
        <v>103</v>
      </c>
      <c r="D8" s="18" t="s">
        <v>33</v>
      </c>
      <c r="E8" s="42" t="s">
        <v>104</v>
      </c>
      <c r="F8" s="18" t="s">
        <v>32</v>
      </c>
      <c r="G8" s="18" t="s">
        <v>35</v>
      </c>
      <c r="H8" s="27"/>
    </row>
    <row r="9" spans="1:8" x14ac:dyDescent="0.2">
      <c r="A9" s="29" t="s">
        <v>36</v>
      </c>
      <c r="B9" s="63">
        <v>60</v>
      </c>
      <c r="C9" s="51">
        <f>B9/$F$18</f>
        <v>3.6800785083415115E-3</v>
      </c>
      <c r="D9" s="63">
        <v>110</v>
      </c>
      <c r="E9" s="51">
        <f>D9/$F$18</f>
        <v>6.7468105986261042E-3</v>
      </c>
      <c r="F9" s="20">
        <f>B9+D9</f>
        <v>170</v>
      </c>
      <c r="G9" s="51">
        <f>F9/$F$18</f>
        <v>1.0426889106967615E-2</v>
      </c>
    </row>
    <row r="10" spans="1:8" x14ac:dyDescent="0.2">
      <c r="A10" s="29" t="s">
        <v>37</v>
      </c>
      <c r="B10" s="63">
        <v>1695</v>
      </c>
      <c r="C10" s="51">
        <f t="shared" ref="C10:C18" si="0">B10/$F$18</f>
        <v>0.10396221786064769</v>
      </c>
      <c r="D10" s="63">
        <v>1940</v>
      </c>
      <c r="E10" s="51">
        <f t="shared" ref="E10:E18" si="1">D10/$F$18</f>
        <v>0.1189892051030422</v>
      </c>
      <c r="F10" s="20">
        <f t="shared" ref="F10:F18" si="2">B10+D10</f>
        <v>3635</v>
      </c>
      <c r="G10" s="51">
        <f t="shared" ref="G10:G18" si="3">F10/$F$18</f>
        <v>0.22295142296368989</v>
      </c>
    </row>
    <row r="11" spans="1:8" x14ac:dyDescent="0.2">
      <c r="A11" s="29" t="s">
        <v>38</v>
      </c>
      <c r="B11" s="63">
        <v>3769</v>
      </c>
      <c r="C11" s="51">
        <f t="shared" si="0"/>
        <v>0.2311702649656526</v>
      </c>
      <c r="D11" s="63">
        <v>3994</v>
      </c>
      <c r="E11" s="51">
        <f t="shared" si="1"/>
        <v>0.24497055937193327</v>
      </c>
      <c r="F11" s="20">
        <f t="shared" si="2"/>
        <v>7763</v>
      </c>
      <c r="G11" s="51">
        <f t="shared" si="3"/>
        <v>0.47614082433758587</v>
      </c>
    </row>
    <row r="12" spans="1:8" x14ac:dyDescent="0.2">
      <c r="A12" s="29" t="s">
        <v>39</v>
      </c>
      <c r="B12" s="63">
        <v>3</v>
      </c>
      <c r="C12" s="51">
        <f t="shared" si="0"/>
        <v>1.8400392541707556E-4</v>
      </c>
      <c r="D12" s="63">
        <v>10</v>
      </c>
      <c r="E12" s="51">
        <f t="shared" si="1"/>
        <v>6.1334641805691858E-4</v>
      </c>
      <c r="F12" s="20">
        <f t="shared" si="2"/>
        <v>13</v>
      </c>
      <c r="G12" s="51">
        <f t="shared" si="3"/>
        <v>7.9735034347399409E-4</v>
      </c>
    </row>
    <row r="13" spans="1:8" x14ac:dyDescent="0.2">
      <c r="A13" s="29" t="s">
        <v>40</v>
      </c>
      <c r="B13" s="63">
        <v>395</v>
      </c>
      <c r="C13" s="51">
        <f t="shared" si="0"/>
        <v>2.4227183513248284E-2</v>
      </c>
      <c r="D13" s="63">
        <v>600</v>
      </c>
      <c r="E13" s="51">
        <f t="shared" si="1"/>
        <v>3.6800785083415111E-2</v>
      </c>
      <c r="F13" s="20">
        <f t="shared" si="2"/>
        <v>995</v>
      </c>
      <c r="G13" s="51">
        <f t="shared" si="3"/>
        <v>6.1027968596663394E-2</v>
      </c>
    </row>
    <row r="14" spans="1:8" x14ac:dyDescent="0.2">
      <c r="A14" s="29" t="s">
        <v>41</v>
      </c>
      <c r="B14" s="63">
        <v>318</v>
      </c>
      <c r="C14" s="51">
        <f t="shared" si="0"/>
        <v>1.9504416094210011E-2</v>
      </c>
      <c r="D14" s="63">
        <v>760</v>
      </c>
      <c r="E14" s="51">
        <f t="shared" si="1"/>
        <v>4.6614327772325811E-2</v>
      </c>
      <c r="F14" s="20">
        <f t="shared" si="2"/>
        <v>1078</v>
      </c>
      <c r="G14" s="51">
        <f t="shared" si="3"/>
        <v>6.6118743866535823E-2</v>
      </c>
    </row>
    <row r="15" spans="1:8" x14ac:dyDescent="0.2">
      <c r="A15" s="29" t="s">
        <v>42</v>
      </c>
      <c r="B15" s="63">
        <v>319</v>
      </c>
      <c r="C15" s="51">
        <f t="shared" si="0"/>
        <v>1.9565750736015703E-2</v>
      </c>
      <c r="D15" s="63">
        <v>447</v>
      </c>
      <c r="E15" s="51">
        <f t="shared" si="1"/>
        <v>2.7416584887144258E-2</v>
      </c>
      <c r="F15" s="20">
        <f t="shared" si="2"/>
        <v>766</v>
      </c>
      <c r="G15" s="51">
        <f t="shared" si="3"/>
        <v>4.6982335623159961E-2</v>
      </c>
    </row>
    <row r="16" spans="1:8" x14ac:dyDescent="0.2">
      <c r="A16" s="29" t="s">
        <v>121</v>
      </c>
      <c r="B16" s="63">
        <v>279</v>
      </c>
      <c r="C16" s="51">
        <f t="shared" si="0"/>
        <v>1.7112365063788028E-2</v>
      </c>
      <c r="D16" s="63">
        <v>737</v>
      </c>
      <c r="E16" s="51">
        <f t="shared" si="1"/>
        <v>4.5203631010794894E-2</v>
      </c>
      <c r="F16" s="20">
        <f t="shared" si="2"/>
        <v>1016</v>
      </c>
      <c r="G16" s="51">
        <f t="shared" si="3"/>
        <v>6.2315996074582922E-2</v>
      </c>
    </row>
    <row r="17" spans="1:7" x14ac:dyDescent="0.2">
      <c r="A17" s="29" t="s">
        <v>122</v>
      </c>
      <c r="B17" s="63">
        <v>286</v>
      </c>
      <c r="C17" s="51">
        <f t="shared" si="0"/>
        <v>1.7541707556427869E-2</v>
      </c>
      <c r="D17" s="63">
        <v>582</v>
      </c>
      <c r="E17" s="51">
        <f t="shared" si="1"/>
        <v>3.5696761530912662E-2</v>
      </c>
      <c r="F17" s="20">
        <f t="shared" si="2"/>
        <v>868</v>
      </c>
      <c r="G17" s="51">
        <f t="shared" si="3"/>
        <v>5.3238469087340527E-2</v>
      </c>
    </row>
    <row r="18" spans="1:7" ht="15.75" x14ac:dyDescent="0.25">
      <c r="A18" s="21" t="s">
        <v>30</v>
      </c>
      <c r="B18" s="22">
        <f>SUM(B9:B17)</f>
        <v>7124</v>
      </c>
      <c r="C18" s="53">
        <f t="shared" si="0"/>
        <v>0.43694798822374875</v>
      </c>
      <c r="D18" s="22">
        <f>SUM(D9:D17)</f>
        <v>9180</v>
      </c>
      <c r="E18" s="53">
        <f t="shared" si="1"/>
        <v>0.56305201177625119</v>
      </c>
      <c r="F18" s="22">
        <f t="shared" si="2"/>
        <v>16304</v>
      </c>
      <c r="G18" s="53">
        <f t="shared" si="3"/>
        <v>1</v>
      </c>
    </row>
    <row r="40" spans="2:8" x14ac:dyDescent="0.2">
      <c r="B40" s="87" t="s">
        <v>135</v>
      </c>
      <c r="C40" s="87"/>
      <c r="D40" s="87"/>
      <c r="E40" s="87"/>
      <c r="F40" s="87"/>
      <c r="G40" s="87"/>
      <c r="H40" s="87"/>
    </row>
    <row r="41" spans="2:8" x14ac:dyDescent="0.2">
      <c r="B41" s="87"/>
      <c r="C41" s="87"/>
      <c r="D41" s="87"/>
      <c r="E41" s="87"/>
      <c r="F41" s="87"/>
      <c r="G41" s="87"/>
      <c r="H41" s="87"/>
    </row>
    <row r="42" spans="2:8" x14ac:dyDescent="0.2">
      <c r="B42" s="87"/>
      <c r="C42" s="87"/>
      <c r="D42" s="87"/>
      <c r="E42" s="87"/>
      <c r="F42" s="87"/>
      <c r="G42" s="87"/>
      <c r="H42" s="87"/>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Normal="100" workbookViewId="0"/>
  </sheetViews>
  <sheetFormatPr baseColWidth="10" defaultRowHeight="12.75" x14ac:dyDescent="0.2"/>
  <cols>
    <col min="1" max="1" width="24" style="32" bestFit="1" customWidth="1"/>
    <col min="2" max="16384" width="11.42578125" style="32"/>
  </cols>
  <sheetData>
    <row r="1" spans="1:24" ht="15.75" x14ac:dyDescent="0.25">
      <c r="A1" s="39" t="s">
        <v>43</v>
      </c>
    </row>
    <row r="2" spans="1:24" s="41" customFormat="1" ht="15.75" x14ac:dyDescent="0.25">
      <c r="A2" s="48"/>
    </row>
    <row r="3" spans="1:24" s="41" customFormat="1" ht="15" x14ac:dyDescent="0.25">
      <c r="A3" s="95" t="s">
        <v>136</v>
      </c>
      <c r="B3" s="95"/>
      <c r="C3" s="95"/>
      <c r="D3" s="95"/>
      <c r="E3" s="95"/>
      <c r="F3" s="95"/>
      <c r="G3" s="95"/>
      <c r="H3" s="95"/>
      <c r="I3" s="95"/>
      <c r="J3" s="95"/>
    </row>
    <row r="4" spans="1:24" s="41" customFormat="1" ht="15.75" x14ac:dyDescent="0.25">
      <c r="A4" s="48"/>
    </row>
    <row r="6" spans="1:24" x14ac:dyDescent="0.2">
      <c r="A6" s="94" t="s">
        <v>129</v>
      </c>
      <c r="B6" s="94"/>
      <c r="C6" s="94"/>
      <c r="D6" s="94"/>
      <c r="E6" s="94"/>
      <c r="F6" s="94"/>
      <c r="G6" s="94"/>
      <c r="H6" s="94"/>
      <c r="I6" s="94"/>
      <c r="J6" s="94"/>
      <c r="K6" s="94"/>
      <c r="L6" s="94"/>
      <c r="M6" s="94"/>
      <c r="N6" s="94"/>
      <c r="O6" s="94"/>
      <c r="P6" s="94"/>
      <c r="Q6" s="94"/>
      <c r="R6" s="94"/>
      <c r="S6" s="94"/>
      <c r="T6" s="94"/>
      <c r="U6" s="94"/>
      <c r="V6" s="94"/>
      <c r="W6" s="94"/>
      <c r="X6" s="94"/>
    </row>
    <row r="7" spans="1:24" x14ac:dyDescent="0.2">
      <c r="A7" s="88" t="s">
        <v>112</v>
      </c>
      <c r="B7" s="96" t="s">
        <v>7</v>
      </c>
      <c r="C7" s="96"/>
      <c r="D7" s="96" t="s">
        <v>44</v>
      </c>
      <c r="E7" s="96"/>
      <c r="F7" s="96" t="s">
        <v>45</v>
      </c>
      <c r="G7" s="96"/>
      <c r="H7" s="96" t="s">
        <v>46</v>
      </c>
      <c r="I7" s="96"/>
      <c r="J7" s="96" t="s">
        <v>47</v>
      </c>
      <c r="K7" s="96"/>
      <c r="L7" s="96" t="s">
        <v>48</v>
      </c>
      <c r="M7" s="96"/>
      <c r="N7" s="96" t="s">
        <v>49</v>
      </c>
      <c r="O7" s="96"/>
      <c r="P7" s="96" t="s">
        <v>50</v>
      </c>
      <c r="Q7" s="96"/>
      <c r="R7" s="96" t="s">
        <v>51</v>
      </c>
      <c r="S7" s="96"/>
      <c r="T7" s="96" t="s">
        <v>52</v>
      </c>
      <c r="U7" s="96"/>
      <c r="V7" s="96" t="s">
        <v>30</v>
      </c>
      <c r="W7" s="96"/>
      <c r="X7" s="97" t="s">
        <v>30</v>
      </c>
    </row>
    <row r="8" spans="1:24" x14ac:dyDescent="0.2">
      <c r="A8" s="89"/>
      <c r="B8" s="52" t="s">
        <v>105</v>
      </c>
      <c r="C8" s="34" t="s">
        <v>2</v>
      </c>
      <c r="D8" s="52" t="s">
        <v>105</v>
      </c>
      <c r="E8" s="34" t="s">
        <v>2</v>
      </c>
      <c r="F8" s="52" t="s">
        <v>105</v>
      </c>
      <c r="G8" s="34" t="s">
        <v>2</v>
      </c>
      <c r="H8" s="52" t="s">
        <v>105</v>
      </c>
      <c r="I8" s="34" t="s">
        <v>2</v>
      </c>
      <c r="J8" s="52" t="s">
        <v>105</v>
      </c>
      <c r="K8" s="34" t="s">
        <v>2</v>
      </c>
      <c r="L8" s="52" t="s">
        <v>105</v>
      </c>
      <c r="M8" s="34" t="s">
        <v>2</v>
      </c>
      <c r="N8" s="52" t="s">
        <v>105</v>
      </c>
      <c r="O8" s="34" t="s">
        <v>2</v>
      </c>
      <c r="P8" s="52" t="s">
        <v>105</v>
      </c>
      <c r="Q8" s="34" t="s">
        <v>2</v>
      </c>
      <c r="R8" s="52" t="s">
        <v>105</v>
      </c>
      <c r="S8" s="34" t="s">
        <v>2</v>
      </c>
      <c r="T8" s="52" t="s">
        <v>105</v>
      </c>
      <c r="U8" s="34" t="s">
        <v>2</v>
      </c>
      <c r="V8" s="52" t="s">
        <v>105</v>
      </c>
      <c r="W8" s="34" t="s">
        <v>2</v>
      </c>
      <c r="X8" s="98"/>
    </row>
    <row r="9" spans="1:24" x14ac:dyDescent="0.2">
      <c r="A9" s="29" t="s">
        <v>36</v>
      </c>
      <c r="B9" s="78">
        <v>0</v>
      </c>
      <c r="C9" s="78">
        <v>0</v>
      </c>
      <c r="D9" s="78">
        <v>2</v>
      </c>
      <c r="E9" s="78">
        <v>0</v>
      </c>
      <c r="F9" s="78">
        <v>1</v>
      </c>
      <c r="G9" s="78">
        <v>0</v>
      </c>
      <c r="H9" s="78">
        <v>3</v>
      </c>
      <c r="I9" s="78">
        <v>4</v>
      </c>
      <c r="J9" s="78">
        <v>3</v>
      </c>
      <c r="K9" s="78">
        <v>3</v>
      </c>
      <c r="L9" s="78">
        <v>3</v>
      </c>
      <c r="M9" s="78">
        <v>8</v>
      </c>
      <c r="N9" s="78">
        <v>8</v>
      </c>
      <c r="O9" s="78">
        <v>15</v>
      </c>
      <c r="P9" s="78">
        <v>12</v>
      </c>
      <c r="Q9" s="78">
        <v>15</v>
      </c>
      <c r="R9" s="78">
        <v>14</v>
      </c>
      <c r="S9" s="78">
        <v>35</v>
      </c>
      <c r="T9" s="78">
        <v>14</v>
      </c>
      <c r="U9" s="78">
        <v>30</v>
      </c>
      <c r="V9" s="78">
        <f>B9+D9+F9+H9+J9+L9+N9+P9+R9+T9</f>
        <v>60</v>
      </c>
      <c r="W9" s="78">
        <f>C9+E9+G9+I9+K9+M9+O9+Q9+S9+U9</f>
        <v>110</v>
      </c>
      <c r="X9" s="28">
        <f>V9+W9</f>
        <v>170</v>
      </c>
    </row>
    <row r="10" spans="1:24" x14ac:dyDescent="0.2">
      <c r="A10" s="29" t="s">
        <v>37</v>
      </c>
      <c r="B10" s="78">
        <v>86</v>
      </c>
      <c r="C10" s="78">
        <v>80</v>
      </c>
      <c r="D10" s="78">
        <v>154</v>
      </c>
      <c r="E10" s="78">
        <v>136</v>
      </c>
      <c r="F10" s="78">
        <v>166</v>
      </c>
      <c r="G10" s="78">
        <v>166</v>
      </c>
      <c r="H10" s="78">
        <v>91</v>
      </c>
      <c r="I10" s="78">
        <v>128</v>
      </c>
      <c r="J10" s="78">
        <v>98</v>
      </c>
      <c r="K10" s="78">
        <v>151</v>
      </c>
      <c r="L10" s="78">
        <v>121</v>
      </c>
      <c r="M10" s="78">
        <v>148</v>
      </c>
      <c r="N10" s="78">
        <v>235</v>
      </c>
      <c r="O10" s="78">
        <v>281</v>
      </c>
      <c r="P10" s="78">
        <v>287</v>
      </c>
      <c r="Q10" s="78">
        <v>300</v>
      </c>
      <c r="R10" s="78">
        <v>272</v>
      </c>
      <c r="S10" s="78">
        <v>300</v>
      </c>
      <c r="T10" s="78">
        <v>185</v>
      </c>
      <c r="U10" s="78">
        <v>250</v>
      </c>
      <c r="V10" s="78">
        <f t="shared" ref="V10:W17" si="0">B10+D10+F10+H10+J10+L10+N10+P10+R10+T10</f>
        <v>1695</v>
      </c>
      <c r="W10" s="78">
        <f t="shared" si="0"/>
        <v>1940</v>
      </c>
      <c r="X10" s="28">
        <f t="shared" ref="X10:X17" si="1">V10+W10</f>
        <v>3635</v>
      </c>
    </row>
    <row r="11" spans="1:24" x14ac:dyDescent="0.2">
      <c r="A11" s="29" t="s">
        <v>38</v>
      </c>
      <c r="B11" s="78">
        <v>73</v>
      </c>
      <c r="C11" s="78">
        <v>61</v>
      </c>
      <c r="D11" s="78">
        <v>302</v>
      </c>
      <c r="E11" s="78">
        <v>274</v>
      </c>
      <c r="F11" s="78">
        <v>380</v>
      </c>
      <c r="G11" s="78">
        <v>381</v>
      </c>
      <c r="H11" s="78">
        <v>428</v>
      </c>
      <c r="I11" s="78">
        <v>444</v>
      </c>
      <c r="J11" s="78">
        <v>436</v>
      </c>
      <c r="K11" s="78">
        <v>482</v>
      </c>
      <c r="L11" s="78">
        <v>517</v>
      </c>
      <c r="M11" s="78">
        <v>513</v>
      </c>
      <c r="N11" s="78">
        <v>498</v>
      </c>
      <c r="O11" s="78">
        <v>611</v>
      </c>
      <c r="P11" s="78">
        <v>496</v>
      </c>
      <c r="Q11" s="78">
        <v>528</v>
      </c>
      <c r="R11" s="78">
        <v>436</v>
      </c>
      <c r="S11" s="78">
        <v>425</v>
      </c>
      <c r="T11" s="78">
        <v>203</v>
      </c>
      <c r="U11" s="78">
        <v>275</v>
      </c>
      <c r="V11" s="78">
        <f t="shared" si="0"/>
        <v>3769</v>
      </c>
      <c r="W11" s="78">
        <f t="shared" si="0"/>
        <v>3994</v>
      </c>
      <c r="X11" s="28">
        <f t="shared" si="1"/>
        <v>7763</v>
      </c>
    </row>
    <row r="12" spans="1:24" x14ac:dyDescent="0.2">
      <c r="A12" s="29" t="s">
        <v>53</v>
      </c>
      <c r="B12" s="78">
        <v>0</v>
      </c>
      <c r="C12" s="78">
        <v>0</v>
      </c>
      <c r="D12" s="78">
        <v>1</v>
      </c>
      <c r="E12" s="78">
        <v>4</v>
      </c>
      <c r="F12" s="78">
        <v>2</v>
      </c>
      <c r="G12" s="78">
        <v>1</v>
      </c>
      <c r="H12" s="78">
        <v>0</v>
      </c>
      <c r="I12" s="78">
        <v>1</v>
      </c>
      <c r="J12" s="78">
        <v>0</v>
      </c>
      <c r="K12" s="78">
        <v>0</v>
      </c>
      <c r="L12" s="78">
        <v>0</v>
      </c>
      <c r="M12" s="78">
        <v>1</v>
      </c>
      <c r="N12" s="78">
        <v>0</v>
      </c>
      <c r="O12" s="78">
        <v>0</v>
      </c>
      <c r="P12" s="78">
        <v>0</v>
      </c>
      <c r="Q12" s="78">
        <v>2</v>
      </c>
      <c r="R12" s="78">
        <v>0</v>
      </c>
      <c r="S12" s="78">
        <v>0</v>
      </c>
      <c r="T12" s="78">
        <v>0</v>
      </c>
      <c r="U12" s="78">
        <v>1</v>
      </c>
      <c r="V12" s="78">
        <f t="shared" si="0"/>
        <v>3</v>
      </c>
      <c r="W12" s="78">
        <f t="shared" si="0"/>
        <v>10</v>
      </c>
      <c r="X12" s="28">
        <f t="shared" si="1"/>
        <v>13</v>
      </c>
    </row>
    <row r="13" spans="1:24" x14ac:dyDescent="0.2">
      <c r="A13" s="29" t="s">
        <v>40</v>
      </c>
      <c r="B13" s="78">
        <v>7</v>
      </c>
      <c r="C13" s="78">
        <v>14</v>
      </c>
      <c r="D13" s="78">
        <v>47</v>
      </c>
      <c r="E13" s="78">
        <v>37</v>
      </c>
      <c r="F13" s="78">
        <v>63</v>
      </c>
      <c r="G13" s="78">
        <v>62</v>
      </c>
      <c r="H13" s="78">
        <v>32</v>
      </c>
      <c r="I13" s="78">
        <v>63</v>
      </c>
      <c r="J13" s="78">
        <v>35</v>
      </c>
      <c r="K13" s="78">
        <v>99</v>
      </c>
      <c r="L13" s="78">
        <v>55</v>
      </c>
      <c r="M13" s="78">
        <v>82</v>
      </c>
      <c r="N13" s="78">
        <v>48</v>
      </c>
      <c r="O13" s="78">
        <v>78</v>
      </c>
      <c r="P13" s="78">
        <v>42</v>
      </c>
      <c r="Q13" s="78">
        <v>75</v>
      </c>
      <c r="R13" s="78">
        <v>41</v>
      </c>
      <c r="S13" s="78">
        <v>59</v>
      </c>
      <c r="T13" s="78">
        <v>25</v>
      </c>
      <c r="U13" s="78">
        <v>31</v>
      </c>
      <c r="V13" s="78">
        <f t="shared" si="0"/>
        <v>395</v>
      </c>
      <c r="W13" s="78">
        <f t="shared" si="0"/>
        <v>600</v>
      </c>
      <c r="X13" s="28">
        <f t="shared" si="1"/>
        <v>995</v>
      </c>
    </row>
    <row r="14" spans="1:24" x14ac:dyDescent="0.2">
      <c r="A14" s="29" t="s">
        <v>41</v>
      </c>
      <c r="B14" s="78">
        <v>3</v>
      </c>
      <c r="C14" s="78">
        <v>5</v>
      </c>
      <c r="D14" s="78">
        <v>35</v>
      </c>
      <c r="E14" s="78">
        <v>57</v>
      </c>
      <c r="F14" s="78">
        <v>40</v>
      </c>
      <c r="G14" s="78">
        <v>86</v>
      </c>
      <c r="H14" s="78">
        <v>39</v>
      </c>
      <c r="I14" s="78">
        <v>100</v>
      </c>
      <c r="J14" s="78">
        <v>48</v>
      </c>
      <c r="K14" s="78">
        <v>121</v>
      </c>
      <c r="L14" s="78">
        <v>44</v>
      </c>
      <c r="M14" s="78">
        <v>94</v>
      </c>
      <c r="N14" s="78">
        <v>36</v>
      </c>
      <c r="O14" s="78">
        <v>97</v>
      </c>
      <c r="P14" s="78">
        <v>33</v>
      </c>
      <c r="Q14" s="78">
        <v>105</v>
      </c>
      <c r="R14" s="78">
        <v>30</v>
      </c>
      <c r="S14" s="78">
        <v>70</v>
      </c>
      <c r="T14" s="78">
        <v>10</v>
      </c>
      <c r="U14" s="78">
        <v>25</v>
      </c>
      <c r="V14" s="78">
        <f t="shared" si="0"/>
        <v>318</v>
      </c>
      <c r="W14" s="78">
        <f t="shared" si="0"/>
        <v>760</v>
      </c>
      <c r="X14" s="28">
        <f t="shared" si="1"/>
        <v>1078</v>
      </c>
    </row>
    <row r="15" spans="1:24" x14ac:dyDescent="0.2">
      <c r="A15" s="29" t="s">
        <v>42</v>
      </c>
      <c r="B15" s="78">
        <v>0</v>
      </c>
      <c r="C15" s="78">
        <v>0</v>
      </c>
      <c r="D15" s="78">
        <v>30</v>
      </c>
      <c r="E15" s="78">
        <v>32</v>
      </c>
      <c r="F15" s="78">
        <v>51</v>
      </c>
      <c r="G15" s="78">
        <v>72</v>
      </c>
      <c r="H15" s="78">
        <v>45</v>
      </c>
      <c r="I15" s="78">
        <v>59</v>
      </c>
      <c r="J15" s="78">
        <v>52</v>
      </c>
      <c r="K15" s="78">
        <v>84</v>
      </c>
      <c r="L15" s="78">
        <v>51</v>
      </c>
      <c r="M15" s="78">
        <v>87</v>
      </c>
      <c r="N15" s="78">
        <v>39</v>
      </c>
      <c r="O15" s="78">
        <v>61</v>
      </c>
      <c r="P15" s="78">
        <v>30</v>
      </c>
      <c r="Q15" s="78">
        <v>34</v>
      </c>
      <c r="R15" s="78">
        <v>13</v>
      </c>
      <c r="S15" s="78">
        <v>16</v>
      </c>
      <c r="T15" s="78">
        <v>8</v>
      </c>
      <c r="U15" s="78">
        <v>2</v>
      </c>
      <c r="V15" s="78">
        <f t="shared" si="0"/>
        <v>319</v>
      </c>
      <c r="W15" s="78">
        <f t="shared" si="0"/>
        <v>447</v>
      </c>
      <c r="X15" s="28">
        <f t="shared" si="1"/>
        <v>766</v>
      </c>
    </row>
    <row r="16" spans="1:24" x14ac:dyDescent="0.2">
      <c r="A16" s="29" t="s">
        <v>121</v>
      </c>
      <c r="B16" s="78">
        <v>0</v>
      </c>
      <c r="C16" s="78">
        <v>0</v>
      </c>
      <c r="D16" s="78">
        <v>9</v>
      </c>
      <c r="E16" s="78">
        <v>53</v>
      </c>
      <c r="F16" s="78">
        <v>49</v>
      </c>
      <c r="G16" s="78">
        <v>124</v>
      </c>
      <c r="H16" s="78">
        <v>49</v>
      </c>
      <c r="I16" s="78">
        <v>128</v>
      </c>
      <c r="J16" s="78">
        <v>42</v>
      </c>
      <c r="K16" s="78">
        <v>130</v>
      </c>
      <c r="L16" s="78">
        <v>48</v>
      </c>
      <c r="M16" s="78">
        <v>130</v>
      </c>
      <c r="N16" s="78">
        <v>31</v>
      </c>
      <c r="O16" s="78">
        <v>71</v>
      </c>
      <c r="P16" s="78">
        <v>23</v>
      </c>
      <c r="Q16" s="78">
        <v>46</v>
      </c>
      <c r="R16" s="78">
        <v>20</v>
      </c>
      <c r="S16" s="78">
        <v>37</v>
      </c>
      <c r="T16" s="78">
        <v>8</v>
      </c>
      <c r="U16" s="78">
        <v>18</v>
      </c>
      <c r="V16" s="78">
        <f t="shared" si="0"/>
        <v>279</v>
      </c>
      <c r="W16" s="78">
        <f t="shared" si="0"/>
        <v>737</v>
      </c>
      <c r="X16" s="28">
        <f t="shared" si="1"/>
        <v>1016</v>
      </c>
    </row>
    <row r="17" spans="1:24" x14ac:dyDescent="0.2">
      <c r="A17" s="29" t="s">
        <v>123</v>
      </c>
      <c r="B17" s="78">
        <v>0</v>
      </c>
      <c r="C17" s="78">
        <v>0</v>
      </c>
      <c r="D17" s="78">
        <v>5</v>
      </c>
      <c r="E17" s="78">
        <v>5</v>
      </c>
      <c r="F17" s="78">
        <v>58</v>
      </c>
      <c r="G17" s="78">
        <v>97</v>
      </c>
      <c r="H17" s="78">
        <v>53</v>
      </c>
      <c r="I17" s="78">
        <v>152</v>
      </c>
      <c r="J17" s="78">
        <v>69</v>
      </c>
      <c r="K17" s="78">
        <v>130</v>
      </c>
      <c r="L17" s="78">
        <v>36</v>
      </c>
      <c r="M17" s="78">
        <v>103</v>
      </c>
      <c r="N17" s="78">
        <v>21</v>
      </c>
      <c r="O17" s="78">
        <v>49</v>
      </c>
      <c r="P17" s="78">
        <v>24</v>
      </c>
      <c r="Q17" s="78">
        <v>23</v>
      </c>
      <c r="R17" s="78">
        <v>10</v>
      </c>
      <c r="S17" s="78">
        <v>18</v>
      </c>
      <c r="T17" s="78">
        <v>10</v>
      </c>
      <c r="U17" s="78">
        <v>5</v>
      </c>
      <c r="V17" s="78">
        <f t="shared" si="0"/>
        <v>286</v>
      </c>
      <c r="W17" s="78">
        <f t="shared" si="0"/>
        <v>582</v>
      </c>
      <c r="X17" s="28">
        <f t="shared" si="1"/>
        <v>868</v>
      </c>
    </row>
    <row r="18" spans="1:24" s="35" customFormat="1" ht="15.75" x14ac:dyDescent="0.25">
      <c r="A18" s="33" t="s">
        <v>30</v>
      </c>
      <c r="B18" s="22">
        <f>SUM(B9:B17)</f>
        <v>169</v>
      </c>
      <c r="C18" s="22">
        <f t="shared" ref="C18:X18" si="2">SUM(C9:C17)</f>
        <v>160</v>
      </c>
      <c r="D18" s="22">
        <f t="shared" si="2"/>
        <v>585</v>
      </c>
      <c r="E18" s="22">
        <f t="shared" si="2"/>
        <v>598</v>
      </c>
      <c r="F18" s="22">
        <f t="shared" si="2"/>
        <v>810</v>
      </c>
      <c r="G18" s="22">
        <f t="shared" si="2"/>
        <v>989</v>
      </c>
      <c r="H18" s="22">
        <f t="shared" si="2"/>
        <v>740</v>
      </c>
      <c r="I18" s="22">
        <f t="shared" si="2"/>
        <v>1079</v>
      </c>
      <c r="J18" s="22">
        <f t="shared" si="2"/>
        <v>783</v>
      </c>
      <c r="K18" s="22">
        <f t="shared" si="2"/>
        <v>1200</v>
      </c>
      <c r="L18" s="22">
        <f t="shared" si="2"/>
        <v>875</v>
      </c>
      <c r="M18" s="22">
        <f t="shared" si="2"/>
        <v>1166</v>
      </c>
      <c r="N18" s="22">
        <f t="shared" si="2"/>
        <v>916</v>
      </c>
      <c r="O18" s="22">
        <f t="shared" si="2"/>
        <v>1263</v>
      </c>
      <c r="P18" s="22">
        <f t="shared" si="2"/>
        <v>947</v>
      </c>
      <c r="Q18" s="22">
        <f t="shared" si="2"/>
        <v>1128</v>
      </c>
      <c r="R18" s="22">
        <f t="shared" si="2"/>
        <v>836</v>
      </c>
      <c r="S18" s="22">
        <f t="shared" si="2"/>
        <v>960</v>
      </c>
      <c r="T18" s="22">
        <f t="shared" si="2"/>
        <v>463</v>
      </c>
      <c r="U18" s="22">
        <f t="shared" si="2"/>
        <v>637</v>
      </c>
      <c r="V18" s="22">
        <f t="shared" si="2"/>
        <v>7124</v>
      </c>
      <c r="W18" s="22">
        <f t="shared" si="2"/>
        <v>9180</v>
      </c>
      <c r="X18" s="22">
        <f t="shared" si="2"/>
        <v>16304</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43</v>
      </c>
    </row>
    <row r="2" spans="1:7" s="41" customFormat="1" ht="15.75" x14ac:dyDescent="0.25">
      <c r="A2" s="48"/>
    </row>
    <row r="3" spans="1:7" s="41" customFormat="1" ht="15.75" customHeight="1" x14ac:dyDescent="0.2">
      <c r="A3" s="83" t="s">
        <v>138</v>
      </c>
      <c r="B3" s="83"/>
      <c r="C3" s="83"/>
      <c r="D3" s="83"/>
      <c r="E3" s="83"/>
      <c r="F3" s="83"/>
      <c r="G3" s="83"/>
    </row>
    <row r="4" spans="1:7" s="41" customFormat="1" x14ac:dyDescent="0.2">
      <c r="A4" s="83"/>
      <c r="B4" s="83"/>
      <c r="C4" s="83"/>
      <c r="D4" s="83"/>
      <c r="E4" s="83"/>
      <c r="F4" s="83"/>
      <c r="G4" s="83"/>
    </row>
    <row r="5" spans="1:7" s="41" customFormat="1" ht="15.75" x14ac:dyDescent="0.25">
      <c r="A5" s="43"/>
    </row>
    <row r="7" spans="1:7" x14ac:dyDescent="0.2">
      <c r="A7" s="94" t="s">
        <v>129</v>
      </c>
      <c r="B7" s="94"/>
      <c r="C7" s="94"/>
      <c r="D7" s="94"/>
      <c r="E7" s="94"/>
      <c r="F7" s="94"/>
      <c r="G7" s="94"/>
    </row>
    <row r="8" spans="1:7" x14ac:dyDescent="0.2">
      <c r="A8" s="79" t="s">
        <v>113</v>
      </c>
      <c r="B8" s="96" t="s">
        <v>105</v>
      </c>
      <c r="C8" s="96"/>
      <c r="D8" s="96" t="s">
        <v>2</v>
      </c>
      <c r="E8" s="96"/>
      <c r="F8" s="96" t="s">
        <v>30</v>
      </c>
      <c r="G8" s="96"/>
    </row>
    <row r="9" spans="1:7" ht="38.25" x14ac:dyDescent="0.2">
      <c r="A9" s="80"/>
      <c r="B9" s="40" t="s">
        <v>28</v>
      </c>
      <c r="C9" s="37" t="s">
        <v>59</v>
      </c>
      <c r="D9" s="40" t="s">
        <v>33</v>
      </c>
      <c r="E9" s="37" t="s">
        <v>60</v>
      </c>
      <c r="F9" s="40" t="s">
        <v>32</v>
      </c>
      <c r="G9" s="37" t="s">
        <v>58</v>
      </c>
    </row>
    <row r="10" spans="1:7" x14ac:dyDescent="0.2">
      <c r="A10" s="29" t="s">
        <v>54</v>
      </c>
      <c r="B10" s="20">
        <v>438</v>
      </c>
      <c r="C10" s="51">
        <f>B10/F10</f>
        <v>0.6203966005665722</v>
      </c>
      <c r="D10" s="20">
        <v>268</v>
      </c>
      <c r="E10" s="51">
        <f>D10/F10</f>
        <v>0.37960339943342775</v>
      </c>
      <c r="F10" s="20">
        <f t="shared" ref="F10:F15" si="0">B10+D10</f>
        <v>706</v>
      </c>
      <c r="G10" s="55">
        <f>F10/$F$16</f>
        <v>4.330225711481845E-2</v>
      </c>
    </row>
    <row r="11" spans="1:7" x14ac:dyDescent="0.2">
      <c r="A11" s="29" t="s">
        <v>137</v>
      </c>
      <c r="B11" s="54">
        <v>499</v>
      </c>
      <c r="C11" s="51">
        <f t="shared" ref="C11:C16" si="1">B11/F11</f>
        <v>0.52972399150743099</v>
      </c>
      <c r="D11" s="54">
        <v>443</v>
      </c>
      <c r="E11" s="51">
        <f t="shared" ref="E11:E16" si="2">D11/F11</f>
        <v>0.47027600849256901</v>
      </c>
      <c r="F11" s="20">
        <f t="shared" si="0"/>
        <v>942</v>
      </c>
      <c r="G11" s="55">
        <f t="shared" ref="G11:G16" si="3">F11/$F$16</f>
        <v>5.7777232580961728E-2</v>
      </c>
    </row>
    <row r="12" spans="1:7" x14ac:dyDescent="0.2">
      <c r="A12" s="29" t="s">
        <v>55</v>
      </c>
      <c r="B12" s="20">
        <v>3600</v>
      </c>
      <c r="C12" s="51">
        <f t="shared" si="1"/>
        <v>0.37578288100208768</v>
      </c>
      <c r="D12" s="20">
        <v>5980</v>
      </c>
      <c r="E12" s="51">
        <f t="shared" si="2"/>
        <v>0.62421711899791232</v>
      </c>
      <c r="F12" s="20">
        <f t="shared" si="0"/>
        <v>9580</v>
      </c>
      <c r="G12" s="55">
        <f t="shared" si="3"/>
        <v>0.58758586849852801</v>
      </c>
    </row>
    <row r="13" spans="1:7" x14ac:dyDescent="0.2">
      <c r="A13" s="29" t="s">
        <v>56</v>
      </c>
      <c r="B13" s="54">
        <v>1130</v>
      </c>
      <c r="C13" s="51">
        <f t="shared" si="1"/>
        <v>0.88143525741029638</v>
      </c>
      <c r="D13" s="54">
        <v>152</v>
      </c>
      <c r="E13" s="51">
        <f t="shared" si="2"/>
        <v>0.11856474258970359</v>
      </c>
      <c r="F13" s="20">
        <f t="shared" si="0"/>
        <v>1282</v>
      </c>
      <c r="G13" s="55">
        <f t="shared" si="3"/>
        <v>7.8631010794896955E-2</v>
      </c>
    </row>
    <row r="14" spans="1:7" x14ac:dyDescent="0.2">
      <c r="A14" s="31" t="s">
        <v>124</v>
      </c>
      <c r="B14" s="54">
        <v>927</v>
      </c>
      <c r="C14" s="51">
        <f t="shared" si="1"/>
        <v>0.41775574583145564</v>
      </c>
      <c r="D14" s="54">
        <v>1292</v>
      </c>
      <c r="E14" s="51">
        <f t="shared" si="2"/>
        <v>0.58224425416854442</v>
      </c>
      <c r="F14" s="20">
        <f t="shared" si="0"/>
        <v>2219</v>
      </c>
      <c r="G14" s="55">
        <f t="shared" si="3"/>
        <v>0.13610157016683022</v>
      </c>
    </row>
    <row r="15" spans="1:7" x14ac:dyDescent="0.2">
      <c r="A15" s="29" t="s">
        <v>57</v>
      </c>
      <c r="B15" s="54">
        <v>530</v>
      </c>
      <c r="C15" s="51">
        <f t="shared" si="1"/>
        <v>0.33650793650793653</v>
      </c>
      <c r="D15" s="54">
        <v>1045</v>
      </c>
      <c r="E15" s="51">
        <f t="shared" si="2"/>
        <v>0.66349206349206347</v>
      </c>
      <c r="F15" s="20">
        <f t="shared" si="0"/>
        <v>1575</v>
      </c>
      <c r="G15" s="55">
        <f t="shared" si="3"/>
        <v>9.6602060843964666E-2</v>
      </c>
    </row>
    <row r="16" spans="1:7" ht="15.75" x14ac:dyDescent="0.25">
      <c r="A16" s="38" t="s">
        <v>30</v>
      </c>
      <c r="B16" s="22">
        <f>SUM(B10:B15)</f>
        <v>7124</v>
      </c>
      <c r="C16" s="53">
        <f t="shared" si="1"/>
        <v>0.43694798822374875</v>
      </c>
      <c r="D16" s="22">
        <f>SUM(D10:D15)</f>
        <v>9180</v>
      </c>
      <c r="E16" s="53">
        <f t="shared" si="2"/>
        <v>0.56305201177625119</v>
      </c>
      <c r="F16" s="22">
        <f>SUM(F10:F15)</f>
        <v>16304</v>
      </c>
      <c r="G16" s="58">
        <f t="shared" si="3"/>
        <v>1</v>
      </c>
    </row>
    <row r="40" spans="1:11" x14ac:dyDescent="0.2">
      <c r="A40" s="87" t="s">
        <v>139</v>
      </c>
      <c r="B40" s="87"/>
      <c r="C40" s="87"/>
      <c r="D40" s="87"/>
      <c r="F40" s="87" t="s">
        <v>140</v>
      </c>
      <c r="G40" s="87"/>
      <c r="H40" s="87"/>
      <c r="I40" s="87"/>
      <c r="J40" s="87"/>
      <c r="K40" s="87"/>
    </row>
    <row r="41" spans="1:11" x14ac:dyDescent="0.2">
      <c r="A41" s="87"/>
      <c r="B41" s="87"/>
      <c r="C41" s="87"/>
      <c r="D41" s="87"/>
      <c r="F41" s="87"/>
      <c r="G41" s="87"/>
      <c r="H41" s="87"/>
      <c r="I41" s="87"/>
      <c r="J41" s="87"/>
      <c r="K41" s="87"/>
    </row>
    <row r="42" spans="1:11" x14ac:dyDescent="0.2">
      <c r="A42" s="87"/>
      <c r="B42" s="87"/>
      <c r="C42" s="87"/>
      <c r="D42" s="87"/>
      <c r="F42" s="87"/>
      <c r="G42" s="87"/>
      <c r="H42" s="87"/>
      <c r="I42" s="87"/>
      <c r="J42" s="87"/>
      <c r="K42" s="87"/>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43</v>
      </c>
    </row>
    <row r="2" spans="1:8" ht="15.75" x14ac:dyDescent="0.25">
      <c r="A2" s="48"/>
    </row>
    <row r="3" spans="1:8" ht="15" customHeight="1" x14ac:dyDescent="0.2">
      <c r="A3" s="83" t="s">
        <v>181</v>
      </c>
      <c r="B3" s="83"/>
      <c r="C3" s="83"/>
      <c r="D3" s="83"/>
      <c r="E3" s="83"/>
    </row>
    <row r="4" spans="1:8" x14ac:dyDescent="0.2">
      <c r="A4" s="83"/>
      <c r="B4" s="83"/>
      <c r="C4" s="83"/>
      <c r="D4" s="83"/>
      <c r="E4" s="83"/>
    </row>
    <row r="5" spans="1:8" ht="15.75" x14ac:dyDescent="0.25">
      <c r="A5" s="48"/>
    </row>
    <row r="7" spans="1:8" x14ac:dyDescent="0.2">
      <c r="A7" s="91" t="s">
        <v>129</v>
      </c>
      <c r="B7" s="91"/>
      <c r="C7" s="91"/>
      <c r="D7" s="91"/>
      <c r="E7" s="91"/>
      <c r="F7" s="91"/>
      <c r="G7" s="91"/>
      <c r="H7" s="91"/>
    </row>
    <row r="8" spans="1:8" x14ac:dyDescent="0.2">
      <c r="A8" s="30"/>
      <c r="B8" s="49"/>
      <c r="C8" s="91" t="s">
        <v>107</v>
      </c>
      <c r="D8" s="91"/>
      <c r="E8" s="91" t="s">
        <v>29</v>
      </c>
      <c r="F8" s="91"/>
      <c r="G8" s="91" t="s">
        <v>30</v>
      </c>
      <c r="H8" s="91"/>
    </row>
    <row r="9" spans="1:8" s="44" customFormat="1" ht="38.25" x14ac:dyDescent="0.25">
      <c r="A9" s="47" t="s">
        <v>61</v>
      </c>
      <c r="B9" s="42" t="s">
        <v>62</v>
      </c>
      <c r="C9" s="52" t="s">
        <v>106</v>
      </c>
      <c r="D9" s="42" t="s">
        <v>109</v>
      </c>
      <c r="E9" s="45" t="s">
        <v>33</v>
      </c>
      <c r="F9" s="42" t="s">
        <v>108</v>
      </c>
      <c r="G9" s="45" t="s">
        <v>32</v>
      </c>
      <c r="H9" s="42" t="s">
        <v>35</v>
      </c>
    </row>
    <row r="10" spans="1:8" x14ac:dyDescent="0.2">
      <c r="A10" s="46" t="s">
        <v>63</v>
      </c>
      <c r="B10" s="50" t="s">
        <v>141</v>
      </c>
      <c r="C10" s="77">
        <v>191</v>
      </c>
      <c r="D10" s="51">
        <f>C10/G10</f>
        <v>8.3992963940193496E-2</v>
      </c>
      <c r="E10" s="77">
        <v>2083</v>
      </c>
      <c r="F10" s="51">
        <f>E10/G10</f>
        <v>0.91600703605980649</v>
      </c>
      <c r="G10" s="20">
        <f>C10+E10</f>
        <v>2274</v>
      </c>
      <c r="H10" s="51">
        <f>G10/$G$50</f>
        <v>0.19884575026232948</v>
      </c>
    </row>
    <row r="11" spans="1:8" x14ac:dyDescent="0.2">
      <c r="A11" s="46" t="s">
        <v>64</v>
      </c>
      <c r="B11" s="50" t="s">
        <v>142</v>
      </c>
      <c r="C11" s="77">
        <v>311</v>
      </c>
      <c r="D11" s="51">
        <f t="shared" ref="D11:D50" si="0">C11/G11</f>
        <v>0.18380614657210401</v>
      </c>
      <c r="E11" s="77">
        <v>1381</v>
      </c>
      <c r="F11" s="51">
        <f t="shared" ref="F11:F50" si="1">E11/G11</f>
        <v>0.81619385342789597</v>
      </c>
      <c r="G11" s="20">
        <f t="shared" ref="G11:G50" si="2">C11+E11</f>
        <v>1692</v>
      </c>
      <c r="H11" s="51">
        <f t="shared" ref="H11:H50" si="3">G11/$G$50</f>
        <v>0.14795383001049317</v>
      </c>
    </row>
    <row r="12" spans="1:8" x14ac:dyDescent="0.2">
      <c r="A12" s="46" t="s">
        <v>65</v>
      </c>
      <c r="B12" s="50" t="s">
        <v>143</v>
      </c>
      <c r="C12" s="77">
        <v>304</v>
      </c>
      <c r="D12" s="51">
        <f t="shared" si="0"/>
        <v>0.24635332252836303</v>
      </c>
      <c r="E12" s="77">
        <v>930</v>
      </c>
      <c r="F12" s="51">
        <f t="shared" si="1"/>
        <v>0.75364667747163694</v>
      </c>
      <c r="G12" s="20">
        <f t="shared" si="2"/>
        <v>1234</v>
      </c>
      <c r="H12" s="51">
        <f t="shared" si="3"/>
        <v>0.10790486183980413</v>
      </c>
    </row>
    <row r="13" spans="1:8" x14ac:dyDescent="0.2">
      <c r="A13" s="46" t="s">
        <v>66</v>
      </c>
      <c r="B13" s="50" t="s">
        <v>144</v>
      </c>
      <c r="C13" s="77">
        <v>470</v>
      </c>
      <c r="D13" s="51">
        <f t="shared" si="0"/>
        <v>0.62169312169312174</v>
      </c>
      <c r="E13" s="77">
        <v>286</v>
      </c>
      <c r="F13" s="51">
        <f t="shared" si="1"/>
        <v>0.37830687830687831</v>
      </c>
      <c r="G13" s="20">
        <f t="shared" si="2"/>
        <v>756</v>
      </c>
      <c r="H13" s="51">
        <f t="shared" si="3"/>
        <v>6.6107030430220357E-2</v>
      </c>
    </row>
    <row r="14" spans="1:8" x14ac:dyDescent="0.2">
      <c r="A14" s="46" t="s">
        <v>67</v>
      </c>
      <c r="B14" s="50" t="s">
        <v>145</v>
      </c>
      <c r="C14" s="77">
        <v>586</v>
      </c>
      <c r="D14" s="51">
        <f t="shared" si="0"/>
        <v>0.98653198653198648</v>
      </c>
      <c r="E14" s="77">
        <v>8</v>
      </c>
      <c r="F14" s="51">
        <f t="shared" si="1"/>
        <v>1.3468013468013467E-2</v>
      </c>
      <c r="G14" s="20">
        <f t="shared" si="2"/>
        <v>594</v>
      </c>
      <c r="H14" s="51">
        <f t="shared" si="3"/>
        <v>5.1941238195173135E-2</v>
      </c>
    </row>
    <row r="15" spans="1:8" x14ac:dyDescent="0.2">
      <c r="A15" s="46" t="s">
        <v>68</v>
      </c>
      <c r="B15" s="50" t="s">
        <v>146</v>
      </c>
      <c r="C15" s="77">
        <v>293</v>
      </c>
      <c r="D15" s="51">
        <f t="shared" si="0"/>
        <v>0.68139534883720931</v>
      </c>
      <c r="E15" s="77">
        <v>137</v>
      </c>
      <c r="F15" s="51">
        <f t="shared" si="1"/>
        <v>0.31860465116279069</v>
      </c>
      <c r="G15" s="20">
        <f t="shared" si="2"/>
        <v>430</v>
      </c>
      <c r="H15" s="51">
        <f t="shared" si="3"/>
        <v>3.7600559636236444E-2</v>
      </c>
    </row>
    <row r="16" spans="1:8" ht="25.5" x14ac:dyDescent="0.2">
      <c r="A16" s="46" t="s">
        <v>69</v>
      </c>
      <c r="B16" s="50" t="s">
        <v>147</v>
      </c>
      <c r="C16" s="77">
        <v>258</v>
      </c>
      <c r="D16" s="51">
        <f t="shared" si="0"/>
        <v>0.9555555555555556</v>
      </c>
      <c r="E16" s="77">
        <v>12</v>
      </c>
      <c r="F16" s="51">
        <f t="shared" si="1"/>
        <v>4.4444444444444446E-2</v>
      </c>
      <c r="G16" s="20">
        <f t="shared" si="2"/>
        <v>270</v>
      </c>
      <c r="H16" s="51">
        <f t="shared" si="3"/>
        <v>2.36096537250787E-2</v>
      </c>
    </row>
    <row r="17" spans="1:8" x14ac:dyDescent="0.2">
      <c r="A17" s="46" t="s">
        <v>70</v>
      </c>
      <c r="B17" s="50" t="s">
        <v>148</v>
      </c>
      <c r="C17" s="77">
        <v>286</v>
      </c>
      <c r="D17" s="51">
        <f t="shared" si="0"/>
        <v>0.99305555555555558</v>
      </c>
      <c r="E17" s="77">
        <v>2</v>
      </c>
      <c r="F17" s="51">
        <f t="shared" si="1"/>
        <v>6.9444444444444441E-3</v>
      </c>
      <c r="G17" s="20">
        <f t="shared" si="2"/>
        <v>288</v>
      </c>
      <c r="H17" s="51">
        <f t="shared" si="3"/>
        <v>2.5183630640083946E-2</v>
      </c>
    </row>
    <row r="18" spans="1:8" x14ac:dyDescent="0.2">
      <c r="A18" s="46" t="s">
        <v>71</v>
      </c>
      <c r="B18" s="50" t="s">
        <v>149</v>
      </c>
      <c r="C18" s="77">
        <v>168</v>
      </c>
      <c r="D18" s="51">
        <f t="shared" si="0"/>
        <v>0.75336322869955152</v>
      </c>
      <c r="E18" s="77">
        <v>55</v>
      </c>
      <c r="F18" s="51">
        <f t="shared" si="1"/>
        <v>0.24663677130044842</v>
      </c>
      <c r="G18" s="20">
        <f t="shared" si="2"/>
        <v>223</v>
      </c>
      <c r="H18" s="51">
        <f t="shared" si="3"/>
        <v>1.9499825113676112E-2</v>
      </c>
    </row>
    <row r="19" spans="1:8" x14ac:dyDescent="0.2">
      <c r="A19" s="46" t="s">
        <v>72</v>
      </c>
      <c r="B19" s="50" t="s">
        <v>150</v>
      </c>
      <c r="C19" s="77">
        <v>55</v>
      </c>
      <c r="D19" s="51">
        <f t="shared" si="0"/>
        <v>0.25462962962962965</v>
      </c>
      <c r="E19" s="77">
        <v>161</v>
      </c>
      <c r="F19" s="51">
        <f t="shared" si="1"/>
        <v>0.74537037037037035</v>
      </c>
      <c r="G19" s="20">
        <f t="shared" si="2"/>
        <v>216</v>
      </c>
      <c r="H19" s="51">
        <f t="shared" si="3"/>
        <v>1.888772298006296E-2</v>
      </c>
    </row>
    <row r="20" spans="1:8" x14ac:dyDescent="0.2">
      <c r="A20" s="46" t="s">
        <v>73</v>
      </c>
      <c r="B20" s="50" t="s">
        <v>151</v>
      </c>
      <c r="C20" s="77">
        <v>85</v>
      </c>
      <c r="D20" s="51">
        <f t="shared" si="0"/>
        <v>0.4885057471264368</v>
      </c>
      <c r="E20" s="77">
        <v>89</v>
      </c>
      <c r="F20" s="51">
        <f t="shared" si="1"/>
        <v>0.5114942528735632</v>
      </c>
      <c r="G20" s="20">
        <f t="shared" si="2"/>
        <v>174</v>
      </c>
      <c r="H20" s="51">
        <f t="shared" si="3"/>
        <v>1.5215110178384051E-2</v>
      </c>
    </row>
    <row r="21" spans="1:8" x14ac:dyDescent="0.2">
      <c r="A21" s="46" t="s">
        <v>74</v>
      </c>
      <c r="B21" s="50" t="s">
        <v>152</v>
      </c>
      <c r="C21" s="77">
        <v>35</v>
      </c>
      <c r="D21" s="51">
        <f t="shared" si="0"/>
        <v>0.2</v>
      </c>
      <c r="E21" s="77">
        <v>140</v>
      </c>
      <c r="F21" s="51">
        <f t="shared" si="1"/>
        <v>0.8</v>
      </c>
      <c r="G21" s="20">
        <f t="shared" si="2"/>
        <v>175</v>
      </c>
      <c r="H21" s="51">
        <f t="shared" si="3"/>
        <v>1.5302553340328786E-2</v>
      </c>
    </row>
    <row r="22" spans="1:8" x14ac:dyDescent="0.2">
      <c r="A22" s="46" t="s">
        <v>75</v>
      </c>
      <c r="B22" s="50" t="s">
        <v>153</v>
      </c>
      <c r="C22" s="77">
        <v>143</v>
      </c>
      <c r="D22" s="51">
        <f t="shared" si="0"/>
        <v>0.72222222222222221</v>
      </c>
      <c r="E22" s="77">
        <v>55</v>
      </c>
      <c r="F22" s="51">
        <f t="shared" si="1"/>
        <v>0.27777777777777779</v>
      </c>
      <c r="G22" s="20">
        <f t="shared" si="2"/>
        <v>198</v>
      </c>
      <c r="H22" s="51">
        <f t="shared" si="3"/>
        <v>1.7313746065057714E-2</v>
      </c>
    </row>
    <row r="23" spans="1:8" x14ac:dyDescent="0.2">
      <c r="A23" s="46" t="s">
        <v>76</v>
      </c>
      <c r="B23" s="50" t="s">
        <v>154</v>
      </c>
      <c r="C23" s="77">
        <v>12</v>
      </c>
      <c r="D23" s="51">
        <f t="shared" si="0"/>
        <v>6.741573033707865E-2</v>
      </c>
      <c r="E23" s="77">
        <v>166</v>
      </c>
      <c r="F23" s="51">
        <f t="shared" si="1"/>
        <v>0.93258426966292129</v>
      </c>
      <c r="G23" s="20">
        <f t="shared" si="2"/>
        <v>178</v>
      </c>
      <c r="H23" s="51">
        <f t="shared" si="3"/>
        <v>1.5564882826162994E-2</v>
      </c>
    </row>
    <row r="24" spans="1:8" x14ac:dyDescent="0.2">
      <c r="A24" s="46" t="s">
        <v>77</v>
      </c>
      <c r="B24" s="50" t="s">
        <v>155</v>
      </c>
      <c r="C24" s="77">
        <v>14</v>
      </c>
      <c r="D24" s="51">
        <f t="shared" si="0"/>
        <v>8.4848484848484854E-2</v>
      </c>
      <c r="E24" s="77">
        <v>151</v>
      </c>
      <c r="F24" s="51">
        <f t="shared" si="1"/>
        <v>0.91515151515151516</v>
      </c>
      <c r="G24" s="20">
        <f t="shared" si="2"/>
        <v>165</v>
      </c>
      <c r="H24" s="51">
        <f t="shared" si="3"/>
        <v>1.4428121720881428E-2</v>
      </c>
    </row>
    <row r="25" spans="1:8" x14ac:dyDescent="0.2">
      <c r="A25" s="46" t="s">
        <v>78</v>
      </c>
      <c r="B25" s="50" t="s">
        <v>156</v>
      </c>
      <c r="C25" s="77">
        <v>8</v>
      </c>
      <c r="D25" s="51">
        <f t="shared" si="0"/>
        <v>5.1948051948051951E-2</v>
      </c>
      <c r="E25" s="77">
        <v>146</v>
      </c>
      <c r="F25" s="51">
        <f t="shared" si="1"/>
        <v>0.94805194805194803</v>
      </c>
      <c r="G25" s="20">
        <f t="shared" si="2"/>
        <v>154</v>
      </c>
      <c r="H25" s="51">
        <f t="shared" si="3"/>
        <v>1.3466246939489331E-2</v>
      </c>
    </row>
    <row r="26" spans="1:8" x14ac:dyDescent="0.2">
      <c r="A26" s="46" t="s">
        <v>79</v>
      </c>
      <c r="B26" s="50" t="s">
        <v>157</v>
      </c>
      <c r="C26" s="77">
        <v>143</v>
      </c>
      <c r="D26" s="51">
        <f t="shared" si="0"/>
        <v>0.95333333333333337</v>
      </c>
      <c r="E26" s="77">
        <v>7</v>
      </c>
      <c r="F26" s="51">
        <f t="shared" si="1"/>
        <v>4.6666666666666669E-2</v>
      </c>
      <c r="G26" s="20">
        <f t="shared" si="2"/>
        <v>150</v>
      </c>
      <c r="H26" s="51">
        <f t="shared" si="3"/>
        <v>1.3116474291710388E-2</v>
      </c>
    </row>
    <row r="27" spans="1:8" x14ac:dyDescent="0.2">
      <c r="A27" s="46" t="s">
        <v>80</v>
      </c>
      <c r="B27" s="50" t="s">
        <v>158</v>
      </c>
      <c r="C27" s="77">
        <v>17</v>
      </c>
      <c r="D27" s="51">
        <f t="shared" si="0"/>
        <v>0.10559006211180125</v>
      </c>
      <c r="E27" s="77">
        <v>144</v>
      </c>
      <c r="F27" s="51">
        <f t="shared" si="1"/>
        <v>0.89440993788819878</v>
      </c>
      <c r="G27" s="20">
        <f t="shared" si="2"/>
        <v>161</v>
      </c>
      <c r="H27" s="51">
        <f t="shared" si="3"/>
        <v>1.4078349073102483E-2</v>
      </c>
    </row>
    <row r="28" spans="1:8" x14ac:dyDescent="0.2">
      <c r="A28" s="46" t="s">
        <v>81</v>
      </c>
      <c r="B28" s="50" t="s">
        <v>159</v>
      </c>
      <c r="C28" s="77">
        <v>132</v>
      </c>
      <c r="D28" s="51">
        <f t="shared" si="0"/>
        <v>0.88590604026845643</v>
      </c>
      <c r="E28" s="77">
        <v>17</v>
      </c>
      <c r="F28" s="51">
        <f t="shared" si="1"/>
        <v>0.11409395973154363</v>
      </c>
      <c r="G28" s="20">
        <f t="shared" si="2"/>
        <v>149</v>
      </c>
      <c r="H28" s="51">
        <f t="shared" si="3"/>
        <v>1.3029031129765653E-2</v>
      </c>
    </row>
    <row r="29" spans="1:8" x14ac:dyDescent="0.2">
      <c r="A29" s="46" t="s">
        <v>82</v>
      </c>
      <c r="B29" s="50" t="s">
        <v>160</v>
      </c>
      <c r="C29" s="77">
        <v>136</v>
      </c>
      <c r="D29" s="51">
        <f t="shared" si="0"/>
        <v>0.97142857142857142</v>
      </c>
      <c r="E29" s="77">
        <v>4</v>
      </c>
      <c r="F29" s="51">
        <f t="shared" si="1"/>
        <v>2.8571428571428571E-2</v>
      </c>
      <c r="G29" s="20">
        <f t="shared" si="2"/>
        <v>140</v>
      </c>
      <c r="H29" s="51">
        <f t="shared" si="3"/>
        <v>1.224204267226303E-2</v>
      </c>
    </row>
    <row r="30" spans="1:8" x14ac:dyDescent="0.2">
      <c r="A30" s="46" t="s">
        <v>83</v>
      </c>
      <c r="B30" s="50" t="s">
        <v>161</v>
      </c>
      <c r="C30" s="77">
        <v>6</v>
      </c>
      <c r="D30" s="51">
        <f t="shared" si="0"/>
        <v>0.06</v>
      </c>
      <c r="E30" s="77">
        <v>94</v>
      </c>
      <c r="F30" s="51">
        <f t="shared" si="1"/>
        <v>0.94</v>
      </c>
      <c r="G30" s="20">
        <f t="shared" si="2"/>
        <v>100</v>
      </c>
      <c r="H30" s="51">
        <f t="shared" si="3"/>
        <v>8.744316194473592E-3</v>
      </c>
    </row>
    <row r="31" spans="1:8" x14ac:dyDescent="0.2">
      <c r="A31" s="46" t="s">
        <v>84</v>
      </c>
      <c r="B31" s="50" t="s">
        <v>162</v>
      </c>
      <c r="C31" s="77">
        <v>73</v>
      </c>
      <c r="D31" s="51">
        <f t="shared" si="0"/>
        <v>0.53676470588235292</v>
      </c>
      <c r="E31" s="77">
        <v>63</v>
      </c>
      <c r="F31" s="51">
        <f t="shared" si="1"/>
        <v>0.46323529411764708</v>
      </c>
      <c r="G31" s="20">
        <f t="shared" si="2"/>
        <v>136</v>
      </c>
      <c r="H31" s="51">
        <f t="shared" si="3"/>
        <v>1.1892270024484085E-2</v>
      </c>
    </row>
    <row r="32" spans="1:8" x14ac:dyDescent="0.2">
      <c r="A32" s="46" t="s">
        <v>85</v>
      </c>
      <c r="B32" s="50" t="s">
        <v>163</v>
      </c>
      <c r="C32" s="77">
        <v>2</v>
      </c>
      <c r="D32" s="51">
        <f t="shared" si="0"/>
        <v>1.6528925619834711E-2</v>
      </c>
      <c r="E32" s="77">
        <v>119</v>
      </c>
      <c r="F32" s="51">
        <f t="shared" si="1"/>
        <v>0.98347107438016534</v>
      </c>
      <c r="G32" s="20">
        <f t="shared" si="2"/>
        <v>121</v>
      </c>
      <c r="H32" s="51">
        <f t="shared" si="3"/>
        <v>1.0580622595313047E-2</v>
      </c>
    </row>
    <row r="33" spans="1:8" x14ac:dyDescent="0.2">
      <c r="A33" s="46" t="s">
        <v>86</v>
      </c>
      <c r="B33" s="50" t="s">
        <v>164</v>
      </c>
      <c r="C33" s="77">
        <v>72</v>
      </c>
      <c r="D33" s="51">
        <f t="shared" si="0"/>
        <v>0.64864864864864868</v>
      </c>
      <c r="E33" s="77">
        <v>39</v>
      </c>
      <c r="F33" s="51">
        <f t="shared" si="1"/>
        <v>0.35135135135135137</v>
      </c>
      <c r="G33" s="20">
        <f t="shared" si="2"/>
        <v>111</v>
      </c>
      <c r="H33" s="51">
        <f t="shared" si="3"/>
        <v>9.7061909758656868E-3</v>
      </c>
    </row>
    <row r="34" spans="1:8" x14ac:dyDescent="0.2">
      <c r="A34" s="46" t="s">
        <v>87</v>
      </c>
      <c r="B34" s="50" t="s">
        <v>165</v>
      </c>
      <c r="C34" s="77">
        <v>1</v>
      </c>
      <c r="D34" s="51">
        <f t="shared" si="0"/>
        <v>8.130081300813009E-3</v>
      </c>
      <c r="E34" s="77">
        <v>122</v>
      </c>
      <c r="F34" s="51">
        <f t="shared" si="1"/>
        <v>0.99186991869918695</v>
      </c>
      <c r="G34" s="20">
        <f t="shared" si="2"/>
        <v>123</v>
      </c>
      <c r="H34" s="51">
        <f t="shared" si="3"/>
        <v>1.0755508919202518E-2</v>
      </c>
    </row>
    <row r="35" spans="1:8" ht="25.5" x14ac:dyDescent="0.2">
      <c r="A35" s="46" t="s">
        <v>88</v>
      </c>
      <c r="B35" s="50" t="s">
        <v>166</v>
      </c>
      <c r="C35" s="77">
        <v>24</v>
      </c>
      <c r="D35" s="51">
        <f t="shared" si="0"/>
        <v>0.68571428571428572</v>
      </c>
      <c r="E35" s="77">
        <v>11</v>
      </c>
      <c r="F35" s="51">
        <f t="shared" si="1"/>
        <v>0.31428571428571428</v>
      </c>
      <c r="G35" s="20">
        <f t="shared" si="2"/>
        <v>35</v>
      </c>
      <c r="H35" s="51">
        <f t="shared" si="3"/>
        <v>3.0605106680657575E-3</v>
      </c>
    </row>
    <row r="36" spans="1:8" x14ac:dyDescent="0.2">
      <c r="A36" s="46" t="s">
        <v>89</v>
      </c>
      <c r="B36" s="50" t="s">
        <v>167</v>
      </c>
      <c r="C36" s="77">
        <v>38</v>
      </c>
      <c r="D36" s="51">
        <f t="shared" si="0"/>
        <v>0.38775510204081631</v>
      </c>
      <c r="E36" s="77">
        <v>60</v>
      </c>
      <c r="F36" s="51">
        <f t="shared" si="1"/>
        <v>0.61224489795918369</v>
      </c>
      <c r="G36" s="20">
        <f t="shared" si="2"/>
        <v>98</v>
      </c>
      <c r="H36" s="51">
        <f t="shared" si="3"/>
        <v>8.5694298705841204E-3</v>
      </c>
    </row>
    <row r="37" spans="1:8" x14ac:dyDescent="0.2">
      <c r="A37" s="46" t="s">
        <v>90</v>
      </c>
      <c r="B37" s="50" t="s">
        <v>168</v>
      </c>
      <c r="C37" s="77">
        <v>3</v>
      </c>
      <c r="D37" s="51">
        <f t="shared" si="0"/>
        <v>2.6785714285714284E-2</v>
      </c>
      <c r="E37" s="77">
        <v>109</v>
      </c>
      <c r="F37" s="51">
        <f t="shared" si="1"/>
        <v>0.9732142857142857</v>
      </c>
      <c r="G37" s="20">
        <f t="shared" si="2"/>
        <v>112</v>
      </c>
      <c r="H37" s="51">
        <f t="shared" si="3"/>
        <v>9.7936341378104235E-3</v>
      </c>
    </row>
    <row r="38" spans="1:8" x14ac:dyDescent="0.2">
      <c r="A38" s="46" t="s">
        <v>91</v>
      </c>
      <c r="B38" s="50" t="s">
        <v>169</v>
      </c>
      <c r="C38" s="77">
        <v>1</v>
      </c>
      <c r="D38" s="51">
        <f t="shared" si="0"/>
        <v>8.2644628099173556E-3</v>
      </c>
      <c r="E38" s="77">
        <v>120</v>
      </c>
      <c r="F38" s="51">
        <f t="shared" si="1"/>
        <v>0.99173553719008267</v>
      </c>
      <c r="G38" s="20">
        <f t="shared" si="2"/>
        <v>121</v>
      </c>
      <c r="H38" s="51">
        <f t="shared" si="3"/>
        <v>1.0580622595313047E-2</v>
      </c>
    </row>
    <row r="39" spans="1:8" x14ac:dyDescent="0.2">
      <c r="A39" s="46" t="s">
        <v>92</v>
      </c>
      <c r="B39" s="50" t="s">
        <v>170</v>
      </c>
      <c r="C39" s="77">
        <v>2</v>
      </c>
      <c r="D39" s="51">
        <f t="shared" si="0"/>
        <v>4.0816326530612242E-2</v>
      </c>
      <c r="E39" s="77">
        <v>47</v>
      </c>
      <c r="F39" s="51">
        <f t="shared" si="1"/>
        <v>0.95918367346938771</v>
      </c>
      <c r="G39" s="20">
        <f t="shared" si="2"/>
        <v>49</v>
      </c>
      <c r="H39" s="51">
        <f t="shared" si="3"/>
        <v>4.2847149352920602E-3</v>
      </c>
    </row>
    <row r="40" spans="1:8" x14ac:dyDescent="0.2">
      <c r="A40" s="46" t="s">
        <v>93</v>
      </c>
      <c r="B40" s="50" t="s">
        <v>171</v>
      </c>
      <c r="C40" s="77">
        <v>103</v>
      </c>
      <c r="D40" s="51">
        <f t="shared" si="0"/>
        <v>1</v>
      </c>
      <c r="E40" s="77"/>
      <c r="F40" s="51">
        <f t="shared" si="1"/>
        <v>0</v>
      </c>
      <c r="G40" s="20">
        <f t="shared" si="2"/>
        <v>103</v>
      </c>
      <c r="H40" s="51">
        <f t="shared" si="3"/>
        <v>9.0066456803078003E-3</v>
      </c>
    </row>
    <row r="41" spans="1:8" x14ac:dyDescent="0.2">
      <c r="A41" s="46" t="s">
        <v>94</v>
      </c>
      <c r="B41" s="50" t="s">
        <v>172</v>
      </c>
      <c r="C41" s="77">
        <v>12</v>
      </c>
      <c r="D41" s="51">
        <f t="shared" si="0"/>
        <v>0.5</v>
      </c>
      <c r="E41" s="77">
        <v>12</v>
      </c>
      <c r="F41" s="51">
        <f t="shared" si="1"/>
        <v>0.5</v>
      </c>
      <c r="G41" s="20">
        <f t="shared" si="2"/>
        <v>24</v>
      </c>
      <c r="H41" s="51">
        <f t="shared" si="3"/>
        <v>2.0986358866736622E-3</v>
      </c>
    </row>
    <row r="42" spans="1:8" x14ac:dyDescent="0.2">
      <c r="A42" s="46" t="s">
        <v>95</v>
      </c>
      <c r="B42" s="50" t="s">
        <v>173</v>
      </c>
      <c r="C42" s="77">
        <v>112</v>
      </c>
      <c r="D42" s="51">
        <f t="shared" si="0"/>
        <v>1</v>
      </c>
      <c r="E42" s="77"/>
      <c r="F42" s="51">
        <f t="shared" si="1"/>
        <v>0</v>
      </c>
      <c r="G42" s="20">
        <f t="shared" si="2"/>
        <v>112</v>
      </c>
      <c r="H42" s="51">
        <f t="shared" si="3"/>
        <v>9.7936341378104235E-3</v>
      </c>
    </row>
    <row r="43" spans="1:8" ht="25.5" x14ac:dyDescent="0.2">
      <c r="A43" s="46" t="s">
        <v>96</v>
      </c>
      <c r="B43" s="50" t="s">
        <v>174</v>
      </c>
      <c r="C43" s="77">
        <v>29</v>
      </c>
      <c r="D43" s="51">
        <f t="shared" si="0"/>
        <v>0.33720930232558138</v>
      </c>
      <c r="E43" s="77">
        <v>57</v>
      </c>
      <c r="F43" s="51">
        <f t="shared" si="1"/>
        <v>0.66279069767441856</v>
      </c>
      <c r="G43" s="20">
        <f t="shared" si="2"/>
        <v>86</v>
      </c>
      <c r="H43" s="51">
        <f t="shared" si="3"/>
        <v>7.5201119272472888E-3</v>
      </c>
    </row>
    <row r="44" spans="1:8" x14ac:dyDescent="0.2">
      <c r="A44" s="46" t="s">
        <v>97</v>
      </c>
      <c r="B44" s="50" t="s">
        <v>175</v>
      </c>
      <c r="C44" s="77">
        <v>7</v>
      </c>
      <c r="D44" s="51">
        <f t="shared" si="0"/>
        <v>8.5365853658536592E-2</v>
      </c>
      <c r="E44" s="77">
        <v>75</v>
      </c>
      <c r="F44" s="51">
        <f t="shared" si="1"/>
        <v>0.91463414634146345</v>
      </c>
      <c r="G44" s="20">
        <f t="shared" si="2"/>
        <v>82</v>
      </c>
      <c r="H44" s="51">
        <f t="shared" si="3"/>
        <v>7.1703392794683456E-3</v>
      </c>
    </row>
    <row r="45" spans="1:8" x14ac:dyDescent="0.2">
      <c r="A45" s="46" t="s">
        <v>98</v>
      </c>
      <c r="B45" s="50" t="s">
        <v>176</v>
      </c>
      <c r="C45" s="77">
        <v>86</v>
      </c>
      <c r="D45" s="51">
        <f t="shared" si="0"/>
        <v>0.94505494505494503</v>
      </c>
      <c r="E45" s="77">
        <v>5</v>
      </c>
      <c r="F45" s="51">
        <f t="shared" si="1"/>
        <v>5.4945054945054944E-2</v>
      </c>
      <c r="G45" s="20">
        <f t="shared" si="2"/>
        <v>91</v>
      </c>
      <c r="H45" s="51">
        <f t="shared" si="3"/>
        <v>7.9573277369709688E-3</v>
      </c>
    </row>
    <row r="46" spans="1:8" x14ac:dyDescent="0.2">
      <c r="A46" s="46" t="s">
        <v>99</v>
      </c>
      <c r="B46" s="50" t="s">
        <v>177</v>
      </c>
      <c r="C46" s="77">
        <v>3</v>
      </c>
      <c r="D46" s="51">
        <f t="shared" si="0"/>
        <v>3.614457831325301E-2</v>
      </c>
      <c r="E46" s="77">
        <v>80</v>
      </c>
      <c r="F46" s="51">
        <f t="shared" si="1"/>
        <v>0.96385542168674698</v>
      </c>
      <c r="G46" s="20">
        <f t="shared" si="2"/>
        <v>83</v>
      </c>
      <c r="H46" s="51">
        <f t="shared" si="3"/>
        <v>7.2577824414130814E-3</v>
      </c>
    </row>
    <row r="47" spans="1:8" x14ac:dyDescent="0.2">
      <c r="A47" s="46" t="s">
        <v>100</v>
      </c>
      <c r="B47" s="50" t="s">
        <v>178</v>
      </c>
      <c r="C47" s="77">
        <v>73</v>
      </c>
      <c r="D47" s="51">
        <f t="shared" si="0"/>
        <v>0.81111111111111112</v>
      </c>
      <c r="E47" s="77">
        <v>17</v>
      </c>
      <c r="F47" s="51">
        <f t="shared" si="1"/>
        <v>0.18888888888888888</v>
      </c>
      <c r="G47" s="20">
        <f t="shared" si="2"/>
        <v>90</v>
      </c>
      <c r="H47" s="51">
        <f t="shared" si="3"/>
        <v>7.8698845750262321E-3</v>
      </c>
    </row>
    <row r="48" spans="1:8" x14ac:dyDescent="0.2">
      <c r="A48" s="46" t="s">
        <v>101</v>
      </c>
      <c r="B48" s="50" t="s">
        <v>179</v>
      </c>
      <c r="C48" s="77">
        <v>32</v>
      </c>
      <c r="D48" s="51">
        <f t="shared" si="0"/>
        <v>0.45714285714285713</v>
      </c>
      <c r="E48" s="77">
        <v>38</v>
      </c>
      <c r="F48" s="51">
        <f t="shared" si="1"/>
        <v>0.54285714285714282</v>
      </c>
      <c r="G48" s="20">
        <f t="shared" si="2"/>
        <v>70</v>
      </c>
      <c r="H48" s="51">
        <f t="shared" si="3"/>
        <v>6.1210213361315149E-3</v>
      </c>
    </row>
    <row r="49" spans="1:8" x14ac:dyDescent="0.2">
      <c r="A49" s="46" t="s">
        <v>102</v>
      </c>
      <c r="B49" s="50" t="s">
        <v>180</v>
      </c>
      <c r="C49" s="77">
        <v>6</v>
      </c>
      <c r="D49" s="51">
        <f t="shared" si="0"/>
        <v>8.8235294117647065E-2</v>
      </c>
      <c r="E49" s="77">
        <v>62</v>
      </c>
      <c r="F49" s="51">
        <f t="shared" si="1"/>
        <v>0.91176470588235292</v>
      </c>
      <c r="G49" s="20">
        <f t="shared" si="2"/>
        <v>68</v>
      </c>
      <c r="H49" s="51">
        <f t="shared" si="3"/>
        <v>5.9461350122420424E-3</v>
      </c>
    </row>
    <row r="50" spans="1:8" ht="15.75" x14ac:dyDescent="0.25">
      <c r="A50" s="99" t="s">
        <v>30</v>
      </c>
      <c r="B50" s="99"/>
      <c r="C50" s="22">
        <f>SUM(C10:C49)</f>
        <v>4332</v>
      </c>
      <c r="D50" s="53">
        <f t="shared" si="0"/>
        <v>0.37880377754459599</v>
      </c>
      <c r="E50" s="22">
        <f>SUM(E10:E49)</f>
        <v>7104</v>
      </c>
      <c r="F50" s="53">
        <f t="shared" si="1"/>
        <v>0.62119622245540396</v>
      </c>
      <c r="G50" s="22">
        <f t="shared" si="2"/>
        <v>11436</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2018-02-15T13:42:37Z</dcterms:modified>
</cp:coreProperties>
</file>