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6.xml" ContentType="application/vnd.ms-office.chartcolorstyle+xml"/>
  <Override PartName="/xl/charts/style6.xml" ContentType="application/vnd.ms-office.chartstyle+xml"/>
  <Override PartName="/xl/charts/style5.xml" ContentType="application/vnd.ms-office.chartstyle+xml"/>
  <Override PartName="/xl/charts/colors5.xml" ContentType="application/vnd.ms-office.chartcolorstyle+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Override PartName="/xl/charts/colors4.xml" ContentType="application/vnd.ms-office.chartcolorstyle+xml"/>
  <Override PartName="/xl/charts/style4.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4430" windowHeight="7155" activeTab="0"/>
  </bookViews>
  <sheets>
    <sheet name="Info" sheetId="8" r:id="rId1"/>
    <sheet name="Población Badajoz" sheetId="1" r:id="rId2"/>
    <sheet name="Evolución" sheetId="9" r:id="rId3"/>
    <sheet name="PEEA-Desempleo" sheetId="2" r:id="rId4"/>
    <sheet name="Desempleo Sexo-Edad" sheetId="3" r:id="rId5"/>
    <sheet name="Desempleo Sexo- Estudios " sheetId="4" r:id="rId6"/>
    <sheet name="Desempleo Edad-Estudios" sheetId="5" r:id="rId7"/>
    <sheet name="Desempleo Sectores-Sexo" sheetId="6" r:id="rId8"/>
    <sheet name="Desempleo Actividad-Sexos" sheetId="7" r:id="rId9"/>
  </sheets>
  <definedNames/>
  <calcPr calcId="152511"/>
</workbook>
</file>

<file path=xl/sharedStrings.xml><?xml version="1.0" encoding="utf-8"?>
<sst xmlns="http://schemas.openxmlformats.org/spreadsheetml/2006/main" count="282" uniqueCount="182">
  <si>
    <t>Tramo de Edad</t>
  </si>
  <si>
    <t>Varones</t>
  </si>
  <si>
    <t>Mujeres</t>
  </si>
  <si>
    <t>Total</t>
  </si>
  <si>
    <t>0-04</t>
  </si>
  <si>
    <t>05-09</t>
  </si>
  <si>
    <t>10-15</t>
  </si>
  <si>
    <t>16-19</t>
  </si>
  <si>
    <t>20-24</t>
  </si>
  <si>
    <t>25-29</t>
  </si>
  <si>
    <t>30-34</t>
  </si>
  <si>
    <t>35-39</t>
  </si>
  <si>
    <t>40-44</t>
  </si>
  <si>
    <t>45-49</t>
  </si>
  <si>
    <t>50-54</t>
  </si>
  <si>
    <t>55-59</t>
  </si>
  <si>
    <t>60-64</t>
  </si>
  <si>
    <t>65-69</t>
  </si>
  <si>
    <t>70-74</t>
  </si>
  <si>
    <t>75-79</t>
  </si>
  <si>
    <t>80-85</t>
  </si>
  <si>
    <t>Más de 85</t>
  </si>
  <si>
    <t>Desempleados</t>
  </si>
  <si>
    <t>PEEA</t>
  </si>
  <si>
    <t>Desempleadas</t>
  </si>
  <si>
    <t>Desempleo</t>
  </si>
  <si>
    <t xml:space="preserve">% Desempleo/PEEA </t>
  </si>
  <si>
    <t>FUENTE: Instituto Nacional de Estadística y Observatorio del Empleo del SEXPE</t>
  </si>
  <si>
    <t>Nº de Varones</t>
  </si>
  <si>
    <t>MUJERES</t>
  </si>
  <si>
    <t>TOTAL</t>
  </si>
  <si>
    <t>% en el tramo de edad</t>
  </si>
  <si>
    <t>Nº Total</t>
  </si>
  <si>
    <t>Nº de Mujeres</t>
  </si>
  <si>
    <t>% del total de desempleo</t>
  </si>
  <si>
    <t>% del total del desempleo</t>
  </si>
  <si>
    <t>Sin Estudios</t>
  </si>
  <si>
    <t>Estudios Primarios</t>
  </si>
  <si>
    <t>E.S.O.</t>
  </si>
  <si>
    <t>Prog. Inserc. Labor.</t>
  </si>
  <si>
    <t>Bachillerato</t>
  </si>
  <si>
    <t>F.P. Grado Medio</t>
  </si>
  <si>
    <t>F.P. Grado Superior</t>
  </si>
  <si>
    <t>FUENTE: Observatorio del Empleo del SEXPE</t>
  </si>
  <si>
    <t>20 - 24</t>
  </si>
  <si>
    <t>25 - 29</t>
  </si>
  <si>
    <t>30 - 34</t>
  </si>
  <si>
    <t>35 - 39</t>
  </si>
  <si>
    <t>40 - 44</t>
  </si>
  <si>
    <t>45 - 49</t>
  </si>
  <si>
    <t>50 - 54</t>
  </si>
  <si>
    <t>55 - 59</t>
  </si>
  <si>
    <t xml:space="preserve">60 - 65 </t>
  </si>
  <si>
    <t>Prog. Inserc. Labor</t>
  </si>
  <si>
    <t>Industria</t>
  </si>
  <si>
    <t>Agriculutra</t>
  </si>
  <si>
    <t>Servicios</t>
  </si>
  <si>
    <t>Construcción</t>
  </si>
  <si>
    <t>Sin Empleo Anterior</t>
  </si>
  <si>
    <t>% con respecto al desempleo</t>
  </si>
  <si>
    <t>% varones con respecto al sector</t>
  </si>
  <si>
    <t>% mujeres con respecto al sector</t>
  </si>
  <si>
    <t>ORDEN</t>
  </si>
  <si>
    <t>OCUPACIÓN</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</si>
  <si>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</si>
  <si>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</si>
  <si>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</si>
  <si>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</si>
  <si>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</si>
  <si>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</si>
  <si>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</si>
  <si>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</si>
  <si>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</si>
  <si>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</si>
  <si>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</si>
  <si>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</si>
  <si>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</si>
  <si>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</si>
  <si>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</si>
  <si>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</si>
  <si>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</si>
  <si>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</si>
  <si>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</si>
  <si>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</si>
  <si>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</si>
  <si>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</si>
  <si>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</si>
  <si>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</si>
  <si>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</si>
  <si>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</si>
  <si>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</si>
  <si>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</si>
  <si>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</si>
  <si>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</si>
  <si>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</si>
  <si>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</si>
  <si>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</si>
  <si>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</si>
  <si>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</si>
  <si>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</si>
  <si>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</si>
  <si>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</si>
  <si>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</si>
  <si>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</si>
  <si>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 Hombres</t>
  </si>
  <si>
    <t>% Mujeres</t>
  </si>
  <si>
    <t>Hombres</t>
  </si>
  <si>
    <t>Nº de Hombres</t>
  </si>
  <si>
    <t>HOMBRES</t>
  </si>
  <si>
    <t>% Mujeres de ocupación</t>
  </si>
  <si>
    <t>% Hombres de Ocupación</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</si>
  <si>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</si>
  <si>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INTERVALO DE EDAD</t>
  </si>
  <si>
    <t>NIVEL DE ESTUDIOS</t>
  </si>
  <si>
    <t>SECTORES DE ACTIVIDAD</t>
  </si>
  <si>
    <t xml:space="preserve">Evolución del nº de Personas Desempleadas desde 2010 disgregado por sexo y mes </t>
  </si>
  <si>
    <t>Meses</t>
  </si>
  <si>
    <t xml:space="preserve">Mujeres </t>
  </si>
  <si>
    <t>Totales</t>
  </si>
  <si>
    <t>Desempleo en la ciudad de Badajoz</t>
  </si>
  <si>
    <t>Cualquier comentario o cuestión relativa a esta información puede dirigirse a la Concejalía de Empleo y Desarrollo Económico del Ayuntamiento de Badajoz. Plaza de la Soledad, nº 7. 2ª planta. 06002. Badajoz</t>
  </si>
  <si>
    <r>
      <rPr>
        <sz val="10"/>
        <color theme="1"/>
        <rFont val="Arial"/>
        <family val="2"/>
      </rPr>
      <t>Evolución del Desempleo por sexos en la ciudad de Badajoz desde Enero de 2010 hasta la actualidad.</t>
    </r>
    <r>
      <rPr>
        <b/>
        <sz val="10"/>
        <color theme="1"/>
        <rFont val="Arial"/>
        <family val="2"/>
      </rPr>
      <t>Fuente</t>
    </r>
    <r>
      <rPr>
        <sz val="10"/>
        <color theme="1"/>
        <rFont val="Arial"/>
        <family val="2"/>
      </rPr>
      <t>: Elaboración propia a partir de datos del Observatorio del Empleo del SEXPE</t>
    </r>
  </si>
  <si>
    <t>Grado</t>
  </si>
  <si>
    <t>Másteres y Doctorados</t>
  </si>
  <si>
    <t>Másteres y Doctorado</t>
  </si>
  <si>
    <t>Admón.  Pública</t>
  </si>
  <si>
    <t>FUENTE: Instituto Nacional de Estadística</t>
  </si>
  <si>
    <t>Población de la ciudad de  Badajoz  y Población en Edad Económicamente Activa a 1 de Enero de 2015 según datos del Padrón Municipal de INE</t>
  </si>
  <si>
    <t>PADRON MUNICIPAL 1/1/2015</t>
  </si>
  <si>
    <t>Mujere</t>
  </si>
  <si>
    <r>
      <t xml:space="preserve">Porcentaje de personas desempleadas en relación con la PEEA por grupos de edad y sexo en la ciudad en Mayo de 2016. </t>
    </r>
    <r>
      <rPr>
        <b/>
        <sz val="10"/>
        <color theme="1"/>
        <rFont val="Arial"/>
        <family val="2"/>
      </rPr>
      <t>Fuente:</t>
    </r>
    <r>
      <rPr>
        <sz val="10"/>
        <color theme="1"/>
        <rFont val="Arial"/>
        <family val="2"/>
      </rPr>
      <t xml:space="preserve"> Elaboración propia a partir de datos del Observatorio del Empleo del SEXPE y Padrón Municipal (INE)</t>
    </r>
  </si>
  <si>
    <t>MAYO / 2016</t>
  </si>
  <si>
    <t>Nº de Personas Desempleadas en Mayo de 2016 disgregado por  Intervalo de Edad y Sexo y relacionado con la Población en Edad Económicamente Activa</t>
  </si>
  <si>
    <t>Nº de Personas Desempledas en Mayo de 2016 disgregada por Intervalo de Edad y Sexo en relación con el desmpleo en su Intervalo de Edad</t>
  </si>
  <si>
    <r>
      <t>Porcentaje de hombres y mujeres desempleadas en relación con la PEEA de su grupo de edad en la ciudad de Badajoz en Mayo de 2016.</t>
    </r>
    <r>
      <rPr>
        <b/>
        <sz val="10"/>
        <color theme="1"/>
        <rFont val="Arial"/>
        <family val="2"/>
      </rPr>
      <t xml:space="preserve"> Fuente:</t>
    </r>
    <r>
      <rPr>
        <sz val="10"/>
        <color theme="1"/>
        <rFont val="Arial"/>
        <family val="2"/>
      </rPr>
      <t xml:space="preserve"> Elaboración propia a partir de datos del Observatorio del Empleo del SEXPE y Padrón Municipal (INE)</t>
    </r>
  </si>
  <si>
    <t>Nº de Personas Desempleadas en Mayo de 2016 disgregado por Niveles de Estudios y Sexo y relacionandolo con el porcentaje del total del Desempleo registrado en el mes.</t>
  </si>
  <si>
    <r>
      <t xml:space="preserve">Porcenteje de mujeres y hombres desempleados según niveles formativos en la ciudad de Badajoz en Mayo de 2016. </t>
    </r>
    <r>
      <rPr>
        <b/>
        <sz val="10"/>
        <color theme="1"/>
        <rFont val="Arial"/>
        <family val="2"/>
      </rPr>
      <t>Fuente:</t>
    </r>
    <r>
      <rPr>
        <sz val="10"/>
        <color theme="1"/>
        <rFont val="Arial"/>
        <family val="2"/>
      </rPr>
      <t xml:space="preserve"> Elaboración propia a partir de datos del Observatorio del Empleo del SEXPE</t>
    </r>
  </si>
  <si>
    <t>Nº de Personas Desempleadas en Mayo de 2016 disgregadas por Niveles de Estudios, Intervalo de Edad y Sexo</t>
  </si>
  <si>
    <t>Nº de Personas Desempledas en Mayo de 2016 disgregadas por Sectores de Actividad y Sexo y relacionandolo con la representatividad de cada sexo en cada sector</t>
  </si>
  <si>
    <r>
      <t xml:space="preserve">Porcentaje de desempleo por sectores de actividad en la ciudad de Badajoz en Mayo de 2016. </t>
    </r>
    <r>
      <rPr>
        <b/>
        <sz val="10"/>
        <color theme="1"/>
        <rFont val="Arial"/>
        <family val="2"/>
      </rPr>
      <t>Fuente:</t>
    </r>
    <r>
      <rPr>
        <sz val="10"/>
        <color theme="1"/>
        <rFont val="Arial"/>
        <family val="2"/>
      </rPr>
      <t xml:space="preserve"> Elaboración propia a partir de datos del Observatorio del Empleo del SEXPE</t>
    </r>
  </si>
  <si>
    <r>
      <t xml:space="preserve">Porcentaje de  mujeres y hombres desempleados en relación con cada sector de actividad en la ciudad de Badajoz en Mayo de 2016. </t>
    </r>
    <r>
      <rPr>
        <b/>
        <sz val="10"/>
        <color theme="1"/>
        <rFont val="Arial"/>
        <family val="2"/>
      </rPr>
      <t>Fuente:</t>
    </r>
    <r>
      <rPr>
        <sz val="10"/>
        <color theme="1"/>
        <rFont val="Arial"/>
        <family val="2"/>
      </rPr>
      <t xml:space="preserve"> Elaboración propia a partir de datos del Observatorio del Empleo del SEXPE</t>
    </r>
  </si>
  <si>
    <t>Personal de limpieza o limpiadores en general</t>
  </si>
  <si>
    <t>Dependientes de comercio, en general</t>
  </si>
  <si>
    <t>Empleados administrativos, en general</t>
  </si>
  <si>
    <t>Peones de la industria manufacturera, en general</t>
  </si>
  <si>
    <t>Peones de la construcción de edificios</t>
  </si>
  <si>
    <t>Camareros, en general</t>
  </si>
  <si>
    <t>Albañiles</t>
  </si>
  <si>
    <t>Mozos de carga y descarga, almacén y/o mercado de abastos</t>
  </si>
  <si>
    <t>Reponedores de hipermercado</t>
  </si>
  <si>
    <t>Jardineros, en general</t>
  </si>
  <si>
    <t>Pinches de cocina</t>
  </si>
  <si>
    <t>Ordenanzas</t>
  </si>
  <si>
    <t>Cajeros de comercio</t>
  </si>
  <si>
    <t>Dependientes de tejidos y prendas de vestir</t>
  </si>
  <si>
    <t>Conductores de furgoneta, hasta 3,5 t.</t>
  </si>
  <si>
    <t>Asistentes domiciliarios</t>
  </si>
  <si>
    <t>Asistentes, acompañantes de personas</t>
  </si>
  <si>
    <t>Pintores y/o empapeladores</t>
  </si>
  <si>
    <t>Maestros de educación primaria, en general</t>
  </si>
  <si>
    <t>Agentes comerciales</t>
  </si>
  <si>
    <t>Auxiliares de enfermería</t>
  </si>
  <si>
    <t>Peones de la industria de la alimentación, bebidas y tabaco</t>
  </si>
  <si>
    <t>Trabajadores agrícolas excepto en huertas, invernaderos, viveros y jardines</t>
  </si>
  <si>
    <t>Barrenderos</t>
  </si>
  <si>
    <t>Cuidadores de guardería infantil</t>
  </si>
  <si>
    <t>Peones agrícolas, en general</t>
  </si>
  <si>
    <t>Enfermeros de cuidados generales</t>
  </si>
  <si>
    <t>Conductores de camión, en general</t>
  </si>
  <si>
    <t>Peluqueros de señoras</t>
  </si>
  <si>
    <t>Empleados de hogar</t>
  </si>
  <si>
    <t>Carpinteros en general</t>
  </si>
  <si>
    <t>Camareros de piso (hostelería)</t>
  </si>
  <si>
    <t>Empleados administrativos de entidades financieras</t>
  </si>
  <si>
    <t>Cocineros, en general</t>
  </si>
  <si>
    <t>Mantenedores de edificios</t>
  </si>
  <si>
    <t>Cuidadores de niños en domicilio</t>
  </si>
  <si>
    <t>Peones de obras publicas, en general</t>
  </si>
  <si>
    <t>Electricistas de mantenimiento y reparación, en general</t>
  </si>
  <si>
    <t>Peluqueros unisex</t>
  </si>
  <si>
    <t>Peones del transporte, en general</t>
  </si>
  <si>
    <t xml:space="preserve">Las 40 Ocupaciones más demandadas en Mayo de 2016 disgregado por Sexo relacionandolo con la representatividad de cada sexo en cada sector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</si>
</sst>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A]mmm\-yy;@"/>
  </numFmts>
  <fonts count="18">
    <font>
      <sz val="11"/>
      <color theme="1"/>
      <name val="Calibri"/>
      <family val="2"/>
      <scheme val="minor"/>
    </font>
    <font>
      <sz val="10"/>
      <name val="Arial"/>
      <family val="2"/>
    </font>
    <font>
      <sz val="10"/>
      <color theme="1"/>
      <name val="Arial"/>
      <family val="2"/>
    </font>
    <font>
      <b/>
      <sz val="10"/>
      <color theme="1"/>
      <name val="Arial"/>
      <family val="2"/>
    </font>
    <font>
      <b/>
      <sz val="12"/>
      <color theme="1"/>
      <name val="Arial"/>
      <family val="2"/>
    </font>
    <font>
      <b/>
      <sz val="12"/>
      <color rgb="FF000000"/>
      <name val="Arial"/>
      <family val="2"/>
    </font>
    <font>
      <sz val="10"/>
      <color rgb="FF000000"/>
      <name val="Arial"/>
      <family val="2"/>
    </font>
    <font>
      <b/>
      <sz val="11"/>
      <color theme="1"/>
      <name val="Arial"/>
      <family val="2"/>
    </font>
    <font>
      <sz val="12"/>
      <color theme="1"/>
      <name val="Arial"/>
      <family val="2"/>
    </font>
    <font>
      <sz val="14"/>
      <color theme="1"/>
      <name val="Calibri"/>
      <family val="2"/>
      <scheme val="minor"/>
    </font>
    <font>
      <sz val="14"/>
      <color theme="1"/>
      <name val="Arial"/>
      <family val="2"/>
    </font>
    <font>
      <b/>
      <sz val="11"/>
      <color theme="3"/>
      <name val="Arial"/>
      <family val="2"/>
    </font>
    <font>
      <sz val="11"/>
      <color theme="1"/>
      <name val="Arial"/>
      <family val="2"/>
    </font>
    <font>
      <b/>
      <sz val="9"/>
      <color rgb="FF000000"/>
      <name val="Calibri"/>
      <family val="2"/>
    </font>
    <font>
      <sz val="9"/>
      <color theme="1" tint="0.35"/>
      <name val="+mn-cs"/>
      <family val="2"/>
    </font>
    <font>
      <sz val="9"/>
      <color theme="1" tint="0.35"/>
      <name val="Calibri"/>
      <family val="2"/>
    </font>
    <font>
      <b/>
      <sz val="9"/>
      <color theme="0"/>
      <name val="Calibri"/>
      <family val="2"/>
    </font>
    <font>
      <sz val="9"/>
      <color theme="1" tint="0.25"/>
      <name val="Calibri"/>
      <family val="2"/>
    </font>
  </fonts>
  <fills count="4">
    <fill>
      <patternFill/>
    </fill>
    <fill>
      <patternFill patternType="gray125"/>
    </fill>
    <fill>
      <patternFill patternType="solid">
        <fgColor indexed="9"/>
        <bgColor indexed="64"/>
      </patternFill>
    </fill>
    <fill>
      <patternFill patternType="solid">
        <fgColor rgb="FFFFFF99"/>
        <bgColor indexed="64"/>
      </patternFill>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 fillId="0" borderId="0">
      <alignment/>
      <protection/>
    </xf>
  </cellStyleXfs>
  <cellXfs count="100">
    <xf numFmtId="0" fontId="0" fillId="0" borderId="0" xfId="0"/>
    <xf numFmtId="0" fontId="0" fillId="0" borderId="0" xfId="0"/>
    <xf numFmtId="0" fontId="2" fillId="0" borderId="0" xfId="0" applyFont="1"/>
    <xf numFmtId="0" fontId="3" fillId="0" borderId="0" xfId="0" applyFont="1"/>
    <xf numFmtId="49" fontId="4" fillId="0" borderId="1" xfId="0" applyNumberFormat="1" applyFont="1" applyBorder="1"/>
    <xf numFmtId="0" fontId="6" fillId="0" borderId="0" xfId="0" applyFont="1" applyBorder="1" applyAlignment="1">
      <alignment horizontal="right" vertical="top" wrapText="1"/>
    </xf>
    <xf numFmtId="0" fontId="6" fillId="0" borderId="0" xfId="0" applyFont="1" applyBorder="1" applyAlignment="1">
      <alignment horizontal="right"/>
    </xf>
    <xf numFmtId="0" fontId="4" fillId="0" borderId="0" xfId="0" applyFont="1" applyBorder="1"/>
    <xf numFmtId="3" fontId="2" fillId="0" borderId="0" xfId="0" applyNumberFormat="1" applyFont="1" applyBorder="1" applyAlignment="1">
      <alignment horizontal="right" vertical="top" wrapText="1"/>
    </xf>
    <xf numFmtId="3" fontId="6" fillId="0" borderId="0" xfId="0" applyNumberFormat="1" applyFont="1" applyBorder="1" applyAlignment="1">
      <alignment horizontal="right"/>
    </xf>
    <xf numFmtId="0" fontId="5" fillId="0" borderId="0" xfId="0" applyFont="1" applyBorder="1" applyAlignment="1">
      <alignment horizontal="right" vertical="top" wrapText="1"/>
    </xf>
    <xf numFmtId="3" fontId="5" fillId="0" borderId="0" xfId="0" applyNumberFormat="1" applyFont="1" applyBorder="1" applyAlignment="1">
      <alignment horizontal="right"/>
    </xf>
    <xf numFmtId="3" fontId="7" fillId="0" borderId="0" xfId="0" applyNumberFormat="1" applyFont="1" applyBorder="1" applyAlignment="1">
      <alignment horizontal="right"/>
    </xf>
    <xf numFmtId="3" fontId="2" fillId="0" borderId="0" xfId="0" applyNumberFormat="1" applyFont="1" applyBorder="1" applyAlignment="1">
      <alignment vertical="top" wrapText="1"/>
    </xf>
    <xf numFmtId="3" fontId="2" fillId="0" borderId="0" xfId="0" applyNumberFormat="1" applyFont="1" applyBorder="1"/>
    <xf numFmtId="3" fontId="4" fillId="0" borderId="0" xfId="0" applyNumberFormat="1" applyFont="1" applyBorder="1"/>
    <xf numFmtId="0" fontId="2" fillId="0" borderId="0" xfId="0" applyFont="1" applyAlignment="1">
      <alignment wrapText="1"/>
    </xf>
    <xf numFmtId="0" fontId="2"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3" fontId="2" fillId="0" borderId="1" xfId="0" applyNumberFormat="1" applyFont="1" applyBorder="1"/>
    <xf numFmtId="0" fontId="4" fillId="0" borderId="1" xfId="0" applyFont="1" applyBorder="1"/>
    <xf numFmtId="3" fontId="4" fillId="0" borderId="1" xfId="0" applyNumberFormat="1" applyFont="1" applyBorder="1"/>
    <xf numFmtId="0" fontId="4"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justify" vertical="top" wrapText="1"/>
    </xf>
    <xf numFmtId="0" fontId="2" fillId="0" borderId="0" xfId="0" applyFont="1" applyAlignment="1">
      <alignment horizontal="center" vertical="center" wrapText="1"/>
    </xf>
    <xf numFmtId="0" fontId="2" fillId="0" borderId="1" xfId="0" applyFont="1" applyBorder="1"/>
    <xf numFmtId="0" fontId="3" fillId="0" borderId="1" xfId="0" applyFont="1" applyBorder="1"/>
    <xf numFmtId="49" fontId="3" fillId="0" borderId="1" xfId="0" applyNumberFormat="1" applyFont="1" applyBorder="1" applyAlignment="1">
      <alignment horizontal="center"/>
    </xf>
    <xf numFmtId="0" fontId="3" fillId="0" borderId="1" xfId="0" applyFont="1" applyBorder="1" applyAlignment="1">
      <alignment wrapText="1"/>
    </xf>
    <xf numFmtId="0" fontId="2" fillId="0" borderId="0" xfId="0" applyFont="1"/>
    <xf numFmtId="0" fontId="4" fillId="0" borderId="1" xfId="0" applyFont="1" applyBorder="1"/>
    <xf numFmtId="0" fontId="3" fillId="0" borderId="1" xfId="0" applyFont="1" applyBorder="1" applyAlignment="1">
      <alignment horizontal="center" vertical="center"/>
    </xf>
    <xf numFmtId="0" fontId="8" fillId="0" borderId="0" xfId="0" applyFont="1"/>
    <xf numFmtId="0" fontId="2" fillId="0" borderId="0" xfId="0" applyFont="1"/>
    <xf numFmtId="0" fontId="3" fillId="0" borderId="1" xfId="0" applyFont="1" applyBorder="1" applyAlignment="1">
      <alignment horizontal="center" vertical="center" wrapText="1"/>
    </xf>
    <xf numFmtId="0" fontId="4" fillId="0" borderId="1" xfId="0" applyFont="1" applyBorder="1"/>
    <xf numFmtId="0" fontId="4" fillId="0" borderId="0" xfId="0" applyFont="1"/>
    <xf numFmtId="0" fontId="3" fillId="0" borderId="1" xfId="0" applyFont="1" applyBorder="1" applyAlignment="1">
      <alignment horizontal="center" vertical="center"/>
    </xf>
    <xf numFmtId="0" fontId="2" fillId="0" borderId="0" xfId="0" applyFont="1"/>
    <xf numFmtId="0" fontId="3" fillId="0" borderId="1" xfId="0" applyFont="1" applyBorder="1" applyAlignment="1">
      <alignment horizontal="center" vertical="center" wrapText="1"/>
    </xf>
    <xf numFmtId="0" fontId="4"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right"/>
    </xf>
    <xf numFmtId="0" fontId="3" fillId="0" borderId="1" xfId="0" applyFont="1" applyBorder="1" applyAlignment="1">
      <alignment horizontal="right" vertical="center"/>
    </xf>
    <xf numFmtId="0" fontId="4" fillId="0" borderId="0" xfId="0" applyFont="1"/>
    <xf numFmtId="49" fontId="3" fillId="0" borderId="1" xfId="0" applyNumberFormat="1" applyFont="1" applyBorder="1" applyAlignment="1">
      <alignment wrapText="1"/>
    </xf>
    <xf numFmtId="49" fontId="2" fillId="0" borderId="1" xfId="0" applyNumberFormat="1" applyFont="1" applyBorder="1" applyAlignment="1">
      <alignment wrapText="1"/>
    </xf>
    <xf numFmtId="10" fontId="2" fillId="0" borderId="1" xfId="0" applyNumberFormat="1" applyFont="1" applyBorder="1"/>
    <xf numFmtId="0" fontId="3" fillId="0" borderId="1" xfId="0" applyFont="1" applyBorder="1" applyAlignment="1">
      <alignment horizontal="center" vertical="center"/>
    </xf>
    <xf numFmtId="10" fontId="4" fillId="0" borderId="1" xfId="0" applyNumberFormat="1" applyFont="1" applyBorder="1"/>
    <xf numFmtId="3" fontId="1" fillId="2" borderId="1" xfId="0" applyNumberFormat="1" applyFont="1" applyFill="1" applyBorder="1" applyAlignment="1">
      <alignment horizontal="right" vertical="center" wrapText="1"/>
    </xf>
    <xf numFmtId="9" fontId="2" fillId="0" borderId="1" xfId="20" applyFont="1" applyBorder="1"/>
    <xf numFmtId="10" fontId="2" fillId="0" borderId="1" xfId="20" applyNumberFormat="1" applyFont="1" applyBorder="1"/>
    <xf numFmtId="10" fontId="4" fillId="0" borderId="1" xfId="20" applyNumberFormat="1" applyFont="1" applyBorder="1"/>
    <xf numFmtId="9" fontId="4" fillId="0" borderId="1" xfId="20" applyFont="1" applyBorder="1"/>
    <xf numFmtId="0" fontId="0" fillId="3" borderId="0" xfId="0" applyFill="1"/>
    <xf numFmtId="0" fontId="9" fillId="3" borderId="0" xfId="0" applyFont="1" applyFill="1" applyAlignment="1">
      <alignment vertical="center"/>
    </xf>
    <xf numFmtId="0" fontId="10" fillId="0" borderId="0" xfId="0" applyFont="1" applyAlignment="1">
      <alignment horizontal="center" vertical="center" wrapText="1"/>
    </xf>
    <xf numFmtId="0" fontId="9" fillId="0" borderId="0" xfId="0" applyFont="1" applyAlignment="1">
      <alignment vertical="center"/>
    </xf>
    <xf numFmtId="164" fontId="1" fillId="0" borderId="1" xfId="23" applyNumberFormat="1" applyBorder="1">
      <alignment/>
      <protection/>
    </xf>
    <xf numFmtId="0" fontId="11" fillId="0" borderId="0" xfId="0" applyFont="1" applyAlignment="1">
      <alignment wrapText="1"/>
    </xf>
    <xf numFmtId="49" fontId="0" fillId="0" borderId="0" xfId="0" applyNumberFormat="1"/>
    <xf numFmtId="0" fontId="7" fillId="0" borderId="1" xfId="0" applyFont="1" applyBorder="1" applyAlignment="1">
      <alignment horizontal="center" vertical="center"/>
    </xf>
    <xf numFmtId="3" fontId="2" fillId="0" borderId="1" xfId="0" applyNumberFormat="1" applyFont="1" applyBorder="1"/>
    <xf numFmtId="0" fontId="4" fillId="0" borderId="1" xfId="0" applyFont="1" applyBorder="1" applyAlignment="1">
      <alignment horizontal="center"/>
    </xf>
    <xf numFmtId="165" fontId="2" fillId="0" borderId="1" xfId="0" applyNumberFormat="1" applyFont="1" applyBorder="1" applyAlignment="1">
      <alignment horizontal="left"/>
    </xf>
    <xf numFmtId="0" fontId="7" fillId="0" borderId="2" xfId="0" applyFont="1" applyBorder="1" applyAlignment="1">
      <alignment vertical="center"/>
    </xf>
    <xf numFmtId="0" fontId="7" fillId="0" borderId="3" xfId="0" applyFont="1" applyBorder="1" applyAlignment="1">
      <alignment vertical="center"/>
    </xf>
    <xf numFmtId="0" fontId="4" fillId="0" borderId="0" xfId="0" applyFont="1" applyAlignment="1">
      <alignment/>
    </xf>
    <xf numFmtId="0" fontId="4" fillId="0" borderId="1" xfId="0" applyFont="1" applyFill="1" applyBorder="1" applyAlignment="1">
      <alignment horizontal="center"/>
    </xf>
    <xf numFmtId="3" fontId="1" fillId="0" borderId="1" xfId="0" applyNumberFormat="1" applyFont="1" applyFill="1" applyBorder="1"/>
    <xf numFmtId="0" fontId="12" fillId="0" borderId="1" xfId="0" applyFont="1" applyBorder="1"/>
    <xf numFmtId="3" fontId="12" fillId="0" borderId="1" xfId="0" applyNumberFormat="1" applyFont="1" applyBorder="1"/>
    <xf numFmtId="164" fontId="1" fillId="2" borderId="1" xfId="0" applyNumberFormat="1" applyFont="1" applyFill="1" applyBorder="1" applyAlignment="1">
      <alignment horizontal="right" vertical="center" wrapText="1"/>
    </xf>
    <xf numFmtId="164" fontId="2" fillId="0" borderId="1" xfId="0" applyNumberFormat="1" applyFont="1" applyBorder="1"/>
    <xf numFmtId="0" fontId="3" fillId="0" borderId="2" xfId="0" applyFont="1" applyBorder="1" applyAlignment="1">
      <alignment vertical="center" wrapText="1"/>
    </xf>
    <xf numFmtId="0" fontId="3" fillId="0" borderId="3" xfId="0" applyFont="1" applyBorder="1" applyAlignment="1">
      <alignment vertical="center" wrapText="1"/>
    </xf>
    <xf numFmtId="3" fontId="0" fillId="0" borderId="0" xfId="0" applyNumberFormat="1"/>
    <xf numFmtId="0" fontId="5" fillId="0" borderId="0" xfId="0" applyFont="1" applyBorder="1" applyAlignment="1">
      <alignment horizontal="center" vertical="top" wrapText="1"/>
    </xf>
    <xf numFmtId="0" fontId="11" fillId="0" borderId="0" xfId="0" applyFont="1" applyAlignment="1">
      <alignment horizontal="left" wrapText="1"/>
    </xf>
    <xf numFmtId="49" fontId="4" fillId="0" borderId="1" xfId="0" applyNumberFormat="1"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vertical="center"/>
    </xf>
    <xf numFmtId="0" fontId="2"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xf>
    <xf numFmtId="49" fontId="3" fillId="0" borderId="1" xfId="0" applyNumberFormat="1" applyFont="1" applyBorder="1" applyAlignment="1">
      <alignment horizontal="center"/>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1" fillId="0" borderId="0" xfId="0" applyFont="1" applyAlignment="1">
      <alignment horizontal="lef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center"/>
    </xf>
  </cellXfs>
  <cellStyles count="29">
    <cellStyle name="Normal" xfId="0"/>
    <cellStyle name="Percent" xfId="15"/>
    <cellStyle name="Currency" xfId="16"/>
    <cellStyle name="Currency [0]" xfId="17"/>
    <cellStyle name="Comma" xfId="18"/>
    <cellStyle name="Comma [0]" xfId="19"/>
    <cellStyle name="Porcentaje" xfId="20"/>
    <cellStyle name="Normal 2" xfId="21"/>
    <cellStyle name="Normal 3" xfId="22"/>
    <cellStyle name="Normal 4" xfId="23"/>
    <cellStyle name="Normal 5" xfId="24"/>
    <cellStyle name="Porcentual 2" xfId="25"/>
    <cellStyle name="Normal 2 2" xfId="26"/>
    <cellStyle name="Normal 3 2" xfId="27"/>
    <cellStyle name="Normal 4 2" xfId="28"/>
    <cellStyle name="Normal 4 2 2" xfId="29"/>
    <cellStyle name="Normal 2 3" xfId="30"/>
    <cellStyle name="Normal 3 3" xfId="31"/>
    <cellStyle name="Normal 2 3 2" xfId="32"/>
    <cellStyle name="Normal 3 3 2" xfId="33"/>
    <cellStyle name="Normal 3 5" xfId="34"/>
    <cellStyle name="Normal 3 4" xfId="35"/>
    <cellStyle name="Normal 4 3" xfId="36"/>
    <cellStyle name="Normal 6" xfId="37"/>
    <cellStyle name="Normal 6 2" xfId="38"/>
    <cellStyle name="Normal 6 3" xfId="39"/>
    <cellStyle name="Normal 7" xfId="40"/>
    <cellStyle name="Porcentual 3" xfId="41"/>
    <cellStyle name="Normal 8" xfId="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325"/>
          <c:y val="0.1385"/>
          <c:w val="0.913"/>
          <c:h val="0.68075"/>
        </c:manualLayout>
      </c:layout>
      <c:barChart>
        <c:barDir val="col"/>
        <c:grouping val="stacked"/>
        <c:varyColors val="0"/>
        <c:ser>
          <c:idx val="0"/>
          <c:order val="0"/>
          <c:tx>
            <c:strRef>
              <c:f>Evolución!$B$8</c:f>
              <c:strCache>
                <c:ptCount val="1"/>
                <c:pt idx="0">
                  <c:v>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Evolución!$A$9:$A$92</c:f>
              <c:strCache/>
            </c:strRef>
          </c:cat>
          <c:val>
            <c:numRef>
              <c:f>Evolución!$B$9:$B$92</c:f>
              <c:numCache/>
            </c:numRef>
          </c:val>
        </c:ser>
        <c:ser>
          <c:idx val="1"/>
          <c:order val="1"/>
          <c:tx>
            <c:strRef>
              <c:f>Evolución!$C$8</c:f>
              <c:strCache>
                <c:ptCount val="1"/>
                <c:pt idx="0">
                  <c:v>Mujeres </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Evolución!$A$9:$A$92</c:f>
              <c:strCache/>
            </c:strRef>
          </c:cat>
          <c:val>
            <c:numRef>
              <c:f>Evolución!$C$9:$C$92</c:f>
              <c:numCache/>
            </c:numRef>
          </c:val>
        </c:ser>
        <c:overlap val="100"/>
        <c:axId val="66684573"/>
        <c:axId val="63290246"/>
      </c:barChart>
      <c:dateAx>
        <c:axId val="66684573"/>
        <c:scaling>
          <c:orientation val="minMax"/>
        </c:scaling>
        <c:axPos val="b"/>
        <c:delete val="0"/>
        <c:numFmt formatCode="[$-C0A]mmm\-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3290246"/>
        <c:crosses val="autoZero"/>
        <c:auto val="1"/>
        <c:baseTimeUnit val="months"/>
        <c:noMultiLvlLbl val="0"/>
      </c:dateAx>
      <c:valAx>
        <c:axId val="63290246"/>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6684573"/>
        <c:crosses val="autoZero"/>
        <c:crossBetween val="between"/>
        <c:dispUnits/>
        <c:majorUnit val="2000"/>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'PEEA-Desempleo'!$D$9</c:f>
              <c:strCache>
                <c:ptCount val="1"/>
                <c:pt idx="0">
                  <c:v>% 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'PEEA-Desempleo'!$A$10:$A$19</c:f>
              <c:strCache/>
            </c:strRef>
          </c:cat>
          <c:val>
            <c:numRef>
              <c:f>'PEEA-Desempleo'!$D$10:$D$19</c:f>
              <c:numCache/>
            </c:numRef>
          </c:val>
        </c:ser>
        <c:ser>
          <c:idx val="1"/>
          <c:order val="1"/>
          <c:tx>
            <c:strRef>
              <c:f>'PEEA-Desempleo'!$G$9</c:f>
              <c:strCache>
                <c:ptCount val="1"/>
                <c:pt idx="0">
                  <c:v>% Mujeres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'PEEA-Desempleo'!$A$10:$A$19</c:f>
              <c:strCache/>
            </c:strRef>
          </c:cat>
          <c:val>
            <c:numRef>
              <c:f>'PEEA-Desempleo'!$G$10:$G$19</c:f>
              <c:numCache/>
            </c:numRef>
          </c:val>
        </c:ser>
        <c:gapWidth val="199"/>
        <c:axId val="32741303"/>
        <c:axId val="26236272"/>
      </c:barChart>
      <c:catAx>
        <c:axId val="32741303"/>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236272"/>
        <c:crosses val="autoZero"/>
        <c:auto val="1"/>
        <c:lblOffset val="100"/>
        <c:noMultiLvlLbl val="0"/>
      </c:catAx>
      <c:valAx>
        <c:axId val="26236272"/>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741303"/>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percentStacked"/>
        <c:varyColors val="0"/>
        <c:ser>
          <c:idx val="0"/>
          <c:order val="0"/>
          <c:tx>
            <c:strRef>
              <c:f>'Desempleo Sexo-Edad'!$C$8</c:f>
              <c:strCache>
                <c:ptCount val="1"/>
                <c:pt idx="0">
                  <c:v>% en el tramo de edad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Sexo-Edad'!$A$9:$A$18</c:f>
              <c:strCache/>
            </c:strRef>
          </c:cat>
          <c:val>
            <c:numRef>
              <c:f>'Desempleo Sexo-Edad'!$C$9:$C$18</c:f>
              <c:numCache/>
            </c:numRef>
          </c:val>
        </c:ser>
        <c:ser>
          <c:idx val="1"/>
          <c:order val="1"/>
          <c:tx>
            <c:strRef>
              <c:f>'Desempleo Sexo-Edad'!$E$8</c:f>
              <c:strCache>
                <c:ptCount val="1"/>
                <c:pt idx="0">
                  <c:v>% en el tramo de edad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Sexo-Edad'!$A$9:$A$18</c:f>
              <c:strCache/>
            </c:strRef>
          </c:cat>
          <c:val>
            <c:numRef>
              <c:f>'Desempleo Sexo-Edad'!$E$9:$E$18</c:f>
              <c:numCache/>
            </c:numRef>
          </c:val>
        </c:ser>
        <c:overlap val="100"/>
        <c:axId val="34799857"/>
        <c:axId val="44763258"/>
      </c:barChart>
      <c:catAx>
        <c:axId val="34799857"/>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4763258"/>
        <c:crosses val="autoZero"/>
        <c:auto val="1"/>
        <c:lblOffset val="100"/>
        <c:noMultiLvlLbl val="0"/>
      </c:catAx>
      <c:valAx>
        <c:axId val="44763258"/>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799857"/>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7625"/>
          <c:y val="0.106"/>
          <c:w val="0.6715"/>
          <c:h val="0.80975"/>
        </c:manualLayout>
      </c:layout>
      <c:barChart>
        <c:barDir val="bar"/>
        <c:grouping val="clustered"/>
        <c:varyColors val="0"/>
        <c:ser>
          <c:idx val="0"/>
          <c:order val="0"/>
          <c:tx>
            <c:strRef>
              <c:f>'Desempleo Sexo- Estudios '!$C$8</c:f>
              <c:strCache>
                <c:ptCount val="1"/>
                <c:pt idx="0">
                  <c:v>% 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025"/>
                  <c:y val="0.00925"/>
                </c:manualLayout>
              </c:layout>
              <c:dLblPos val="outEnd"/>
              <c:showLegendKey val="0"/>
              <c:showVal val="1"/>
              <c:showBubbleSize val="0"/>
              <c:showCatName val="0"/>
              <c:showSerName val="0"/>
              <c:showPercent val="0"/>
            </c:dLbl>
            <c:dLbl>
              <c:idx val="2"/>
              <c:layout>
                <c:manualLayout>
                  <c:x val="-0.004"/>
                  <c:y val="0"/>
                </c:manualLayout>
              </c:layout>
              <c:dLblPos val="outEnd"/>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Base"/>
            <c:showLegendKey val="0"/>
            <c:showVal val="1"/>
            <c:showBubbleSize val="0"/>
            <c:showCatName val="0"/>
            <c:showSerName val="0"/>
            <c:showPercent val="0"/>
          </c:dLbls>
          <c:cat>
            <c:strRef>
              <c:f>'Desempleo Sexo- Estudios '!$A$9:$A$17</c:f>
              <c:strCache/>
            </c:strRef>
          </c:cat>
          <c:val>
            <c:numRef>
              <c:f>'Desempleo Sexo- Estudios '!$C$9:$C$17</c:f>
              <c:numCache/>
            </c:numRef>
          </c:val>
        </c:ser>
        <c:ser>
          <c:idx val="1"/>
          <c:order val="1"/>
          <c:tx>
            <c:strRef>
              <c:f>'Desempleo Sexo- Estudios '!$E$8</c:f>
              <c:strCache>
                <c:ptCount val="1"/>
                <c:pt idx="0">
                  <c:v>% Mujeres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'Desempleo Sexo- Estudios '!$A$9:$A$17</c:f>
              <c:strCache/>
            </c:strRef>
          </c:cat>
          <c:val>
            <c:numRef>
              <c:f>'Desempleo Sexo- Estudios '!$E$9:$E$17</c:f>
              <c:numCache/>
            </c:numRef>
          </c:val>
        </c:ser>
        <c:overlap val="-20"/>
        <c:gapWidth val="269"/>
        <c:axId val="216139"/>
        <c:axId val="1945252"/>
      </c:barChart>
      <c:catAx>
        <c:axId val="216139"/>
        <c:scaling>
          <c:orientation val="minMax"/>
        </c:scaling>
        <c:axPos val="l"/>
        <c:delete val="0"/>
        <c:numFmt formatCode="General" sourceLinked="0"/>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45252"/>
        <c:crosses val="autoZero"/>
        <c:auto val="1"/>
        <c:lblOffset val="100"/>
        <c:noMultiLvlLbl val="0"/>
      </c:catAx>
      <c:valAx>
        <c:axId val="1945252"/>
        <c:scaling>
          <c:orientation val="minMax"/>
          <c:max val="0.25"/>
        </c:scaling>
        <c:axPos val="b"/>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16139"/>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percentStacked"/>
        <c:varyColors val="0"/>
        <c:ser>
          <c:idx val="0"/>
          <c:order val="0"/>
          <c:tx>
            <c:strRef>
              <c:f>'Desempleo Sectores-Sexo'!$C$9</c:f>
              <c:strCache>
                <c:ptCount val="1"/>
                <c:pt idx="0">
                  <c:v>% varones con respecto al sector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Sectores-Sexo'!$A$10:$A$15</c:f>
              <c:strCache/>
            </c:strRef>
          </c:cat>
          <c:val>
            <c:numRef>
              <c:f>'Desempleo Sectores-Sexo'!$C$10:$C$15</c:f>
              <c:numCache/>
            </c:numRef>
          </c:val>
        </c:ser>
        <c:ser>
          <c:idx val="1"/>
          <c:order val="1"/>
          <c:tx>
            <c:strRef>
              <c:f>'Desempleo Sectores-Sexo'!$E$9</c:f>
              <c:strCache>
                <c:ptCount val="1"/>
                <c:pt idx="0">
                  <c:v>% mujeres con respecto al sector</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Sectores-Sexo'!$A$10:$A$15</c:f>
              <c:strCache/>
            </c:strRef>
          </c:cat>
          <c:val>
            <c:numRef>
              <c:f>'Desempleo Sectores-Sexo'!$E$10:$E$15</c:f>
              <c:numCache/>
            </c:numRef>
          </c:val>
        </c:ser>
        <c:overlap val="100"/>
        <c:axId val="17507269"/>
        <c:axId val="23347694"/>
      </c:barChart>
      <c:catAx>
        <c:axId val="17507269"/>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3347694"/>
        <c:crosses val="autoZero"/>
        <c:auto val="1"/>
        <c:lblOffset val="100"/>
        <c:noMultiLvlLbl val="0"/>
      </c:catAx>
      <c:valAx>
        <c:axId val="23347694"/>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507269"/>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975"/>
          <c:y val="0"/>
          <c:w val="0.60425"/>
          <c:h val="1"/>
        </c:manualLayout>
      </c:layout>
      <c:pieChart>
        <c:varyColors val="1"/>
        <c:ser>
          <c:idx val="0"/>
          <c:order val="0"/>
          <c:tx>
            <c:strRef>
              <c:f>'Desempleo Sectores-Sexo'!$G$9</c:f>
              <c:strCache>
                <c:ptCount val="1"/>
                <c:pt idx="0">
                  <c:v>% con respecto al desempleo</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scene3d>
                <a:camera prst="orthographicFront"/>
                <a:lightRig rig="brightRoom" dir="t"/>
              </a:scene3d>
              <a:sp3d prstMaterial="flat">
                <a:bevelT w="50800" h="101600" prst="angle"/>
                <a:contourClr>
                  <a:srgbClr val="000000"/>
                </a:contourClr>
              </a:sp3d>
            </c:spPr>
          </c:dPt>
          <c:dPt>
            <c:idx val="1"/>
            <c:spPr>
              <a:solidFill>
                <a:schemeClr val="accent2"/>
              </a:solidFill>
              <a:ln>
                <a:noFill/>
              </a:ln>
              <a:scene3d>
                <a:camera prst="orthographicFront"/>
                <a:lightRig rig="brightRoom" dir="t"/>
              </a:scene3d>
              <a:sp3d prstMaterial="flat">
                <a:bevelT w="50800" h="101600" prst="angle"/>
                <a:contourClr>
                  <a:srgbClr val="000000"/>
                </a:contourClr>
              </a:sp3d>
            </c:spPr>
          </c:dPt>
          <c:dPt>
            <c:idx val="2"/>
            <c:spPr>
              <a:solidFill>
                <a:schemeClr val="accent3"/>
              </a:solidFill>
              <a:ln>
                <a:noFill/>
              </a:ln>
              <a:scene3d>
                <a:camera prst="orthographicFront"/>
                <a:lightRig rig="brightRoom" dir="t"/>
              </a:scene3d>
              <a:sp3d prstMaterial="flat">
                <a:bevelT w="50800" h="101600" prst="angle"/>
                <a:contourClr>
                  <a:srgbClr val="000000"/>
                </a:contourClr>
              </a:sp3d>
            </c:spPr>
          </c:dPt>
          <c:dPt>
            <c:idx val="3"/>
            <c:spPr>
              <a:solidFill>
                <a:schemeClr val="accent4"/>
              </a:solidFill>
              <a:ln>
                <a:noFill/>
              </a:ln>
              <a:scene3d>
                <a:camera prst="orthographicFront"/>
                <a:lightRig rig="brightRoom" dir="t"/>
              </a:scene3d>
              <a:sp3d prstMaterial="flat">
                <a:bevelT w="50800" h="101600" prst="angle"/>
                <a:contourClr>
                  <a:srgbClr val="000000"/>
                </a:contourClr>
              </a:sp3d>
            </c:spPr>
          </c:dPt>
          <c:dPt>
            <c:idx val="4"/>
            <c:spPr>
              <a:solidFill>
                <a:schemeClr val="accent5"/>
              </a:solidFill>
              <a:ln>
                <a:noFill/>
              </a:ln>
              <a:scene3d>
                <a:camera prst="orthographicFront"/>
                <a:lightRig rig="brightRoom" dir="t"/>
              </a:scene3d>
              <a:sp3d prstMaterial="flat">
                <a:bevelT w="50800" h="101600" prst="angle"/>
                <a:contourClr>
                  <a:srgbClr val="000000"/>
                </a:contourClr>
              </a:sp3d>
            </c:spPr>
          </c:dPt>
          <c:dPt>
            <c:idx val="5"/>
            <c:spPr>
              <a:solidFill>
                <a:schemeClr val="accent6"/>
              </a:solidFill>
              <a:ln>
                <a:noFill/>
              </a:ln>
              <a:scene3d>
                <a:camera prst="orthographicFront"/>
                <a:lightRig rig="brightRoom" dir="t"/>
              </a:scene3d>
              <a:sp3d prstMaterial="flat">
                <a:bevelT w="50800" h="101600" prst="angle"/>
                <a:contourClr>
                  <a:srgbClr val="000000"/>
                </a:contourClr>
              </a:sp3d>
            </c:spPr>
          </c:dP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'Desempleo Sectores-Sexo'!$A$10:$A$15</c:f>
              <c:strCache/>
            </c:strRef>
          </c:cat>
          <c:val>
            <c:numRef>
              <c:f>'Desempleo Sectores-Sexo'!$G$10:$G$15</c:f>
              <c:numCache/>
            </c:numRef>
          </c:val>
        </c:ser>
      </c:pieChart>
      <c:spPr>
        <a:noFill/>
        <a:ln>
          <a:noFill/>
        </a:ln>
      </c:spPr>
    </c:plotArea>
    <c:legend>
      <c:legendPos val="t"/>
      <c:layout>
        <c:manualLayout>
          <c:xMode val="edge"/>
          <c:yMode val="edge"/>
          <c:x val="0.75675"/>
          <c:y val="0.34725"/>
          <c:w val="0.23625"/>
          <c:h val="0.649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9</xdr:row>
      <xdr:rowOff>85725</xdr:rowOff>
    </xdr:from>
    <xdr:to>
      <xdr:col>14</xdr:col>
      <xdr:colOff>685800</xdr:colOff>
      <xdr:row>25</xdr:row>
      <xdr:rowOff>85725</xdr:rowOff>
    </xdr:to>
    <xdr:graphicFrame macro="">
      <xdr:nvGraphicFramePr>
        <xdr:cNvPr id="2" name="Gráfico 1"/>
        <xdr:cNvGraphicFramePr/>
      </xdr:nvGraphicFramePr>
      <xdr:xfrm>
        <a:off x="4619625" y="1809750"/>
        <a:ext cx="7477125" cy="3048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21</xdr:row>
      <xdr:rowOff>104775</xdr:rowOff>
    </xdr:from>
    <xdr:to>
      <xdr:col>7</xdr:col>
      <xdr:colOff>323850</xdr:colOff>
      <xdr:row>38</xdr:row>
      <xdr:rowOff>95250</xdr:rowOff>
    </xdr:to>
    <xdr:graphicFrame macro="">
      <xdr:nvGraphicFramePr>
        <xdr:cNvPr id="4" name="3 Gráfico"/>
        <xdr:cNvGraphicFramePr/>
      </xdr:nvGraphicFramePr>
      <xdr:xfrm>
        <a:off x="1009650" y="4352925"/>
        <a:ext cx="4638675" cy="3209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20</xdr:row>
      <xdr:rowOff>123825</xdr:rowOff>
    </xdr:from>
    <xdr:to>
      <xdr:col>7</xdr:col>
      <xdr:colOff>276225</xdr:colOff>
      <xdr:row>37</xdr:row>
      <xdr:rowOff>114300</xdr:rowOff>
    </xdr:to>
    <xdr:graphicFrame macro="">
      <xdr:nvGraphicFramePr>
        <xdr:cNvPr id="3" name="2 Gráfico"/>
        <xdr:cNvGraphicFramePr/>
      </xdr:nvGraphicFramePr>
      <xdr:xfrm>
        <a:off x="1114425" y="4267200"/>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1552575</xdr:colOff>
      <xdr:row>20</xdr:row>
      <xdr:rowOff>152400</xdr:rowOff>
    </xdr:from>
    <xdr:to>
      <xdr:col>6</xdr:col>
      <xdr:colOff>714375</xdr:colOff>
      <xdr:row>37</xdr:row>
      <xdr:rowOff>142875</xdr:rowOff>
    </xdr:to>
    <xdr:graphicFrame macro="">
      <xdr:nvGraphicFramePr>
        <xdr:cNvPr id="4" name="3 Gráfico"/>
        <xdr:cNvGraphicFramePr/>
      </xdr:nvGraphicFramePr>
      <xdr:xfrm>
        <a:off x="1552575" y="4333875"/>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20</xdr:row>
      <xdr:rowOff>57150</xdr:rowOff>
    </xdr:from>
    <xdr:to>
      <xdr:col>10</xdr:col>
      <xdr:colOff>504825</xdr:colOff>
      <xdr:row>37</xdr:row>
      <xdr:rowOff>47625</xdr:rowOff>
    </xdr:to>
    <xdr:graphicFrame macro="">
      <xdr:nvGraphicFramePr>
        <xdr:cNvPr id="4" name="3 Gráfico"/>
        <xdr:cNvGraphicFramePr/>
      </xdr:nvGraphicFramePr>
      <xdr:xfrm>
        <a:off x="6105525" y="4200525"/>
        <a:ext cx="4572000" cy="32004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21</xdr:row>
      <xdr:rowOff>19050</xdr:rowOff>
    </xdr:from>
    <xdr:to>
      <xdr:col>3</xdr:col>
      <xdr:colOff>476250</xdr:colOff>
      <xdr:row>38</xdr:row>
      <xdr:rowOff>9525</xdr:rowOff>
    </xdr:to>
    <xdr:graphicFrame macro="">
      <xdr:nvGraphicFramePr>
        <xdr:cNvPr id="3" name="Gráfico 2"/>
        <xdr:cNvGraphicFramePr/>
      </xdr:nvGraphicFramePr>
      <xdr:xfrm>
        <a:off x="19050" y="4333875"/>
        <a:ext cx="4572000" cy="3171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1" max="1" width="11.421875" style="1" customWidth="1"/>
    <col min="2" max="2" width="101.421875" style="1" customWidth="1"/>
    <col min="3" max="257" width="11.421875" style="1" customWidth="1"/>
    <col min="258" max="258" width="101.421875" style="1" customWidth="1"/>
    <col min="259" max="513" width="11.421875" style="1" customWidth="1"/>
    <col min="514" max="514" width="101.421875" style="1" customWidth="1"/>
    <col min="515" max="769" width="11.421875" style="1" customWidth="1"/>
    <col min="770" max="770" width="101.421875" style="1" customWidth="1"/>
    <col min="771" max="1025" width="11.421875" style="1" customWidth="1"/>
    <col min="1026" max="1026" width="101.421875" style="1" customWidth="1"/>
    <col min="1027" max="1281" width="11.421875" style="1" customWidth="1"/>
    <col min="1282" max="1282" width="101.421875" style="1" customWidth="1"/>
    <col min="1283" max="1537" width="11.421875" style="1" customWidth="1"/>
    <col min="1538" max="1538" width="101.421875" style="1" customWidth="1"/>
    <col min="1539" max="1793" width="11.421875" style="1" customWidth="1"/>
    <col min="1794" max="1794" width="101.421875" style="1" customWidth="1"/>
    <col min="1795" max="2049" width="11.421875" style="1" customWidth="1"/>
    <col min="2050" max="2050" width="101.421875" style="1" customWidth="1"/>
    <col min="2051" max="2305" width="11.421875" style="1" customWidth="1"/>
    <col min="2306" max="2306" width="101.421875" style="1" customWidth="1"/>
    <col min="2307" max="2561" width="11.421875" style="1" customWidth="1"/>
    <col min="2562" max="2562" width="101.421875" style="1" customWidth="1"/>
    <col min="2563" max="2817" width="11.421875" style="1" customWidth="1"/>
    <col min="2818" max="2818" width="101.421875" style="1" customWidth="1"/>
    <col min="2819" max="3073" width="11.421875" style="1" customWidth="1"/>
    <col min="3074" max="3074" width="101.421875" style="1" customWidth="1"/>
    <col min="3075" max="3329" width="11.421875" style="1" customWidth="1"/>
    <col min="3330" max="3330" width="101.421875" style="1" customWidth="1"/>
    <col min="3331" max="3585" width="11.421875" style="1" customWidth="1"/>
    <col min="3586" max="3586" width="101.421875" style="1" customWidth="1"/>
    <col min="3587" max="3841" width="11.421875" style="1" customWidth="1"/>
    <col min="3842" max="3842" width="101.421875" style="1" customWidth="1"/>
    <col min="3843" max="4097" width="11.421875" style="1" customWidth="1"/>
    <col min="4098" max="4098" width="101.421875" style="1" customWidth="1"/>
    <col min="4099" max="4353" width="11.421875" style="1" customWidth="1"/>
    <col min="4354" max="4354" width="101.421875" style="1" customWidth="1"/>
    <col min="4355" max="4609" width="11.421875" style="1" customWidth="1"/>
    <col min="4610" max="4610" width="101.421875" style="1" customWidth="1"/>
    <col min="4611" max="4865" width="11.421875" style="1" customWidth="1"/>
    <col min="4866" max="4866" width="101.421875" style="1" customWidth="1"/>
    <col min="4867" max="5121" width="11.421875" style="1" customWidth="1"/>
    <col min="5122" max="5122" width="101.421875" style="1" customWidth="1"/>
    <col min="5123" max="5377" width="11.421875" style="1" customWidth="1"/>
    <col min="5378" max="5378" width="101.421875" style="1" customWidth="1"/>
    <col min="5379" max="5633" width="11.421875" style="1" customWidth="1"/>
    <col min="5634" max="5634" width="101.421875" style="1" customWidth="1"/>
    <col min="5635" max="5889" width="11.421875" style="1" customWidth="1"/>
    <col min="5890" max="5890" width="101.421875" style="1" customWidth="1"/>
    <col min="5891" max="6145" width="11.421875" style="1" customWidth="1"/>
    <col min="6146" max="6146" width="101.421875" style="1" customWidth="1"/>
    <col min="6147" max="6401" width="11.421875" style="1" customWidth="1"/>
    <col min="6402" max="6402" width="101.421875" style="1" customWidth="1"/>
    <col min="6403" max="6657" width="11.421875" style="1" customWidth="1"/>
    <col min="6658" max="6658" width="101.421875" style="1" customWidth="1"/>
    <col min="6659" max="6913" width="11.421875" style="1" customWidth="1"/>
    <col min="6914" max="6914" width="101.421875" style="1" customWidth="1"/>
    <col min="6915" max="7169" width="11.421875" style="1" customWidth="1"/>
    <col min="7170" max="7170" width="101.421875" style="1" customWidth="1"/>
    <col min="7171" max="7425" width="11.421875" style="1" customWidth="1"/>
    <col min="7426" max="7426" width="101.421875" style="1" customWidth="1"/>
    <col min="7427" max="7681" width="11.421875" style="1" customWidth="1"/>
    <col min="7682" max="7682" width="101.421875" style="1" customWidth="1"/>
    <col min="7683" max="7937" width="11.421875" style="1" customWidth="1"/>
    <col min="7938" max="7938" width="101.421875" style="1" customWidth="1"/>
    <col min="7939" max="8193" width="11.421875" style="1" customWidth="1"/>
    <col min="8194" max="8194" width="101.421875" style="1" customWidth="1"/>
    <col min="8195" max="8449" width="11.421875" style="1" customWidth="1"/>
    <col min="8450" max="8450" width="101.421875" style="1" customWidth="1"/>
    <col min="8451" max="8705" width="11.421875" style="1" customWidth="1"/>
    <col min="8706" max="8706" width="101.421875" style="1" customWidth="1"/>
    <col min="8707" max="8961" width="11.421875" style="1" customWidth="1"/>
    <col min="8962" max="8962" width="101.421875" style="1" customWidth="1"/>
    <col min="8963" max="9217" width="11.421875" style="1" customWidth="1"/>
    <col min="9218" max="9218" width="101.421875" style="1" customWidth="1"/>
    <col min="9219" max="9473" width="11.421875" style="1" customWidth="1"/>
    <col min="9474" max="9474" width="101.421875" style="1" customWidth="1"/>
    <col min="9475" max="9729" width="11.421875" style="1" customWidth="1"/>
    <col min="9730" max="9730" width="101.421875" style="1" customWidth="1"/>
    <col min="9731" max="9985" width="11.421875" style="1" customWidth="1"/>
    <col min="9986" max="9986" width="101.421875" style="1" customWidth="1"/>
    <col min="9987" max="10241" width="11.421875" style="1" customWidth="1"/>
    <col min="10242" max="10242" width="101.421875" style="1" customWidth="1"/>
    <col min="10243" max="10497" width="11.421875" style="1" customWidth="1"/>
    <col min="10498" max="10498" width="101.421875" style="1" customWidth="1"/>
    <col min="10499" max="10753" width="11.421875" style="1" customWidth="1"/>
    <col min="10754" max="10754" width="101.421875" style="1" customWidth="1"/>
    <col min="10755" max="11009" width="11.421875" style="1" customWidth="1"/>
    <col min="11010" max="11010" width="101.421875" style="1" customWidth="1"/>
    <col min="11011" max="11265" width="11.421875" style="1" customWidth="1"/>
    <col min="11266" max="11266" width="101.421875" style="1" customWidth="1"/>
    <col min="11267" max="11521" width="11.421875" style="1" customWidth="1"/>
    <col min="11522" max="11522" width="101.421875" style="1" customWidth="1"/>
    <col min="11523" max="11777" width="11.421875" style="1" customWidth="1"/>
    <col min="11778" max="11778" width="101.421875" style="1" customWidth="1"/>
    <col min="11779" max="12033" width="11.421875" style="1" customWidth="1"/>
    <col min="12034" max="12034" width="101.421875" style="1" customWidth="1"/>
    <col min="12035" max="12289" width="11.421875" style="1" customWidth="1"/>
    <col min="12290" max="12290" width="101.421875" style="1" customWidth="1"/>
    <col min="12291" max="12545" width="11.421875" style="1" customWidth="1"/>
    <col min="12546" max="12546" width="101.421875" style="1" customWidth="1"/>
    <col min="12547" max="12801" width="11.421875" style="1" customWidth="1"/>
    <col min="12802" max="12802" width="101.421875" style="1" customWidth="1"/>
    <col min="12803" max="13057" width="11.421875" style="1" customWidth="1"/>
    <col min="13058" max="13058" width="101.421875" style="1" customWidth="1"/>
    <col min="13059" max="13313" width="11.421875" style="1" customWidth="1"/>
    <col min="13314" max="13314" width="101.421875" style="1" customWidth="1"/>
    <col min="13315" max="13569" width="11.421875" style="1" customWidth="1"/>
    <col min="13570" max="13570" width="101.421875" style="1" customWidth="1"/>
    <col min="13571" max="13825" width="11.421875" style="1" customWidth="1"/>
    <col min="13826" max="13826" width="101.421875" style="1" customWidth="1"/>
    <col min="13827" max="14081" width="11.421875" style="1" customWidth="1"/>
    <col min="14082" max="14082" width="101.421875" style="1" customWidth="1"/>
    <col min="14083" max="14337" width="11.421875" style="1" customWidth="1"/>
    <col min="14338" max="14338" width="101.421875" style="1" customWidth="1"/>
    <col min="14339" max="14593" width="11.421875" style="1" customWidth="1"/>
    <col min="14594" max="14594" width="101.421875" style="1" customWidth="1"/>
    <col min="14595" max="14849" width="11.421875" style="1" customWidth="1"/>
    <col min="14850" max="14850" width="101.421875" style="1" customWidth="1"/>
    <col min="14851" max="15105" width="11.421875" style="1" customWidth="1"/>
    <col min="15106" max="15106" width="101.421875" style="1" customWidth="1"/>
    <col min="15107" max="15361" width="11.421875" style="1" customWidth="1"/>
    <col min="15362" max="15362" width="101.421875" style="1" customWidth="1"/>
    <col min="15363" max="15617" width="11.421875" style="1" customWidth="1"/>
    <col min="15618" max="15618" width="101.421875" style="1" customWidth="1"/>
    <col min="15619" max="15873" width="11.421875" style="1" customWidth="1"/>
    <col min="15874" max="15874" width="101.421875" style="1" customWidth="1"/>
    <col min="15875" max="16129" width="11.421875" style="1" customWidth="1"/>
    <col min="16130" max="16130" width="101.421875" style="1" customWidth="1"/>
    <col min="16131" max="16384" width="11.421875" style="1" customWidth="1"/>
  </cols>
  <sheetData>
    <row r="1" spans="1:33" ht="1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row>
    <row r="2" spans="1:33" ht="1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row>
    <row r="3" spans="1:33" ht="1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3" s="62" customFormat="1" ht="222.75" customHeight="1">
      <c r="A4" s="60"/>
      <c r="B4" s="61" t="s">
        <v>111</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1:33" ht="90" customHeight="1">
      <c r="A5" s="59"/>
      <c r="B5" s="61" t="s">
        <v>120</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row>
    <row r="6" spans="1:33" ht="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3" ht="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3" ht="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3" ht="1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3" ht="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row>
    <row r="11" spans="1:33" ht="1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3" ht="1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row>
    <row r="13" spans="1:33" ht="1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row>
    <row r="14" spans="1:33" ht="1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row>
    <row r="15" spans="1:33" ht="1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row>
    <row r="16" spans="1:33" ht="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row>
    <row r="17" spans="1:33" ht="1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3" ht="1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row>
    <row r="19" spans="1:33" ht="1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row>
    <row r="20" spans="1:33" ht="1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row>
    <row r="21" spans="1:33" ht="1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row>
    <row r="22" spans="1:33" ht="1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row>
    <row r="23" spans="1:33" ht="1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row>
    <row r="24" spans="1:33" ht="1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row>
    <row r="25" spans="1:33" ht="1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row>
    <row r="26" spans="1:33" ht="1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row>
    <row r="27" spans="1:33" ht="1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row>
    <row r="28" spans="1:33" ht="1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row>
    <row r="29" spans="1:33" ht="1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row>
    <row r="30" spans="1:33" ht="1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row>
    <row r="31" spans="1:33" ht="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3" ht="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row>
    <row r="33" spans="1:33" ht="1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row>
    <row r="34" spans="1:33" ht="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3" ht="1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3" ht="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row>
    <row r="37" spans="1:33" ht="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1:33" ht="1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row>
    <row r="39" spans="1:33" ht="1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row>
    <row r="40" spans="1:33" ht="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row>
    <row r="41" spans="1:33" ht="1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row>
    <row r="42" spans="1:33" ht="1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row>
    <row r="43" spans="1:33" ht="1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1:33" ht="1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row>
    <row r="45" spans="1:33" ht="1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row>
    <row r="46" spans="1:33" ht="1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1:33" ht="1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row>
    <row r="48" spans="1:33" ht="1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1:33" ht="1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3" ht="1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3" ht="1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3" ht="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3" ht="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3" ht="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3" ht="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3" ht="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3" ht="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3" ht="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3" ht="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3" ht="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3" ht="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3" ht="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row>
    <row r="63" spans="1:33" ht="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row>
    <row r="64" spans="1:33" ht="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row>
    <row r="65" spans="1:33" ht="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row>
    <row r="66" spans="1:33" ht="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row>
    <row r="67" spans="1:33" ht="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row r="68" spans="1:33" ht="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row>
    <row r="69" spans="1:33" ht="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row>
    <row r="70" spans="1:33" ht="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row r="71" spans="1:33" ht="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row>
    <row r="72" spans="1:33" ht="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row>
    <row r="73" spans="1:33" ht="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row>
    <row r="74" spans="1:33" ht="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row>
    <row r="75" spans="1:33" ht="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row>
    <row r="76" spans="1:33" ht="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row>
    <row r="77" spans="1:33" ht="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row>
    <row r="78" spans="1:33" ht="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row>
    <row r="79" spans="1:33" ht="1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row>
    <row r="80" spans="1:33" ht="1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row>
    <row r="81" spans="1:33" ht="1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row>
    <row r="82" spans="1:33" ht="1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row r="83" spans="1:33" ht="1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row>
    <row r="84" spans="1:33" ht="1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row>
    <row r="85" spans="1:33" ht="1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row>
    <row r="86" spans="1:33" ht="1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row>
    <row r="87" spans="1:33" ht="1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row>
    <row r="88" spans="1:33" ht="1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row>
    <row r="89" spans="1:33" ht="1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row>
    <row r="90" spans="1:33" ht="1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row>
    <row r="91" spans="1:33" ht="1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row>
    <row r="92" spans="1:33" ht="1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row>
    <row r="93" spans="1:33" ht="1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row>
    <row r="94" spans="1:33" ht="1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row>
    <row r="95" spans="1:33" ht="1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row>
    <row r="96" spans="1:33" ht="1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row>
    <row r="97" spans="1:33" ht="1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row>
    <row r="98" spans="1:33" ht="1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row>
    <row r="99" spans="1:33" ht="1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row>
    <row r="100" spans="1:33" ht="1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row>
    <row r="101" spans="1:33" ht="1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row>
    <row r="102" spans="1:33" ht="1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row>
    <row r="103" spans="1:33" ht="1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row>
    <row r="104" spans="1:33" ht="1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row>
    <row r="105" spans="1:33" ht="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row>
    <row r="106" spans="1:33" ht="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row>
    <row r="107" spans="1:33" ht="1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row>
    <row r="108" spans="1:33" ht="1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row>
    <row r="109" spans="1:33" ht="1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row>
    <row r="110" spans="1:33" ht="1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row>
    <row r="111" spans="1:33" ht="1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row>
    <row r="112" spans="1:33" ht="1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row>
    <row r="113" spans="1:33" ht="1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row>
    <row r="114" spans="1:33" ht="1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row>
    <row r="115" spans="1:33" ht="1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row>
    <row r="116" spans="1:33" ht="1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row>
    <row r="117" spans="1:33" ht="1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row>
    <row r="118" spans="1:33" ht="1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topLeftCell="A1"/>
  </sheetViews>
  <sheetFormatPr defaultColWidth="11.421875" defaultRowHeight="15"/>
  <cols>
    <col min="1" max="1" width="17.8515625" style="1" customWidth="1"/>
    <col min="2" max="7" width="11.421875" style="1" customWidth="1"/>
    <col min="8" max="8" width="18.421875" style="72" customWidth="1"/>
    <col min="9" max="9" width="11.421875" style="72" customWidth="1"/>
    <col min="10" max="16384" width="11.421875" style="1" customWidth="1"/>
  </cols>
  <sheetData>
    <row r="1" spans="1:15" ht="15">
      <c r="A1" s="48" t="s">
        <v>126</v>
      </c>
      <c r="B1" s="48"/>
      <c r="C1" s="48"/>
      <c r="D1" s="48"/>
      <c r="E1" s="48"/>
      <c r="F1" s="48"/>
      <c r="G1" s="48"/>
      <c r="J1" s="48"/>
      <c r="K1" s="48"/>
      <c r="L1" s="48"/>
      <c r="M1" s="48"/>
      <c r="N1" s="48"/>
      <c r="O1" s="48"/>
    </row>
    <row r="3" spans="1:9" ht="15.75" customHeight="1">
      <c r="A3" s="83" t="s">
        <v>127</v>
      </c>
      <c r="B3" s="83"/>
      <c r="C3" s="83"/>
      <c r="D3" s="83"/>
      <c r="E3" s="83"/>
      <c r="F3" s="83"/>
      <c r="G3" s="83"/>
      <c r="H3" s="83"/>
      <c r="I3" s="83"/>
    </row>
    <row r="4" spans="1:9" ht="15">
      <c r="A4" s="83"/>
      <c r="B4" s="83"/>
      <c r="C4" s="83"/>
      <c r="D4" s="83"/>
      <c r="E4" s="83"/>
      <c r="F4" s="83"/>
      <c r="G4" s="83"/>
      <c r="H4" s="83"/>
      <c r="I4" s="83"/>
    </row>
    <row r="5" spans="10:15" ht="15">
      <c r="J5" s="82"/>
      <c r="K5" s="82"/>
      <c r="L5" s="82"/>
      <c r="M5" s="82"/>
      <c r="N5" s="82"/>
      <c r="O5" s="82"/>
    </row>
    <row r="6" spans="10:15" ht="15">
      <c r="J6" s="8"/>
      <c r="K6" s="9"/>
      <c r="L6" s="5"/>
      <c r="M6" s="9"/>
      <c r="N6" s="10"/>
      <c r="O6" s="11"/>
    </row>
    <row r="7" spans="2:15" ht="15">
      <c r="B7" s="84" t="s">
        <v>128</v>
      </c>
      <c r="C7" s="84"/>
      <c r="D7" s="84"/>
      <c r="E7" s="85" t="s">
        <v>23</v>
      </c>
      <c r="F7" s="85"/>
      <c r="G7" s="85"/>
      <c r="J7" s="8"/>
      <c r="K7" s="9"/>
      <c r="L7" s="5"/>
      <c r="M7" s="9"/>
      <c r="N7" s="10"/>
      <c r="O7" s="11"/>
    </row>
    <row r="8" spans="1:15" ht="15">
      <c r="A8" s="68" t="s">
        <v>0</v>
      </c>
      <c r="B8" s="68" t="s">
        <v>1</v>
      </c>
      <c r="C8" s="68" t="s">
        <v>2</v>
      </c>
      <c r="D8" s="68" t="s">
        <v>3</v>
      </c>
      <c r="E8" s="73" t="s">
        <v>1</v>
      </c>
      <c r="F8" s="73" t="s">
        <v>129</v>
      </c>
      <c r="G8" s="73" t="s">
        <v>3</v>
      </c>
      <c r="J8" s="8"/>
      <c r="K8" s="9"/>
      <c r="L8" s="5"/>
      <c r="M8" s="9"/>
      <c r="N8" s="10"/>
      <c r="O8" s="11"/>
    </row>
    <row r="9" spans="1:15" ht="15">
      <c r="A9" s="38" t="s">
        <v>4</v>
      </c>
      <c r="B9" s="74">
        <v>4175</v>
      </c>
      <c r="C9" s="74">
        <v>3928</v>
      </c>
      <c r="D9" s="22">
        <f>B9+C9</f>
        <v>8103</v>
      </c>
      <c r="E9" s="75"/>
      <c r="F9" s="75"/>
      <c r="G9" s="22"/>
      <c r="J9" s="13"/>
      <c r="K9" s="9"/>
      <c r="L9" s="5"/>
      <c r="M9" s="9"/>
      <c r="N9" s="10"/>
      <c r="O9" s="11"/>
    </row>
    <row r="10" spans="1:15" ht="15">
      <c r="A10" s="4" t="s">
        <v>5</v>
      </c>
      <c r="B10" s="74">
        <v>4602</v>
      </c>
      <c r="C10" s="74">
        <v>4189</v>
      </c>
      <c r="D10" s="22">
        <f aca="true" t="shared" si="0" ref="D10:D27">B10+C10</f>
        <v>8791</v>
      </c>
      <c r="E10" s="75"/>
      <c r="F10" s="75"/>
      <c r="G10" s="22"/>
      <c r="J10" s="13"/>
      <c r="K10" s="9"/>
      <c r="L10" s="5"/>
      <c r="M10" s="9"/>
      <c r="N10" s="10"/>
      <c r="O10" s="11"/>
    </row>
    <row r="11" spans="1:15" ht="15">
      <c r="A11" s="4" t="s">
        <v>6</v>
      </c>
      <c r="B11" s="74">
        <v>4840</v>
      </c>
      <c r="C11" s="74">
        <v>4661</v>
      </c>
      <c r="D11" s="22">
        <f t="shared" si="0"/>
        <v>9501</v>
      </c>
      <c r="E11" s="75"/>
      <c r="F11" s="75"/>
      <c r="G11" s="22"/>
      <c r="J11" s="13"/>
      <c r="K11" s="9"/>
      <c r="L11" s="5"/>
      <c r="M11" s="9"/>
      <c r="N11" s="10"/>
      <c r="O11" s="11"/>
    </row>
    <row r="12" spans="1:15" ht="15">
      <c r="A12" s="38" t="s">
        <v>7</v>
      </c>
      <c r="B12" s="74">
        <v>3137</v>
      </c>
      <c r="C12" s="74">
        <v>2973</v>
      </c>
      <c r="D12" s="22">
        <f t="shared" si="0"/>
        <v>6110</v>
      </c>
      <c r="E12" s="76">
        <f>B12</f>
        <v>3137</v>
      </c>
      <c r="F12" s="76">
        <f>C12</f>
        <v>2973</v>
      </c>
      <c r="G12" s="22">
        <f aca="true" t="shared" si="1" ref="G12:G21">E12+F12</f>
        <v>6110</v>
      </c>
      <c r="J12" s="13"/>
      <c r="K12" s="9"/>
      <c r="L12" s="5"/>
      <c r="M12" s="9"/>
      <c r="N12" s="10"/>
      <c r="O12" s="11"/>
    </row>
    <row r="13" spans="1:15" ht="15">
      <c r="A13" s="38" t="s">
        <v>8</v>
      </c>
      <c r="B13" s="74">
        <v>4453</v>
      </c>
      <c r="C13" s="74">
        <v>4207</v>
      </c>
      <c r="D13" s="22">
        <f t="shared" si="0"/>
        <v>8660</v>
      </c>
      <c r="E13" s="76">
        <f aca="true" t="shared" si="2" ref="E13:F21">B13</f>
        <v>4453</v>
      </c>
      <c r="F13" s="76">
        <f t="shared" si="2"/>
        <v>4207</v>
      </c>
      <c r="G13" s="22">
        <f t="shared" si="1"/>
        <v>8660</v>
      </c>
      <c r="J13" s="8"/>
      <c r="K13" s="9"/>
      <c r="L13" s="5"/>
      <c r="M13" s="9"/>
      <c r="N13" s="10"/>
      <c r="O13" s="11"/>
    </row>
    <row r="14" spans="1:15" ht="15">
      <c r="A14" s="38" t="s">
        <v>9</v>
      </c>
      <c r="B14" s="74">
        <v>4838</v>
      </c>
      <c r="C14" s="74">
        <v>4738</v>
      </c>
      <c r="D14" s="22">
        <f t="shared" si="0"/>
        <v>9576</v>
      </c>
      <c r="E14" s="76">
        <f t="shared" si="2"/>
        <v>4838</v>
      </c>
      <c r="F14" s="76">
        <f t="shared" si="2"/>
        <v>4738</v>
      </c>
      <c r="G14" s="22">
        <f t="shared" si="1"/>
        <v>9576</v>
      </c>
      <c r="J14" s="8"/>
      <c r="K14" s="9"/>
      <c r="L14" s="5"/>
      <c r="M14" s="9"/>
      <c r="N14" s="10"/>
      <c r="O14" s="11"/>
    </row>
    <row r="15" spans="1:15" ht="15">
      <c r="A15" s="38" t="s">
        <v>10</v>
      </c>
      <c r="B15" s="74">
        <v>5531</v>
      </c>
      <c r="C15" s="74">
        <v>5670</v>
      </c>
      <c r="D15" s="22">
        <f t="shared" si="0"/>
        <v>11201</v>
      </c>
      <c r="E15" s="76">
        <f t="shared" si="2"/>
        <v>5531</v>
      </c>
      <c r="F15" s="76">
        <f t="shared" si="2"/>
        <v>5670</v>
      </c>
      <c r="G15" s="22">
        <f t="shared" si="1"/>
        <v>11201</v>
      </c>
      <c r="J15" s="12"/>
      <c r="K15" s="9"/>
      <c r="L15" s="5"/>
      <c r="M15" s="9"/>
      <c r="N15" s="10"/>
      <c r="O15" s="11"/>
    </row>
    <row r="16" spans="1:15" ht="15">
      <c r="A16" s="38" t="s">
        <v>11</v>
      </c>
      <c r="B16" s="74">
        <v>6257</v>
      </c>
      <c r="C16" s="74">
        <v>6418</v>
      </c>
      <c r="D16" s="22">
        <f t="shared" si="0"/>
        <v>12675</v>
      </c>
      <c r="E16" s="76">
        <f t="shared" si="2"/>
        <v>6257</v>
      </c>
      <c r="F16" s="76">
        <f t="shared" si="2"/>
        <v>6418</v>
      </c>
      <c r="G16" s="22">
        <f t="shared" si="1"/>
        <v>12675</v>
      </c>
      <c r="J16" s="5"/>
      <c r="K16" s="9"/>
      <c r="L16" s="5"/>
      <c r="M16" s="9"/>
      <c r="N16" s="10"/>
      <c r="O16" s="11"/>
    </row>
    <row r="17" spans="1:15" ht="15">
      <c r="A17" s="38" t="s">
        <v>12</v>
      </c>
      <c r="B17" s="74">
        <v>6352</v>
      </c>
      <c r="C17" s="74">
        <v>6166</v>
      </c>
      <c r="D17" s="22">
        <f t="shared" si="0"/>
        <v>12518</v>
      </c>
      <c r="E17" s="76">
        <f t="shared" si="2"/>
        <v>6352</v>
      </c>
      <c r="F17" s="76">
        <f t="shared" si="2"/>
        <v>6166</v>
      </c>
      <c r="G17" s="22">
        <f t="shared" si="1"/>
        <v>12518</v>
      </c>
      <c r="J17" s="5"/>
      <c r="K17" s="9"/>
      <c r="L17" s="5"/>
      <c r="M17" s="9"/>
      <c r="N17" s="10"/>
      <c r="O17" s="11"/>
    </row>
    <row r="18" spans="1:15" ht="15">
      <c r="A18" s="38" t="s">
        <v>13</v>
      </c>
      <c r="B18" s="74">
        <v>5659</v>
      </c>
      <c r="C18" s="74">
        <v>6001</v>
      </c>
      <c r="D18" s="22">
        <f t="shared" si="0"/>
        <v>11660</v>
      </c>
      <c r="E18" s="76">
        <f t="shared" si="2"/>
        <v>5659</v>
      </c>
      <c r="F18" s="76">
        <f t="shared" si="2"/>
        <v>6001</v>
      </c>
      <c r="G18" s="22">
        <f t="shared" si="1"/>
        <v>11660</v>
      </c>
      <c r="J18" s="5"/>
      <c r="K18" s="9"/>
      <c r="L18" s="5"/>
      <c r="M18" s="9"/>
      <c r="N18" s="10"/>
      <c r="O18" s="11"/>
    </row>
    <row r="19" spans="1:15" ht="15">
      <c r="A19" s="38" t="s">
        <v>14</v>
      </c>
      <c r="B19" s="74">
        <v>5418</v>
      </c>
      <c r="C19" s="74">
        <v>5797</v>
      </c>
      <c r="D19" s="22">
        <f t="shared" si="0"/>
        <v>11215</v>
      </c>
      <c r="E19" s="76">
        <f t="shared" si="2"/>
        <v>5418</v>
      </c>
      <c r="F19" s="76">
        <f t="shared" si="2"/>
        <v>5797</v>
      </c>
      <c r="G19" s="22">
        <f t="shared" si="1"/>
        <v>11215</v>
      </c>
      <c r="J19" s="5"/>
      <c r="K19" s="9"/>
      <c r="L19" s="5"/>
      <c r="M19" s="9"/>
      <c r="N19" s="10"/>
      <c r="O19" s="11"/>
    </row>
    <row r="20" spans="1:15" ht="15">
      <c r="A20" s="38" t="s">
        <v>15</v>
      </c>
      <c r="B20" s="74">
        <v>4553</v>
      </c>
      <c r="C20" s="74">
        <v>5012</v>
      </c>
      <c r="D20" s="22">
        <f t="shared" si="0"/>
        <v>9565</v>
      </c>
      <c r="E20" s="76">
        <f t="shared" si="2"/>
        <v>4553</v>
      </c>
      <c r="F20" s="76">
        <f t="shared" si="2"/>
        <v>5012</v>
      </c>
      <c r="G20" s="22">
        <f t="shared" si="1"/>
        <v>9565</v>
      </c>
      <c r="J20" s="5"/>
      <c r="K20" s="9"/>
      <c r="L20" s="5"/>
      <c r="M20" s="9"/>
      <c r="N20" s="10"/>
      <c r="O20" s="11"/>
    </row>
    <row r="21" spans="1:15" ht="15">
      <c r="A21" s="38" t="s">
        <v>16</v>
      </c>
      <c r="B21" s="74">
        <v>3613</v>
      </c>
      <c r="C21" s="74">
        <v>4005</v>
      </c>
      <c r="D21" s="22">
        <f t="shared" si="0"/>
        <v>7618</v>
      </c>
      <c r="E21" s="76">
        <f t="shared" si="2"/>
        <v>3613</v>
      </c>
      <c r="F21" s="76">
        <f t="shared" si="2"/>
        <v>4005</v>
      </c>
      <c r="G21" s="22">
        <f t="shared" si="1"/>
        <v>7618</v>
      </c>
      <c r="J21" s="5"/>
      <c r="K21" s="9"/>
      <c r="L21" s="5"/>
      <c r="M21" s="9"/>
      <c r="N21" s="10"/>
      <c r="O21" s="11"/>
    </row>
    <row r="22" spans="1:15" ht="15">
      <c r="A22" s="38" t="s">
        <v>17</v>
      </c>
      <c r="B22" s="74">
        <v>3103</v>
      </c>
      <c r="C22" s="74">
        <v>3650</v>
      </c>
      <c r="D22" s="22">
        <f t="shared" si="0"/>
        <v>6753</v>
      </c>
      <c r="E22" s="75"/>
      <c r="F22" s="75"/>
      <c r="G22" s="22"/>
      <c r="J22" s="5"/>
      <c r="K22" s="6"/>
      <c r="L22" s="5"/>
      <c r="M22" s="9"/>
      <c r="N22" s="10"/>
      <c r="O22" s="11"/>
    </row>
    <row r="23" spans="1:15" ht="15">
      <c r="A23" s="38" t="s">
        <v>18</v>
      </c>
      <c r="B23" s="74">
        <v>2461</v>
      </c>
      <c r="C23" s="74">
        <v>3088</v>
      </c>
      <c r="D23" s="22">
        <f t="shared" si="0"/>
        <v>5549</v>
      </c>
      <c r="E23" s="75"/>
      <c r="F23" s="75"/>
      <c r="G23" s="22"/>
      <c r="J23" s="10"/>
      <c r="K23" s="11"/>
      <c r="L23" s="10"/>
      <c r="M23" s="11"/>
      <c r="N23" s="10"/>
      <c r="O23" s="11"/>
    </row>
    <row r="24" spans="1:7" ht="15">
      <c r="A24" s="38" t="s">
        <v>19</v>
      </c>
      <c r="B24" s="74">
        <v>1709</v>
      </c>
      <c r="C24" s="74">
        <v>2426</v>
      </c>
      <c r="D24" s="22">
        <f t="shared" si="0"/>
        <v>4135</v>
      </c>
      <c r="E24" s="75"/>
      <c r="F24" s="75"/>
      <c r="G24" s="22"/>
    </row>
    <row r="25" spans="1:7" ht="15">
      <c r="A25" s="38" t="s">
        <v>20</v>
      </c>
      <c r="B25" s="74">
        <v>1405</v>
      </c>
      <c r="C25" s="74">
        <v>2470</v>
      </c>
      <c r="D25" s="22">
        <f t="shared" si="0"/>
        <v>3875</v>
      </c>
      <c r="E25" s="75"/>
      <c r="F25" s="75"/>
      <c r="G25" s="22"/>
    </row>
    <row r="26" spans="1:7" ht="15">
      <c r="A26" s="38" t="s">
        <v>21</v>
      </c>
      <c r="B26" s="74">
        <v>668</v>
      </c>
      <c r="C26" s="74">
        <v>1719</v>
      </c>
      <c r="D26" s="22">
        <f t="shared" si="0"/>
        <v>2387</v>
      </c>
      <c r="E26" s="75"/>
      <c r="F26" s="75"/>
      <c r="G26" s="22"/>
    </row>
    <row r="27" spans="1:7" ht="15">
      <c r="A27" s="38" t="s">
        <v>3</v>
      </c>
      <c r="B27" s="22">
        <f>SUM(B9:B26)</f>
        <v>72774</v>
      </c>
      <c r="C27" s="22">
        <f>SUM(C9:C26)</f>
        <v>77118</v>
      </c>
      <c r="D27" s="22">
        <f t="shared" si="0"/>
        <v>149892</v>
      </c>
      <c r="E27" s="22">
        <f>SUM(E9:E26)</f>
        <v>49811</v>
      </c>
      <c r="F27" s="22">
        <f>SUM(F9:F26)</f>
        <v>50987</v>
      </c>
      <c r="G27" s="22">
        <f>SUM(G9:G26)</f>
        <v>100798</v>
      </c>
    </row>
    <row r="30" ht="15">
      <c r="A30" s="3"/>
    </row>
    <row r="32" spans="1:4" ht="15">
      <c r="A32" s="7"/>
      <c r="B32" s="14"/>
      <c r="C32" s="14"/>
      <c r="D32" s="15"/>
    </row>
    <row r="37" ht="15">
      <c r="A37" s="3"/>
    </row>
  </sheetData>
  <mergeCells count="6">
    <mergeCell ref="N5:O5"/>
    <mergeCell ref="A3:I4"/>
    <mergeCell ref="B7:D7"/>
    <mergeCell ref="E7:G7"/>
    <mergeCell ref="J5:K5"/>
    <mergeCell ref="L5:M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1"/>
  <sheetViews>
    <sheetView workbookViewId="0" topLeftCell="A1"/>
  </sheetViews>
  <sheetFormatPr defaultColWidth="11.421875" defaultRowHeight="15"/>
  <cols>
    <col min="1" max="1" width="19.421875" style="0" customWidth="1"/>
    <col min="2" max="2" width="12.7109375" style="0" customWidth="1"/>
    <col min="3" max="3" width="12.140625" style="0" customWidth="1"/>
    <col min="4" max="4" width="12.57421875" style="0" customWidth="1"/>
  </cols>
  <sheetData>
    <row r="1" ht="15.75">
      <c r="A1" s="48" t="s">
        <v>27</v>
      </c>
    </row>
    <row r="4" spans="1:10" ht="15" customHeight="1">
      <c r="A4" s="83" t="s">
        <v>115</v>
      </c>
      <c r="B4" s="83"/>
      <c r="C4" s="83"/>
      <c r="D4" s="83"/>
      <c r="E4" s="83"/>
      <c r="F4" s="83"/>
      <c r="G4" s="83"/>
      <c r="H4" s="83"/>
      <c r="I4" s="64"/>
      <c r="J4" s="64"/>
    </row>
    <row r="5" spans="1:10" ht="15">
      <c r="A5" s="64"/>
      <c r="B5" s="64"/>
      <c r="C5" s="64"/>
      <c r="D5" s="64"/>
      <c r="E5" s="64"/>
      <c r="F5" s="64"/>
      <c r="G5" s="64"/>
      <c r="H5" s="64"/>
      <c r="I5" s="64"/>
      <c r="J5" s="64"/>
    </row>
    <row r="7" spans="1:4" ht="15">
      <c r="A7" s="70" t="s">
        <v>116</v>
      </c>
      <c r="B7" s="86" t="s">
        <v>119</v>
      </c>
      <c r="C7" s="86"/>
      <c r="D7" s="86"/>
    </row>
    <row r="8" spans="1:4" ht="15">
      <c r="A8" s="71"/>
      <c r="B8" s="66" t="s">
        <v>106</v>
      </c>
      <c r="C8" s="66" t="s">
        <v>117</v>
      </c>
      <c r="D8" s="66" t="s">
        <v>118</v>
      </c>
    </row>
    <row r="9" spans="1:4" ht="15">
      <c r="A9" s="69">
        <v>40179</v>
      </c>
      <c r="B9" s="20">
        <v>7310</v>
      </c>
      <c r="C9" s="20">
        <v>8685</v>
      </c>
      <c r="D9" s="20">
        <f>B9+C9</f>
        <v>15995</v>
      </c>
    </row>
    <row r="10" spans="1:4" ht="15">
      <c r="A10" s="69">
        <v>40210</v>
      </c>
      <c r="B10" s="20">
        <v>7515</v>
      </c>
      <c r="C10" s="20">
        <v>9189</v>
      </c>
      <c r="D10" s="20">
        <f aca="true" t="shared" si="0" ref="D10:D73">B10+C10</f>
        <v>16704</v>
      </c>
    </row>
    <row r="11" spans="1:4" ht="15">
      <c r="A11" s="69">
        <v>40238</v>
      </c>
      <c r="B11" s="20">
        <v>7552</v>
      </c>
      <c r="C11" s="20">
        <v>9213</v>
      </c>
      <c r="D11" s="20">
        <f>B11+C11</f>
        <v>16765</v>
      </c>
    </row>
    <row r="12" spans="1:4" ht="15">
      <c r="A12" s="69">
        <v>40269</v>
      </c>
      <c r="B12" s="20">
        <v>7383</v>
      </c>
      <c r="C12" s="20">
        <v>9265</v>
      </c>
      <c r="D12" s="20">
        <f t="shared" si="0"/>
        <v>16648</v>
      </c>
    </row>
    <row r="13" spans="1:4" ht="15">
      <c r="A13" s="69">
        <v>40299</v>
      </c>
      <c r="B13" s="20">
        <v>7182</v>
      </c>
      <c r="C13" s="20">
        <v>9163</v>
      </c>
      <c r="D13" s="20">
        <f t="shared" si="0"/>
        <v>16345</v>
      </c>
    </row>
    <row r="14" spans="1:4" ht="15">
      <c r="A14" s="69">
        <v>40330</v>
      </c>
      <c r="B14" s="20">
        <v>7072</v>
      </c>
      <c r="C14" s="20">
        <v>9040</v>
      </c>
      <c r="D14" s="20">
        <f t="shared" si="0"/>
        <v>16112</v>
      </c>
    </row>
    <row r="15" spans="1:4" ht="15">
      <c r="A15" s="69">
        <v>40360</v>
      </c>
      <c r="B15" s="20">
        <v>6976</v>
      </c>
      <c r="C15" s="20">
        <v>8636</v>
      </c>
      <c r="D15" s="20">
        <f t="shared" si="0"/>
        <v>15612</v>
      </c>
    </row>
    <row r="16" spans="1:4" ht="15">
      <c r="A16" s="69">
        <v>40391</v>
      </c>
      <c r="B16" s="20">
        <v>7183</v>
      </c>
      <c r="C16" s="20">
        <v>8820</v>
      </c>
      <c r="D16" s="20">
        <f t="shared" si="0"/>
        <v>16003</v>
      </c>
    </row>
    <row r="17" spans="1:4" ht="15">
      <c r="A17" s="69">
        <v>40422</v>
      </c>
      <c r="B17" s="20">
        <v>7543</v>
      </c>
      <c r="C17" s="20">
        <v>9294</v>
      </c>
      <c r="D17" s="20">
        <f t="shared" si="0"/>
        <v>16837</v>
      </c>
    </row>
    <row r="18" spans="1:4" ht="15">
      <c r="A18" s="69">
        <v>40452</v>
      </c>
      <c r="B18" s="20">
        <v>7817</v>
      </c>
      <c r="C18" s="20">
        <v>9680</v>
      </c>
      <c r="D18" s="20">
        <f t="shared" si="0"/>
        <v>17497</v>
      </c>
    </row>
    <row r="19" spans="1:4" ht="15">
      <c r="A19" s="69">
        <v>40483</v>
      </c>
      <c r="B19" s="20">
        <v>7553</v>
      </c>
      <c r="C19" s="20">
        <v>9352</v>
      </c>
      <c r="D19" s="20">
        <f t="shared" si="0"/>
        <v>16905</v>
      </c>
    </row>
    <row r="20" spans="1:4" ht="15">
      <c r="A20" s="69">
        <v>40513</v>
      </c>
      <c r="B20" s="20">
        <v>7531</v>
      </c>
      <c r="C20" s="20">
        <v>8886</v>
      </c>
      <c r="D20" s="20">
        <f t="shared" si="0"/>
        <v>16417</v>
      </c>
    </row>
    <row r="21" spans="1:4" ht="15">
      <c r="A21" s="69">
        <v>40544</v>
      </c>
      <c r="B21" s="20">
        <v>7760</v>
      </c>
      <c r="C21" s="20">
        <v>9424</v>
      </c>
      <c r="D21" s="20">
        <f t="shared" si="0"/>
        <v>17184</v>
      </c>
    </row>
    <row r="22" spans="1:4" ht="15">
      <c r="A22" s="69">
        <v>40575</v>
      </c>
      <c r="B22" s="20">
        <v>7790</v>
      </c>
      <c r="C22" s="20">
        <v>9554</v>
      </c>
      <c r="D22" s="20">
        <f t="shared" si="0"/>
        <v>17344</v>
      </c>
    </row>
    <row r="23" spans="1:4" ht="15">
      <c r="A23" s="69">
        <v>40603</v>
      </c>
      <c r="B23" s="20">
        <v>7885</v>
      </c>
      <c r="C23" s="20">
        <v>9749</v>
      </c>
      <c r="D23" s="20">
        <f t="shared" si="0"/>
        <v>17634</v>
      </c>
    </row>
    <row r="24" spans="1:4" ht="15">
      <c r="A24" s="69">
        <v>40634</v>
      </c>
      <c r="B24" s="20">
        <v>7917</v>
      </c>
      <c r="C24" s="20">
        <v>9693</v>
      </c>
      <c r="D24" s="20">
        <f t="shared" si="0"/>
        <v>17610</v>
      </c>
    </row>
    <row r="25" spans="1:4" ht="15">
      <c r="A25" s="69">
        <v>40664</v>
      </c>
      <c r="B25" s="20">
        <v>7659</v>
      </c>
      <c r="C25" s="20">
        <v>9479</v>
      </c>
      <c r="D25" s="20">
        <f t="shared" si="0"/>
        <v>17138</v>
      </c>
    </row>
    <row r="26" spans="1:4" ht="15">
      <c r="A26" s="69">
        <v>40695</v>
      </c>
      <c r="B26" s="20">
        <v>7506</v>
      </c>
      <c r="C26" s="20">
        <v>9505</v>
      </c>
      <c r="D26" s="20">
        <f t="shared" si="0"/>
        <v>17011</v>
      </c>
    </row>
    <row r="27" spans="1:15" ht="15" customHeight="1">
      <c r="A27" s="69">
        <v>40725</v>
      </c>
      <c r="B27" s="20">
        <v>7404</v>
      </c>
      <c r="C27" s="20">
        <v>9158</v>
      </c>
      <c r="D27" s="20">
        <f t="shared" si="0"/>
        <v>16562</v>
      </c>
      <c r="F27" s="87" t="s">
        <v>121</v>
      </c>
      <c r="G27" s="87"/>
      <c r="H27" s="87"/>
      <c r="I27" s="87"/>
      <c r="J27" s="87"/>
      <c r="K27" s="87"/>
      <c r="L27" s="87"/>
      <c r="M27" s="87"/>
      <c r="N27" s="87"/>
      <c r="O27" s="87"/>
    </row>
    <row r="28" spans="1:15" ht="15">
      <c r="A28" s="69">
        <v>40756</v>
      </c>
      <c r="B28" s="20">
        <v>7490</v>
      </c>
      <c r="C28" s="20">
        <v>9299</v>
      </c>
      <c r="D28" s="20">
        <f t="shared" si="0"/>
        <v>16789</v>
      </c>
      <c r="F28" s="87"/>
      <c r="G28" s="87"/>
      <c r="H28" s="87"/>
      <c r="I28" s="87"/>
      <c r="J28" s="87"/>
      <c r="K28" s="87"/>
      <c r="L28" s="87"/>
      <c r="M28" s="87"/>
      <c r="N28" s="87"/>
      <c r="O28" s="87"/>
    </row>
    <row r="29" spans="1:4" ht="15">
      <c r="A29" s="69">
        <v>40787</v>
      </c>
      <c r="B29" s="20">
        <v>7755</v>
      </c>
      <c r="C29" s="20">
        <v>9780</v>
      </c>
      <c r="D29" s="20">
        <f t="shared" si="0"/>
        <v>17535</v>
      </c>
    </row>
    <row r="30" spans="1:4" ht="15">
      <c r="A30" s="69">
        <v>40817</v>
      </c>
      <c r="B30" s="20">
        <v>8227</v>
      </c>
      <c r="C30" s="20">
        <v>10236</v>
      </c>
      <c r="D30" s="20">
        <f t="shared" si="0"/>
        <v>18463</v>
      </c>
    </row>
    <row r="31" spans="1:4" ht="15">
      <c r="A31" s="69">
        <v>40848</v>
      </c>
      <c r="B31" s="20">
        <v>8493</v>
      </c>
      <c r="C31" s="20">
        <v>10353</v>
      </c>
      <c r="D31" s="20">
        <f t="shared" si="0"/>
        <v>18846</v>
      </c>
    </row>
    <row r="32" spans="1:4" ht="15">
      <c r="A32" s="69">
        <v>40878</v>
      </c>
      <c r="B32" s="20">
        <v>8473</v>
      </c>
      <c r="C32" s="20">
        <v>9978</v>
      </c>
      <c r="D32" s="20">
        <f t="shared" si="0"/>
        <v>18451</v>
      </c>
    </row>
    <row r="33" spans="1:4" ht="15">
      <c r="A33" s="69">
        <v>40909</v>
      </c>
      <c r="B33" s="20">
        <v>8937</v>
      </c>
      <c r="C33" s="20">
        <v>10579</v>
      </c>
      <c r="D33" s="20">
        <f t="shared" si="0"/>
        <v>19516</v>
      </c>
    </row>
    <row r="34" spans="1:4" ht="15">
      <c r="A34" s="69">
        <v>40940</v>
      </c>
      <c r="B34" s="20">
        <v>8928</v>
      </c>
      <c r="C34" s="20">
        <v>10549</v>
      </c>
      <c r="D34" s="20">
        <f t="shared" si="0"/>
        <v>19477</v>
      </c>
    </row>
    <row r="35" spans="1:4" ht="15">
      <c r="A35" s="69">
        <v>40969</v>
      </c>
      <c r="B35" s="20">
        <v>8980</v>
      </c>
      <c r="C35" s="20">
        <v>10687</v>
      </c>
      <c r="D35" s="20">
        <f t="shared" si="0"/>
        <v>19667</v>
      </c>
    </row>
    <row r="36" spans="1:4" ht="15">
      <c r="A36" s="69">
        <v>41000</v>
      </c>
      <c r="B36" s="20">
        <v>9047</v>
      </c>
      <c r="C36" s="20">
        <v>10746</v>
      </c>
      <c r="D36" s="20">
        <f t="shared" si="0"/>
        <v>19793</v>
      </c>
    </row>
    <row r="37" spans="1:4" ht="15">
      <c r="A37" s="69">
        <v>41030</v>
      </c>
      <c r="B37" s="20">
        <v>9119</v>
      </c>
      <c r="C37" s="20">
        <v>10901</v>
      </c>
      <c r="D37" s="20">
        <f t="shared" si="0"/>
        <v>20020</v>
      </c>
    </row>
    <row r="38" spans="1:4" ht="15">
      <c r="A38" s="69">
        <v>41061</v>
      </c>
      <c r="B38" s="20">
        <v>8719</v>
      </c>
      <c r="C38" s="20">
        <v>10612</v>
      </c>
      <c r="D38" s="20">
        <f t="shared" si="0"/>
        <v>19331</v>
      </c>
    </row>
    <row r="39" spans="1:4" ht="15">
      <c r="A39" s="69">
        <v>41091</v>
      </c>
      <c r="B39" s="20">
        <v>8587</v>
      </c>
      <c r="C39" s="20">
        <v>10327</v>
      </c>
      <c r="D39" s="20">
        <f t="shared" si="0"/>
        <v>18914</v>
      </c>
    </row>
    <row r="40" spans="1:4" ht="15">
      <c r="A40" s="69">
        <v>41122</v>
      </c>
      <c r="B40" s="20">
        <v>8466</v>
      </c>
      <c r="C40" s="20">
        <v>10162</v>
      </c>
      <c r="D40" s="20">
        <f t="shared" si="0"/>
        <v>18628</v>
      </c>
    </row>
    <row r="41" spans="1:4" ht="15">
      <c r="A41" s="69">
        <v>41153</v>
      </c>
      <c r="B41" s="20">
        <v>8932</v>
      </c>
      <c r="C41" s="20">
        <v>10474</v>
      </c>
      <c r="D41" s="20">
        <f t="shared" si="0"/>
        <v>19406</v>
      </c>
    </row>
    <row r="42" spans="1:4" ht="15">
      <c r="A42" s="69">
        <v>41183</v>
      </c>
      <c r="B42" s="20">
        <v>9400</v>
      </c>
      <c r="C42" s="20">
        <v>10734</v>
      </c>
      <c r="D42" s="20">
        <f t="shared" si="0"/>
        <v>20134</v>
      </c>
    </row>
    <row r="43" spans="1:4" ht="15">
      <c r="A43" s="69">
        <v>41214</v>
      </c>
      <c r="B43" s="20">
        <v>9251</v>
      </c>
      <c r="C43" s="20">
        <v>10576</v>
      </c>
      <c r="D43" s="20">
        <f t="shared" si="0"/>
        <v>19827</v>
      </c>
    </row>
    <row r="44" spans="1:4" ht="15">
      <c r="A44" s="69">
        <v>41244</v>
      </c>
      <c r="B44" s="20">
        <v>9117</v>
      </c>
      <c r="C44" s="20">
        <v>10128</v>
      </c>
      <c r="D44" s="20">
        <f t="shared" si="0"/>
        <v>19245</v>
      </c>
    </row>
    <row r="45" spans="1:4" ht="15">
      <c r="A45" s="69">
        <v>41275</v>
      </c>
      <c r="B45" s="20">
        <v>9739</v>
      </c>
      <c r="C45" s="20">
        <v>10917</v>
      </c>
      <c r="D45" s="20">
        <f t="shared" si="0"/>
        <v>20656</v>
      </c>
    </row>
    <row r="46" spans="1:4" ht="15">
      <c r="A46" s="69">
        <v>41306</v>
      </c>
      <c r="B46" s="20">
        <v>9800</v>
      </c>
      <c r="C46" s="20">
        <v>10979</v>
      </c>
      <c r="D46" s="20">
        <f t="shared" si="0"/>
        <v>20779</v>
      </c>
    </row>
    <row r="47" spans="1:4" ht="15">
      <c r="A47" s="69">
        <v>41334</v>
      </c>
      <c r="B47" s="20">
        <v>9831</v>
      </c>
      <c r="C47" s="20">
        <v>10983</v>
      </c>
      <c r="D47" s="20">
        <f t="shared" si="0"/>
        <v>20814</v>
      </c>
    </row>
    <row r="48" spans="1:4" ht="15">
      <c r="A48" s="69">
        <v>41365</v>
      </c>
      <c r="B48" s="20">
        <v>9565</v>
      </c>
      <c r="C48" s="20">
        <v>10942</v>
      </c>
      <c r="D48" s="20">
        <f t="shared" si="0"/>
        <v>20507</v>
      </c>
    </row>
    <row r="49" spans="1:4" ht="15">
      <c r="A49" s="69">
        <v>41395</v>
      </c>
      <c r="B49" s="20">
        <v>9453</v>
      </c>
      <c r="C49" s="20">
        <v>10920</v>
      </c>
      <c r="D49" s="20">
        <f t="shared" si="0"/>
        <v>20373</v>
      </c>
    </row>
    <row r="50" spans="1:4" ht="15">
      <c r="A50" s="69">
        <v>41426</v>
      </c>
      <c r="B50" s="20">
        <v>9155</v>
      </c>
      <c r="C50" s="20">
        <v>10728</v>
      </c>
      <c r="D50" s="20">
        <f t="shared" si="0"/>
        <v>19883</v>
      </c>
    </row>
    <row r="51" spans="1:4" ht="15">
      <c r="A51" s="69">
        <v>41456</v>
      </c>
      <c r="B51" s="20">
        <v>9172</v>
      </c>
      <c r="C51" s="20">
        <v>10514</v>
      </c>
      <c r="D51" s="20">
        <f t="shared" si="0"/>
        <v>19686</v>
      </c>
    </row>
    <row r="52" spans="1:4" ht="15">
      <c r="A52" s="69">
        <v>41487</v>
      </c>
      <c r="B52" s="20">
        <v>9305</v>
      </c>
      <c r="C52" s="20">
        <v>10650</v>
      </c>
      <c r="D52" s="20">
        <f t="shared" si="0"/>
        <v>19955</v>
      </c>
    </row>
    <row r="53" spans="1:4" ht="15">
      <c r="A53" s="69">
        <v>41518</v>
      </c>
      <c r="B53" s="20">
        <v>9354</v>
      </c>
      <c r="C53" s="20">
        <v>11006</v>
      </c>
      <c r="D53" s="20">
        <f t="shared" si="0"/>
        <v>20360</v>
      </c>
    </row>
    <row r="54" spans="1:4" ht="15">
      <c r="A54" s="69">
        <v>41548</v>
      </c>
      <c r="B54" s="20">
        <v>9569</v>
      </c>
      <c r="C54" s="20">
        <v>11154</v>
      </c>
      <c r="D54" s="20">
        <f t="shared" si="0"/>
        <v>20723</v>
      </c>
    </row>
    <row r="55" spans="1:4" ht="15">
      <c r="A55" s="69">
        <v>41579</v>
      </c>
      <c r="B55" s="20">
        <v>9474</v>
      </c>
      <c r="C55" s="20">
        <v>10888</v>
      </c>
      <c r="D55" s="20">
        <f t="shared" si="0"/>
        <v>20362</v>
      </c>
    </row>
    <row r="56" spans="1:4" ht="15">
      <c r="A56" s="69">
        <v>41609</v>
      </c>
      <c r="B56" s="67">
        <v>9342</v>
      </c>
      <c r="C56" s="67">
        <v>10542</v>
      </c>
      <c r="D56" s="20">
        <f t="shared" si="0"/>
        <v>19884</v>
      </c>
    </row>
    <row r="57" spans="1:4" ht="15">
      <c r="A57" s="69">
        <v>41640</v>
      </c>
      <c r="B57" s="67">
        <v>9717</v>
      </c>
      <c r="C57" s="67">
        <v>11110</v>
      </c>
      <c r="D57" s="20">
        <f t="shared" si="0"/>
        <v>20827</v>
      </c>
    </row>
    <row r="58" spans="1:4" ht="15">
      <c r="A58" s="69">
        <v>41671</v>
      </c>
      <c r="B58" s="67">
        <v>9659</v>
      </c>
      <c r="C58" s="67">
        <v>10998</v>
      </c>
      <c r="D58" s="20">
        <f t="shared" si="0"/>
        <v>20657</v>
      </c>
    </row>
    <row r="59" spans="1:4" ht="15">
      <c r="A59" s="69">
        <v>41699</v>
      </c>
      <c r="B59" s="67">
        <v>9484</v>
      </c>
      <c r="C59" s="67">
        <v>11004</v>
      </c>
      <c r="D59" s="20">
        <f t="shared" si="0"/>
        <v>20488</v>
      </c>
    </row>
    <row r="60" spans="1:4" ht="15">
      <c r="A60" s="69">
        <v>41730</v>
      </c>
      <c r="B60" s="67">
        <v>9096</v>
      </c>
      <c r="C60" s="67">
        <v>10616</v>
      </c>
      <c r="D60" s="20">
        <f t="shared" si="0"/>
        <v>19712</v>
      </c>
    </row>
    <row r="61" spans="1:4" ht="15">
      <c r="A61" s="69">
        <v>41760</v>
      </c>
      <c r="B61" s="67">
        <v>8825</v>
      </c>
      <c r="C61" s="67">
        <v>10358</v>
      </c>
      <c r="D61" s="20">
        <f t="shared" si="0"/>
        <v>19183</v>
      </c>
    </row>
    <row r="62" spans="1:4" ht="15">
      <c r="A62" s="69">
        <v>41791</v>
      </c>
      <c r="B62" s="67">
        <v>8528</v>
      </c>
      <c r="C62" s="67">
        <v>10115</v>
      </c>
      <c r="D62" s="20">
        <f t="shared" si="0"/>
        <v>18643</v>
      </c>
    </row>
    <row r="63" spans="1:4" ht="15">
      <c r="A63" s="69">
        <v>41821</v>
      </c>
      <c r="B63" s="67">
        <v>8516</v>
      </c>
      <c r="C63" s="67">
        <v>9920</v>
      </c>
      <c r="D63" s="20">
        <f t="shared" si="0"/>
        <v>18436</v>
      </c>
    </row>
    <row r="64" spans="1:4" ht="15">
      <c r="A64" s="69">
        <v>41852</v>
      </c>
      <c r="B64" s="67">
        <v>8553</v>
      </c>
      <c r="C64" s="67">
        <v>10007</v>
      </c>
      <c r="D64" s="20">
        <f t="shared" si="0"/>
        <v>18560</v>
      </c>
    </row>
    <row r="65" spans="1:4" ht="15">
      <c r="A65" s="69">
        <v>41883</v>
      </c>
      <c r="B65" s="67">
        <v>8741</v>
      </c>
      <c r="C65" s="67">
        <v>10442</v>
      </c>
      <c r="D65" s="20">
        <f t="shared" si="0"/>
        <v>19183</v>
      </c>
    </row>
    <row r="66" spans="1:4" ht="15">
      <c r="A66" s="69">
        <v>41913</v>
      </c>
      <c r="B66" s="67">
        <v>8883</v>
      </c>
      <c r="C66" s="67">
        <v>10633</v>
      </c>
      <c r="D66" s="20">
        <f t="shared" si="0"/>
        <v>19516</v>
      </c>
    </row>
    <row r="67" spans="1:4" ht="15">
      <c r="A67" s="69">
        <v>41944</v>
      </c>
      <c r="B67" s="67">
        <v>8834</v>
      </c>
      <c r="C67" s="67">
        <v>10460</v>
      </c>
      <c r="D67" s="20">
        <f t="shared" si="0"/>
        <v>19294</v>
      </c>
    </row>
    <row r="68" spans="1:4" ht="15">
      <c r="A68" s="69">
        <v>41974</v>
      </c>
      <c r="B68" s="67">
        <v>8797</v>
      </c>
      <c r="C68" s="67">
        <v>10239</v>
      </c>
      <c r="D68" s="20">
        <f t="shared" si="0"/>
        <v>19036</v>
      </c>
    </row>
    <row r="69" spans="1:4" ht="15">
      <c r="A69" s="69">
        <v>42005</v>
      </c>
      <c r="B69" s="67">
        <v>8789</v>
      </c>
      <c r="C69" s="67">
        <v>10378</v>
      </c>
      <c r="D69" s="67">
        <f t="shared" si="0"/>
        <v>19167</v>
      </c>
    </row>
    <row r="70" spans="1:4" ht="15">
      <c r="A70" s="69">
        <v>42036</v>
      </c>
      <c r="B70" s="67">
        <v>8582</v>
      </c>
      <c r="C70" s="67">
        <v>10323</v>
      </c>
      <c r="D70" s="67">
        <f t="shared" si="0"/>
        <v>18905</v>
      </c>
    </row>
    <row r="71" spans="1:4" ht="15">
      <c r="A71" s="69">
        <v>42064</v>
      </c>
      <c r="B71" s="67">
        <v>8501</v>
      </c>
      <c r="C71" s="67">
        <v>10249</v>
      </c>
      <c r="D71" s="67">
        <f t="shared" si="0"/>
        <v>18750</v>
      </c>
    </row>
    <row r="72" spans="1:4" ht="15">
      <c r="A72" s="69">
        <v>42095</v>
      </c>
      <c r="B72" s="67">
        <v>8081</v>
      </c>
      <c r="C72" s="67">
        <v>10066</v>
      </c>
      <c r="D72" s="67">
        <f t="shared" si="0"/>
        <v>18147</v>
      </c>
    </row>
    <row r="73" spans="1:4" ht="15">
      <c r="A73" s="69">
        <v>42125</v>
      </c>
      <c r="B73" s="67">
        <v>7844</v>
      </c>
      <c r="C73" s="67">
        <v>9748</v>
      </c>
      <c r="D73" s="67">
        <f t="shared" si="0"/>
        <v>17592</v>
      </c>
    </row>
    <row r="74" spans="1:4" ht="15">
      <c r="A74" s="69">
        <v>42156</v>
      </c>
      <c r="B74" s="67">
        <v>7612</v>
      </c>
      <c r="C74" s="67">
        <v>9675</v>
      </c>
      <c r="D74" s="67">
        <f aca="true" t="shared" si="1" ref="D74:D80">B74+C74</f>
        <v>17287</v>
      </c>
    </row>
    <row r="75" spans="1:4" ht="15">
      <c r="A75" s="69">
        <v>42186</v>
      </c>
      <c r="B75" s="67">
        <v>7524</v>
      </c>
      <c r="C75" s="67">
        <v>9425</v>
      </c>
      <c r="D75" s="67">
        <f t="shared" si="1"/>
        <v>16949</v>
      </c>
    </row>
    <row r="76" spans="1:4" ht="15">
      <c r="A76" s="69">
        <v>42217</v>
      </c>
      <c r="B76" s="67">
        <v>7603</v>
      </c>
      <c r="C76" s="67">
        <v>9487</v>
      </c>
      <c r="D76" s="67">
        <f t="shared" si="1"/>
        <v>17090</v>
      </c>
    </row>
    <row r="77" spans="1:4" ht="15">
      <c r="A77" s="69">
        <v>42248</v>
      </c>
      <c r="B77" s="67">
        <v>7804</v>
      </c>
      <c r="C77" s="67">
        <v>9865</v>
      </c>
      <c r="D77" s="67">
        <f t="shared" si="1"/>
        <v>17669</v>
      </c>
    </row>
    <row r="78" spans="1:4" ht="15">
      <c r="A78" s="69">
        <v>42278</v>
      </c>
      <c r="B78" s="67">
        <v>8113</v>
      </c>
      <c r="C78" s="67">
        <v>10075</v>
      </c>
      <c r="D78" s="67">
        <f t="shared" si="1"/>
        <v>18188</v>
      </c>
    </row>
    <row r="79" spans="1:4" ht="15">
      <c r="A79" s="69">
        <v>42309</v>
      </c>
      <c r="B79" s="67">
        <v>8059</v>
      </c>
      <c r="C79" s="67">
        <v>9743</v>
      </c>
      <c r="D79" s="67">
        <f t="shared" si="1"/>
        <v>17802</v>
      </c>
    </row>
    <row r="80" spans="1:4" ht="15">
      <c r="A80" s="69">
        <v>42339</v>
      </c>
      <c r="B80" s="67">
        <v>8075</v>
      </c>
      <c r="C80" s="67">
        <v>9543</v>
      </c>
      <c r="D80" s="67">
        <f t="shared" si="1"/>
        <v>17618</v>
      </c>
    </row>
    <row r="81" spans="1:4" ht="15">
      <c r="A81" s="69">
        <v>42370</v>
      </c>
      <c r="B81" s="67">
        <v>8293</v>
      </c>
      <c r="C81" s="67">
        <v>10079</v>
      </c>
      <c r="D81" s="67">
        <f aca="true" t="shared" si="2" ref="D81:D92">B81+C81</f>
        <v>18372</v>
      </c>
    </row>
    <row r="82" spans="1:4" ht="15">
      <c r="A82" s="69">
        <v>42401</v>
      </c>
      <c r="B82" s="67">
        <v>8179</v>
      </c>
      <c r="C82" s="67">
        <v>10090</v>
      </c>
      <c r="D82" s="67">
        <f t="shared" si="2"/>
        <v>18269</v>
      </c>
    </row>
    <row r="83" spans="1:4" ht="15">
      <c r="A83" s="69">
        <v>42430</v>
      </c>
      <c r="B83" s="67">
        <v>8031</v>
      </c>
      <c r="C83" s="67">
        <v>9929</v>
      </c>
      <c r="D83" s="67">
        <f t="shared" si="2"/>
        <v>17960</v>
      </c>
    </row>
    <row r="84" spans="1:4" ht="15">
      <c r="A84" s="69">
        <v>42461</v>
      </c>
      <c r="B84" s="67">
        <v>7813</v>
      </c>
      <c r="C84" s="67">
        <v>9890</v>
      </c>
      <c r="D84" s="67">
        <f t="shared" si="2"/>
        <v>17703</v>
      </c>
    </row>
    <row r="85" spans="1:5" ht="15">
      <c r="A85" s="69">
        <v>42491</v>
      </c>
      <c r="B85" s="67">
        <v>7640</v>
      </c>
      <c r="C85" s="67">
        <v>9734</v>
      </c>
      <c r="D85" s="67">
        <f t="shared" si="2"/>
        <v>17374</v>
      </c>
      <c r="E85" s="81"/>
    </row>
    <row r="86" spans="1:4" ht="15">
      <c r="A86" s="69">
        <v>42522</v>
      </c>
      <c r="B86" s="67"/>
      <c r="C86" s="67"/>
      <c r="D86" s="67">
        <f t="shared" si="2"/>
        <v>0</v>
      </c>
    </row>
    <row r="87" spans="1:4" ht="15">
      <c r="A87" s="69">
        <v>42552</v>
      </c>
      <c r="B87" s="67"/>
      <c r="C87" s="67"/>
      <c r="D87" s="67">
        <f t="shared" si="2"/>
        <v>0</v>
      </c>
    </row>
    <row r="88" spans="1:4" ht="15">
      <c r="A88" s="69">
        <v>42583</v>
      </c>
      <c r="B88" s="67"/>
      <c r="C88" s="67"/>
      <c r="D88" s="67">
        <f t="shared" si="2"/>
        <v>0</v>
      </c>
    </row>
    <row r="89" spans="1:4" ht="15">
      <c r="A89" s="69">
        <v>42614</v>
      </c>
      <c r="B89" s="67"/>
      <c r="C89" s="67"/>
      <c r="D89" s="67">
        <f t="shared" si="2"/>
        <v>0</v>
      </c>
    </row>
    <row r="90" spans="1:4" ht="15">
      <c r="A90" s="69">
        <v>42644</v>
      </c>
      <c r="B90" s="67"/>
      <c r="C90" s="67"/>
      <c r="D90" s="67">
        <f t="shared" si="2"/>
        <v>0</v>
      </c>
    </row>
    <row r="91" spans="1:4" ht="15">
      <c r="A91" s="69">
        <v>42675</v>
      </c>
      <c r="B91" s="67"/>
      <c r="C91" s="67"/>
      <c r="D91" s="67">
        <f t="shared" si="2"/>
        <v>0</v>
      </c>
    </row>
    <row r="92" spans="1:4" ht="15">
      <c r="A92" s="69">
        <v>42705</v>
      </c>
      <c r="B92" s="67"/>
      <c r="C92" s="67"/>
      <c r="D92" s="67">
        <f t="shared" si="2"/>
        <v>0</v>
      </c>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row r="120" ht="15">
      <c r="A120" s="65"/>
    </row>
    <row r="121" ht="15">
      <c r="A121" s="65"/>
    </row>
    <row r="122" ht="15">
      <c r="A122" s="65"/>
    </row>
    <row r="123" ht="15">
      <c r="A123" s="65"/>
    </row>
    <row r="124" ht="15">
      <c r="A124" s="65"/>
    </row>
    <row r="125" ht="15">
      <c r="A125" s="65"/>
    </row>
    <row r="126" ht="15">
      <c r="A126" s="65"/>
    </row>
    <row r="127" ht="15">
      <c r="A127" s="65"/>
    </row>
    <row r="128" ht="15">
      <c r="A128" s="65"/>
    </row>
    <row r="129" ht="15">
      <c r="A129" s="65"/>
    </row>
    <row r="130" ht="15">
      <c r="A130" s="65"/>
    </row>
    <row r="131" ht="15">
      <c r="A131" s="65"/>
    </row>
    <row r="132" ht="15">
      <c r="A132" s="65"/>
    </row>
    <row r="133" ht="15">
      <c r="A133" s="65"/>
    </row>
    <row r="134" ht="15">
      <c r="A134" s="65"/>
    </row>
    <row r="135" ht="15">
      <c r="A135" s="65"/>
    </row>
    <row r="136" ht="15">
      <c r="A136" s="65"/>
    </row>
    <row r="137" ht="15">
      <c r="A137" s="65"/>
    </row>
    <row r="138" ht="15">
      <c r="A138" s="65"/>
    </row>
    <row r="139" ht="15">
      <c r="A139" s="65"/>
    </row>
    <row r="140" ht="15">
      <c r="A140" s="65"/>
    </row>
    <row r="141" ht="15">
      <c r="A141" s="65"/>
    </row>
    <row r="142" ht="15">
      <c r="A142" s="65"/>
    </row>
    <row r="143" ht="15">
      <c r="A143" s="65"/>
    </row>
    <row r="144" ht="15">
      <c r="A144" s="65"/>
    </row>
    <row r="145" ht="15">
      <c r="A145" s="65"/>
    </row>
    <row r="146" ht="15">
      <c r="A146" s="65"/>
    </row>
    <row r="147" ht="15">
      <c r="A147" s="65"/>
    </row>
    <row r="148" ht="15">
      <c r="A148" s="65"/>
    </row>
    <row r="149" ht="15">
      <c r="A149" s="65"/>
    </row>
    <row r="150" ht="15">
      <c r="A150" s="65"/>
    </row>
    <row r="151" ht="15">
      <c r="A151" s="65"/>
    </row>
    <row r="152" ht="15">
      <c r="A152" s="65"/>
    </row>
    <row r="153" ht="15">
      <c r="A153" s="65"/>
    </row>
    <row r="154" ht="15">
      <c r="A154" s="65"/>
    </row>
    <row r="155" ht="15">
      <c r="A155" s="65"/>
    </row>
    <row r="156" ht="15">
      <c r="A156" s="65"/>
    </row>
    <row r="157" ht="15">
      <c r="A157" s="65"/>
    </row>
    <row r="158" ht="15">
      <c r="A158" s="65"/>
    </row>
    <row r="159" ht="15">
      <c r="A159" s="65"/>
    </row>
    <row r="160" ht="15">
      <c r="A160" s="65"/>
    </row>
    <row r="161" ht="15">
      <c r="A161" s="65"/>
    </row>
    <row r="162" ht="15">
      <c r="A162" s="65"/>
    </row>
    <row r="163" ht="15">
      <c r="A163" s="65"/>
    </row>
    <row r="164" ht="15">
      <c r="A164" s="65"/>
    </row>
    <row r="165" ht="15">
      <c r="A165" s="65"/>
    </row>
    <row r="166" ht="15">
      <c r="A166" s="65"/>
    </row>
    <row r="167" ht="15">
      <c r="A167" s="65"/>
    </row>
    <row r="168" ht="15">
      <c r="A168" s="65"/>
    </row>
    <row r="169" ht="15">
      <c r="A169" s="65"/>
    </row>
    <row r="170" ht="15">
      <c r="A170" s="65"/>
    </row>
    <row r="171" ht="15">
      <c r="A171" s="65"/>
    </row>
    <row r="172" ht="15">
      <c r="A172" s="65"/>
    </row>
    <row r="173" ht="15">
      <c r="A173" s="65"/>
    </row>
    <row r="174" ht="15">
      <c r="A174" s="65"/>
    </row>
    <row r="175" ht="15">
      <c r="A175" s="65"/>
    </row>
    <row r="176" ht="15">
      <c r="A176" s="65"/>
    </row>
    <row r="177" ht="15">
      <c r="A177" s="65"/>
    </row>
    <row r="178" ht="15">
      <c r="A178" s="65"/>
    </row>
    <row r="179" ht="15">
      <c r="A179" s="65"/>
    </row>
    <row r="180" ht="15">
      <c r="A180" s="65"/>
    </row>
    <row r="181" ht="15">
      <c r="A181" s="65"/>
    </row>
    <row r="182" ht="15">
      <c r="A182" s="65"/>
    </row>
    <row r="183" ht="15">
      <c r="A183" s="65"/>
    </row>
    <row r="184" ht="15">
      <c r="A184" s="65"/>
    </row>
    <row r="185" ht="15">
      <c r="A185" s="65"/>
    </row>
    <row r="186" ht="15">
      <c r="A186" s="65"/>
    </row>
    <row r="187" ht="15">
      <c r="A187" s="65"/>
    </row>
    <row r="188" ht="15">
      <c r="A188" s="65"/>
    </row>
    <row r="189" ht="15">
      <c r="A189" s="65"/>
    </row>
    <row r="190" ht="15">
      <c r="A190" s="65"/>
    </row>
    <row r="191" ht="15">
      <c r="A191" s="65"/>
    </row>
    <row r="192" ht="15">
      <c r="A192" s="65"/>
    </row>
    <row r="193" ht="15">
      <c r="A193" s="65"/>
    </row>
    <row r="194" ht="15">
      <c r="A194" s="65"/>
    </row>
    <row r="195" ht="15">
      <c r="A195" s="65"/>
    </row>
    <row r="196" ht="15">
      <c r="A196" s="65"/>
    </row>
    <row r="197" ht="15">
      <c r="A197" s="65"/>
    </row>
    <row r="198" ht="15">
      <c r="A198" s="65"/>
    </row>
    <row r="199" ht="15">
      <c r="A199" s="65"/>
    </row>
    <row r="200" ht="15">
      <c r="A200" s="65"/>
    </row>
    <row r="201" ht="15">
      <c r="A201" s="65"/>
    </row>
    <row r="202" ht="15">
      <c r="A202" s="65"/>
    </row>
    <row r="203" ht="15">
      <c r="A203" s="65"/>
    </row>
    <row r="204" ht="15">
      <c r="A204" s="65"/>
    </row>
    <row r="205" ht="15">
      <c r="A205" s="65"/>
    </row>
    <row r="206" ht="15">
      <c r="A206" s="65"/>
    </row>
    <row r="207" ht="15">
      <c r="A207" s="65"/>
    </row>
    <row r="208" ht="15">
      <c r="A208" s="65"/>
    </row>
    <row r="209" ht="15">
      <c r="A209" s="65"/>
    </row>
    <row r="210" ht="15">
      <c r="A210" s="65"/>
    </row>
    <row r="211" ht="15">
      <c r="A211" s="65"/>
    </row>
  </sheetData>
  <mergeCells count="3">
    <mergeCell ref="A4:H4"/>
    <mergeCell ref="B7:D7"/>
    <mergeCell ref="F27:O2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
  </sheetViews>
  <sheetFormatPr defaultColWidth="11.421875" defaultRowHeight="15"/>
  <cols>
    <col min="1" max="1" width="12.00390625" style="2" customWidth="1"/>
    <col min="2" max="2" width="15.28125" style="2" customWidth="1"/>
    <col min="3" max="3" width="8.28125" style="2" bestFit="1" customWidth="1"/>
    <col min="4" max="4" width="10.8515625" style="2" bestFit="1" customWidth="1"/>
    <col min="5" max="5" width="14.28125" style="2" bestFit="1" customWidth="1"/>
    <col min="6" max="6" width="8.28125" style="2" bestFit="1" customWidth="1"/>
    <col min="7" max="7" width="10.8515625" style="2" bestFit="1" customWidth="1"/>
    <col min="8" max="8" width="11.140625" style="2" bestFit="1" customWidth="1"/>
    <col min="9" max="9" width="9.57421875" style="2" bestFit="1" customWidth="1"/>
    <col min="10" max="10" width="10.8515625" style="2" bestFit="1" customWidth="1"/>
    <col min="11" max="16384" width="11.421875" style="2" customWidth="1"/>
  </cols>
  <sheetData>
    <row r="1" s="23" customFormat="1" ht="15.75">
      <c r="A1" s="23" t="s">
        <v>27</v>
      </c>
    </row>
    <row r="2" s="48" customFormat="1" ht="15.75"/>
    <row r="3" spans="1:10" s="48" customFormat="1" ht="15.75">
      <c r="A3" s="83" t="s">
        <v>132</v>
      </c>
      <c r="B3" s="83"/>
      <c r="C3" s="83"/>
      <c r="D3" s="83"/>
      <c r="E3" s="83"/>
      <c r="F3" s="83"/>
      <c r="G3" s="83"/>
      <c r="H3" s="83"/>
      <c r="I3" s="83"/>
      <c r="J3" s="83"/>
    </row>
    <row r="4" spans="1:10" s="48" customFormat="1" ht="15.75">
      <c r="A4" s="83"/>
      <c r="B4" s="83"/>
      <c r="C4" s="83"/>
      <c r="D4" s="83"/>
      <c r="E4" s="83"/>
      <c r="F4" s="83"/>
      <c r="G4" s="83"/>
      <c r="H4" s="83"/>
      <c r="I4" s="83"/>
      <c r="J4" s="83"/>
    </row>
    <row r="5" s="48" customFormat="1" ht="15.75"/>
    <row r="7" spans="1:10" ht="15">
      <c r="A7" s="91" t="s">
        <v>131</v>
      </c>
      <c r="B7" s="91"/>
      <c r="C7" s="91"/>
      <c r="D7" s="91"/>
      <c r="E7" s="91"/>
      <c r="F7" s="91"/>
      <c r="G7" s="91"/>
      <c r="H7" s="91"/>
      <c r="I7" s="91"/>
      <c r="J7" s="91"/>
    </row>
    <row r="8" spans="1:10" ht="15">
      <c r="A8" s="88" t="s">
        <v>112</v>
      </c>
      <c r="B8" s="90" t="s">
        <v>106</v>
      </c>
      <c r="C8" s="90"/>
      <c r="D8" s="90"/>
      <c r="E8" s="90" t="s">
        <v>2</v>
      </c>
      <c r="F8" s="90"/>
      <c r="G8" s="90"/>
      <c r="H8" s="90" t="s">
        <v>3</v>
      </c>
      <c r="I8" s="90"/>
      <c r="J8" s="90"/>
    </row>
    <row r="9" spans="1:10" s="24" customFormat="1" ht="31.5" customHeight="1">
      <c r="A9" s="89"/>
      <c r="B9" s="25" t="s">
        <v>22</v>
      </c>
      <c r="C9" s="25" t="s">
        <v>23</v>
      </c>
      <c r="D9" s="42" t="s">
        <v>104</v>
      </c>
      <c r="E9" s="25" t="s">
        <v>24</v>
      </c>
      <c r="F9" s="25" t="s">
        <v>23</v>
      </c>
      <c r="G9" s="42" t="s">
        <v>105</v>
      </c>
      <c r="H9" s="25" t="s">
        <v>25</v>
      </c>
      <c r="I9" s="25" t="s">
        <v>23</v>
      </c>
      <c r="J9" s="18" t="s">
        <v>26</v>
      </c>
    </row>
    <row r="10" spans="1:10" ht="15">
      <c r="A10" s="19" t="s">
        <v>7</v>
      </c>
      <c r="B10" s="77">
        <v>166</v>
      </c>
      <c r="C10" s="20">
        <f>'Población Badajoz'!E12</f>
        <v>3137</v>
      </c>
      <c r="D10" s="51">
        <f>B10/C10</f>
        <v>0.05291679948995856</v>
      </c>
      <c r="E10" s="77">
        <v>166</v>
      </c>
      <c r="F10" s="20">
        <f>'Población Badajoz'!F12</f>
        <v>2973</v>
      </c>
      <c r="G10" s="51">
        <f>E10/F10</f>
        <v>0.05583585603767238</v>
      </c>
      <c r="H10" s="20">
        <f>B10+E10</f>
        <v>332</v>
      </c>
      <c r="I10" s="20">
        <f>C10+F10</f>
        <v>6110</v>
      </c>
      <c r="J10" s="51">
        <f>H10/I10</f>
        <v>0.05433715220949264</v>
      </c>
    </row>
    <row r="11" spans="1:10" ht="15">
      <c r="A11" s="19" t="s">
        <v>8</v>
      </c>
      <c r="B11" s="77">
        <v>655</v>
      </c>
      <c r="C11" s="20">
        <f>'Población Badajoz'!E13</f>
        <v>4453</v>
      </c>
      <c r="D11" s="51">
        <f aca="true" t="shared" si="0" ref="D11:D20">B11/C11</f>
        <v>0.14709184819222995</v>
      </c>
      <c r="E11" s="77">
        <v>684</v>
      </c>
      <c r="F11" s="20">
        <f>'Población Badajoz'!F13</f>
        <v>4207</v>
      </c>
      <c r="G11" s="51">
        <f aca="true" t="shared" si="1" ref="G11:G20">E11/F11</f>
        <v>0.16258616591395295</v>
      </c>
      <c r="H11" s="20">
        <f aca="true" t="shared" si="2" ref="H11:H19">B11+E11</f>
        <v>1339</v>
      </c>
      <c r="I11" s="20">
        <f aca="true" t="shared" si="3" ref="I11:I19">C11+F11</f>
        <v>8660</v>
      </c>
      <c r="J11" s="51">
        <f aca="true" t="shared" si="4" ref="J11:J20">H11/I11</f>
        <v>0.15461893764434181</v>
      </c>
    </row>
    <row r="12" spans="1:10" ht="15">
      <c r="A12" s="19" t="s">
        <v>9</v>
      </c>
      <c r="B12" s="77">
        <v>927</v>
      </c>
      <c r="C12" s="20">
        <f>'Población Badajoz'!E14</f>
        <v>4838</v>
      </c>
      <c r="D12" s="51">
        <f t="shared" si="0"/>
        <v>0.19160810252170318</v>
      </c>
      <c r="E12" s="77">
        <v>1111</v>
      </c>
      <c r="F12" s="20">
        <f>'Población Badajoz'!F14</f>
        <v>4738</v>
      </c>
      <c r="G12" s="51">
        <f t="shared" si="1"/>
        <v>0.23448712536935415</v>
      </c>
      <c r="H12" s="20">
        <f t="shared" si="2"/>
        <v>2038</v>
      </c>
      <c r="I12" s="20">
        <f t="shared" si="3"/>
        <v>9576</v>
      </c>
      <c r="J12" s="51">
        <f t="shared" si="4"/>
        <v>0.21282372598162072</v>
      </c>
    </row>
    <row r="13" spans="1:10" ht="15">
      <c r="A13" s="19" t="s">
        <v>10</v>
      </c>
      <c r="B13" s="77">
        <v>816</v>
      </c>
      <c r="C13" s="20">
        <f>'Población Badajoz'!E15</f>
        <v>5531</v>
      </c>
      <c r="D13" s="51">
        <f t="shared" si="0"/>
        <v>0.14753209184595914</v>
      </c>
      <c r="E13" s="77">
        <v>1093</v>
      </c>
      <c r="F13" s="20">
        <f>'Población Badajoz'!F15</f>
        <v>5670</v>
      </c>
      <c r="G13" s="51">
        <f t="shared" si="1"/>
        <v>0.1927689594356261</v>
      </c>
      <c r="H13" s="20">
        <f t="shared" si="2"/>
        <v>1909</v>
      </c>
      <c r="I13" s="20">
        <f t="shared" si="3"/>
        <v>11201</v>
      </c>
      <c r="J13" s="51">
        <f t="shared" si="4"/>
        <v>0.1704312114989733</v>
      </c>
    </row>
    <row r="14" spans="1:10" ht="15">
      <c r="A14" s="19" t="s">
        <v>11</v>
      </c>
      <c r="B14" s="77">
        <v>865</v>
      </c>
      <c r="C14" s="20">
        <f>'Población Badajoz'!E16</f>
        <v>6257</v>
      </c>
      <c r="D14" s="51">
        <f t="shared" si="0"/>
        <v>0.1382451654147355</v>
      </c>
      <c r="E14" s="77">
        <v>1294</v>
      </c>
      <c r="F14" s="20">
        <f>'Población Badajoz'!F16</f>
        <v>6418</v>
      </c>
      <c r="G14" s="51">
        <f t="shared" si="1"/>
        <v>0.2016204425054534</v>
      </c>
      <c r="H14" s="20">
        <f t="shared" si="2"/>
        <v>2159</v>
      </c>
      <c r="I14" s="20">
        <f t="shared" si="3"/>
        <v>12675</v>
      </c>
      <c r="J14" s="51">
        <f t="shared" si="4"/>
        <v>0.17033530571992112</v>
      </c>
    </row>
    <row r="15" spans="1:10" ht="15">
      <c r="A15" s="19" t="s">
        <v>12</v>
      </c>
      <c r="B15" s="77">
        <v>934</v>
      </c>
      <c r="C15" s="20">
        <f>'Población Badajoz'!E17</f>
        <v>6352</v>
      </c>
      <c r="D15" s="51">
        <f t="shared" si="0"/>
        <v>0.14704030226700252</v>
      </c>
      <c r="E15" s="77">
        <v>1227</v>
      </c>
      <c r="F15" s="20">
        <f>'Población Badajoz'!F17</f>
        <v>6166</v>
      </c>
      <c r="G15" s="51">
        <f t="shared" si="1"/>
        <v>0.19899448589036653</v>
      </c>
      <c r="H15" s="20">
        <f t="shared" si="2"/>
        <v>2161</v>
      </c>
      <c r="I15" s="20">
        <f t="shared" si="3"/>
        <v>12518</v>
      </c>
      <c r="J15" s="51">
        <f t="shared" si="4"/>
        <v>0.17263141076849337</v>
      </c>
    </row>
    <row r="16" spans="1:10" ht="15">
      <c r="A16" s="19" t="s">
        <v>13</v>
      </c>
      <c r="B16" s="77">
        <v>989</v>
      </c>
      <c r="C16" s="20">
        <f>'Población Badajoz'!E18</f>
        <v>5659</v>
      </c>
      <c r="D16" s="51">
        <f t="shared" si="0"/>
        <v>0.17476585969252517</v>
      </c>
      <c r="E16" s="77">
        <v>1308</v>
      </c>
      <c r="F16" s="20">
        <f>'Población Badajoz'!F18</f>
        <v>6001</v>
      </c>
      <c r="G16" s="51">
        <f t="shared" si="1"/>
        <v>0.21796367272121314</v>
      </c>
      <c r="H16" s="20">
        <f t="shared" si="2"/>
        <v>2297</v>
      </c>
      <c r="I16" s="20">
        <f t="shared" si="3"/>
        <v>11660</v>
      </c>
      <c r="J16" s="51">
        <f t="shared" si="4"/>
        <v>0.19699828473413378</v>
      </c>
    </row>
    <row r="17" spans="1:10" ht="15">
      <c r="A17" s="19" t="s">
        <v>14</v>
      </c>
      <c r="B17" s="77">
        <v>954</v>
      </c>
      <c r="C17" s="20">
        <f>'Población Badajoz'!E19</f>
        <v>5418</v>
      </c>
      <c r="D17" s="51">
        <f t="shared" si="0"/>
        <v>0.1760797342192691</v>
      </c>
      <c r="E17" s="77">
        <v>1194</v>
      </c>
      <c r="F17" s="20">
        <f>'Población Badajoz'!F19</f>
        <v>5797</v>
      </c>
      <c r="G17" s="51">
        <f t="shared" si="1"/>
        <v>0.20596860445057788</v>
      </c>
      <c r="H17" s="20">
        <f t="shared" si="2"/>
        <v>2148</v>
      </c>
      <c r="I17" s="20">
        <f t="shared" si="3"/>
        <v>11215</v>
      </c>
      <c r="J17" s="51">
        <f t="shared" si="4"/>
        <v>0.19152920196165849</v>
      </c>
    </row>
    <row r="18" spans="1:10" ht="15">
      <c r="A18" s="19" t="s">
        <v>15</v>
      </c>
      <c r="B18" s="77">
        <v>857</v>
      </c>
      <c r="C18" s="20">
        <f>'Población Badajoz'!E20</f>
        <v>4553</v>
      </c>
      <c r="D18" s="51">
        <f t="shared" si="0"/>
        <v>0.1882275422798155</v>
      </c>
      <c r="E18" s="77">
        <v>1006</v>
      </c>
      <c r="F18" s="20">
        <f>'Población Badajoz'!F20</f>
        <v>5012</v>
      </c>
      <c r="G18" s="51">
        <f t="shared" si="1"/>
        <v>0.20071827613727056</v>
      </c>
      <c r="H18" s="20">
        <f t="shared" si="2"/>
        <v>1863</v>
      </c>
      <c r="I18" s="20">
        <f t="shared" si="3"/>
        <v>9565</v>
      </c>
      <c r="J18" s="51">
        <f t="shared" si="4"/>
        <v>0.19477260846837427</v>
      </c>
    </row>
    <row r="19" spans="1:10" ht="15">
      <c r="A19" s="19" t="s">
        <v>16</v>
      </c>
      <c r="B19" s="77">
        <v>477</v>
      </c>
      <c r="C19" s="20">
        <f>'Población Badajoz'!E21</f>
        <v>3613</v>
      </c>
      <c r="D19" s="51">
        <f t="shared" si="0"/>
        <v>0.13202324937724882</v>
      </c>
      <c r="E19" s="77">
        <v>651</v>
      </c>
      <c r="F19" s="20">
        <f>'Población Badajoz'!F21</f>
        <v>4005</v>
      </c>
      <c r="G19" s="51">
        <f t="shared" si="1"/>
        <v>0.16254681647940075</v>
      </c>
      <c r="H19" s="20">
        <f t="shared" si="2"/>
        <v>1128</v>
      </c>
      <c r="I19" s="20">
        <f t="shared" si="3"/>
        <v>7618</v>
      </c>
      <c r="J19" s="51">
        <f t="shared" si="4"/>
        <v>0.14807035967445523</v>
      </c>
    </row>
    <row r="20" spans="1:10" ht="15.75">
      <c r="A20" s="26" t="s">
        <v>3</v>
      </c>
      <c r="B20" s="22">
        <f>SUM(B10:B19)</f>
        <v>7640</v>
      </c>
      <c r="C20" s="22">
        <f>SUM(C10:C19)</f>
        <v>49811</v>
      </c>
      <c r="D20" s="53">
        <f t="shared" si="0"/>
        <v>0.153379775551585</v>
      </c>
      <c r="E20" s="22">
        <f>SUM(E10:E19)</f>
        <v>9734</v>
      </c>
      <c r="F20" s="22">
        <f>SUM(F10:F19)</f>
        <v>50987</v>
      </c>
      <c r="G20" s="53">
        <f t="shared" si="1"/>
        <v>0.190911408790476</v>
      </c>
      <c r="H20" s="22">
        <f>SUM(H10:H19)</f>
        <v>17374</v>
      </c>
      <c r="I20" s="22">
        <f>SUM(I10:I19)</f>
        <v>100798</v>
      </c>
      <c r="J20" s="53">
        <f t="shared" si="4"/>
        <v>0.17236453104228258</v>
      </c>
    </row>
    <row r="40" spans="2:8" ht="15">
      <c r="B40" s="87" t="s">
        <v>130</v>
      </c>
      <c r="C40" s="87"/>
      <c r="D40" s="87"/>
      <c r="E40" s="87"/>
      <c r="F40" s="87"/>
      <c r="G40" s="87"/>
      <c r="H40" s="87"/>
    </row>
    <row r="41" spans="2:8" ht="15">
      <c r="B41" s="87"/>
      <c r="C41" s="87"/>
      <c r="D41" s="87"/>
      <c r="E41" s="87"/>
      <c r="F41" s="87"/>
      <c r="G41" s="87"/>
      <c r="H41" s="87"/>
    </row>
    <row r="42" spans="2:8" ht="15">
      <c r="B42" s="87"/>
      <c r="C42" s="87"/>
      <c r="D42" s="87"/>
      <c r="E42" s="87"/>
      <c r="F42" s="87"/>
      <c r="G42" s="87"/>
      <c r="H42" s="87"/>
    </row>
  </sheetData>
  <mergeCells count="7">
    <mergeCell ref="A3:J4"/>
    <mergeCell ref="A8:A9"/>
    <mergeCell ref="B40:H42"/>
    <mergeCell ref="B8:D8"/>
    <mergeCell ref="E8:G8"/>
    <mergeCell ref="H8:J8"/>
    <mergeCell ref="A7:J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topLeftCell="A1"/>
  </sheetViews>
  <sheetFormatPr defaultColWidth="11.421875" defaultRowHeight="15"/>
  <cols>
    <col min="1" max="4" width="11.421875" style="17" customWidth="1"/>
    <col min="5" max="5" width="12.57421875" style="17" customWidth="1"/>
    <col min="6" max="16384" width="11.421875" style="17" customWidth="1"/>
  </cols>
  <sheetData>
    <row r="1" ht="15.75">
      <c r="A1" s="23" t="s">
        <v>27</v>
      </c>
    </row>
    <row r="2" s="41" customFormat="1" ht="15.75">
      <c r="A2" s="48"/>
    </row>
    <row r="3" spans="1:8" s="41" customFormat="1" ht="17.25" customHeight="1">
      <c r="A3" s="83" t="s">
        <v>133</v>
      </c>
      <c r="B3" s="83"/>
      <c r="C3" s="83"/>
      <c r="D3" s="83"/>
      <c r="E3" s="83"/>
      <c r="F3" s="83"/>
      <c r="G3" s="83"/>
      <c r="H3" s="83"/>
    </row>
    <row r="4" spans="1:8" s="41" customFormat="1" ht="15">
      <c r="A4" s="83"/>
      <c r="B4" s="83"/>
      <c r="C4" s="83"/>
      <c r="D4" s="83"/>
      <c r="E4" s="83"/>
      <c r="F4" s="83"/>
      <c r="G4" s="83"/>
      <c r="H4" s="83"/>
    </row>
    <row r="6" spans="1:7" ht="15">
      <c r="A6" s="94" t="s">
        <v>131</v>
      </c>
      <c r="B6" s="94"/>
      <c r="C6" s="94"/>
      <c r="D6" s="94"/>
      <c r="E6" s="94"/>
      <c r="F6" s="94"/>
      <c r="G6" s="94"/>
    </row>
    <row r="7" spans="1:7" ht="15">
      <c r="A7" s="92" t="s">
        <v>112</v>
      </c>
      <c r="B7" s="94" t="s">
        <v>108</v>
      </c>
      <c r="C7" s="94"/>
      <c r="D7" s="94" t="s">
        <v>29</v>
      </c>
      <c r="E7" s="94"/>
      <c r="F7" s="94" t="s">
        <v>30</v>
      </c>
      <c r="G7" s="94"/>
    </row>
    <row r="8" spans="1:8" ht="38.25">
      <c r="A8" s="93"/>
      <c r="B8" s="42" t="s">
        <v>107</v>
      </c>
      <c r="C8" s="18" t="s">
        <v>31</v>
      </c>
      <c r="D8" s="18" t="s">
        <v>33</v>
      </c>
      <c r="E8" s="18" t="s">
        <v>31</v>
      </c>
      <c r="F8" s="18" t="s">
        <v>32</v>
      </c>
      <c r="G8" s="18" t="s">
        <v>34</v>
      </c>
      <c r="H8" s="16"/>
    </row>
    <row r="9" spans="1:7" ht="15">
      <c r="A9" s="19" t="s">
        <v>7</v>
      </c>
      <c r="B9" s="20">
        <f>'PEEA-Desempleo'!B10</f>
        <v>166</v>
      </c>
      <c r="C9" s="51">
        <f>B9/F9</f>
        <v>0.5</v>
      </c>
      <c r="D9" s="20">
        <f>'PEEA-Desempleo'!E10</f>
        <v>166</v>
      </c>
      <c r="E9" s="51">
        <f>D9/F9</f>
        <v>0.5</v>
      </c>
      <c r="F9" s="20">
        <f>B9+D9</f>
        <v>332</v>
      </c>
      <c r="G9" s="56">
        <f>F9/$F$19</f>
        <v>0.01910901346840106</v>
      </c>
    </row>
    <row r="10" spans="1:7" ht="15">
      <c r="A10" s="19" t="s">
        <v>8</v>
      </c>
      <c r="B10" s="20">
        <f>'PEEA-Desempleo'!B11</f>
        <v>655</v>
      </c>
      <c r="C10" s="51">
        <f aca="true" t="shared" si="0" ref="C10:C19">B10/F10</f>
        <v>0.48917102315160566</v>
      </c>
      <c r="D10" s="20">
        <f>'PEEA-Desempleo'!E11</f>
        <v>684</v>
      </c>
      <c r="E10" s="51">
        <f aca="true" t="shared" si="1" ref="E10:E19">D10/F10</f>
        <v>0.5108289768483943</v>
      </c>
      <c r="F10" s="20">
        <f aca="true" t="shared" si="2" ref="F10:F19">B10+D10</f>
        <v>1339</v>
      </c>
      <c r="G10" s="56">
        <f aca="true" t="shared" si="3" ref="G10:G19">F10/$F$19</f>
        <v>0.07706918383791873</v>
      </c>
    </row>
    <row r="11" spans="1:7" ht="15">
      <c r="A11" s="19" t="s">
        <v>9</v>
      </c>
      <c r="B11" s="20">
        <f>'PEEA-Desempleo'!B12</f>
        <v>927</v>
      </c>
      <c r="C11" s="51">
        <f t="shared" si="0"/>
        <v>0.4548577036310108</v>
      </c>
      <c r="D11" s="20">
        <f>'PEEA-Desempleo'!E12</f>
        <v>1111</v>
      </c>
      <c r="E11" s="51">
        <f t="shared" si="1"/>
        <v>0.5451422963689893</v>
      </c>
      <c r="F11" s="20">
        <f t="shared" si="2"/>
        <v>2038</v>
      </c>
      <c r="G11" s="56">
        <f t="shared" si="3"/>
        <v>0.1173017152066306</v>
      </c>
    </row>
    <row r="12" spans="1:7" ht="15">
      <c r="A12" s="19" t="s">
        <v>10</v>
      </c>
      <c r="B12" s="20">
        <f>'PEEA-Desempleo'!B13</f>
        <v>816</v>
      </c>
      <c r="C12" s="51">
        <f t="shared" si="0"/>
        <v>0.42744892613934</v>
      </c>
      <c r="D12" s="20">
        <f>'PEEA-Desempleo'!E13</f>
        <v>1093</v>
      </c>
      <c r="E12" s="51">
        <f t="shared" si="1"/>
        <v>0.5725510738606601</v>
      </c>
      <c r="F12" s="20">
        <f t="shared" si="2"/>
        <v>1909</v>
      </c>
      <c r="G12" s="56">
        <f t="shared" si="3"/>
        <v>0.10987682744330608</v>
      </c>
    </row>
    <row r="13" spans="1:7" ht="15">
      <c r="A13" s="19" t="s">
        <v>11</v>
      </c>
      <c r="B13" s="20">
        <f>'PEEA-Desempleo'!B14</f>
        <v>865</v>
      </c>
      <c r="C13" s="51">
        <f t="shared" si="0"/>
        <v>0.4006484483557202</v>
      </c>
      <c r="D13" s="20">
        <f>'PEEA-Desempleo'!E14</f>
        <v>1294</v>
      </c>
      <c r="E13" s="51">
        <f t="shared" si="1"/>
        <v>0.5993515516442798</v>
      </c>
      <c r="F13" s="20">
        <f t="shared" si="2"/>
        <v>2159</v>
      </c>
      <c r="G13" s="56">
        <f t="shared" si="3"/>
        <v>0.12426614481409001</v>
      </c>
    </row>
    <row r="14" spans="1:7" ht="15">
      <c r="A14" s="19" t="s">
        <v>12</v>
      </c>
      <c r="B14" s="20">
        <f>'PEEA-Desempleo'!B15</f>
        <v>934</v>
      </c>
      <c r="C14" s="51">
        <f t="shared" si="0"/>
        <v>0.43220731142989355</v>
      </c>
      <c r="D14" s="20">
        <f>'PEEA-Desempleo'!E15</f>
        <v>1227</v>
      </c>
      <c r="E14" s="51">
        <f t="shared" si="1"/>
        <v>0.5677926885701065</v>
      </c>
      <c r="F14" s="20">
        <f t="shared" si="2"/>
        <v>2161</v>
      </c>
      <c r="G14" s="56">
        <f t="shared" si="3"/>
        <v>0.12438125935305629</v>
      </c>
    </row>
    <row r="15" spans="1:7" ht="15">
      <c r="A15" s="19" t="s">
        <v>13</v>
      </c>
      <c r="B15" s="20">
        <f>'PEEA-Desempleo'!B16</f>
        <v>989</v>
      </c>
      <c r="C15" s="51">
        <f t="shared" si="0"/>
        <v>0.4305616020896822</v>
      </c>
      <c r="D15" s="20">
        <f>'PEEA-Desempleo'!E16</f>
        <v>1308</v>
      </c>
      <c r="E15" s="51">
        <f t="shared" si="1"/>
        <v>0.5694383979103178</v>
      </c>
      <c r="F15" s="20">
        <f t="shared" si="2"/>
        <v>2297</v>
      </c>
      <c r="G15" s="56">
        <f t="shared" si="3"/>
        <v>0.13220904800276276</v>
      </c>
    </row>
    <row r="16" spans="1:7" ht="15">
      <c r="A16" s="19" t="s">
        <v>14</v>
      </c>
      <c r="B16" s="20">
        <f>'PEEA-Desempleo'!B17</f>
        <v>954</v>
      </c>
      <c r="C16" s="51">
        <f t="shared" si="0"/>
        <v>0.4441340782122905</v>
      </c>
      <c r="D16" s="20">
        <f>'PEEA-Desempleo'!E17</f>
        <v>1194</v>
      </c>
      <c r="E16" s="51">
        <f t="shared" si="1"/>
        <v>0.5558659217877095</v>
      </c>
      <c r="F16" s="20">
        <f t="shared" si="2"/>
        <v>2148</v>
      </c>
      <c r="G16" s="56">
        <f t="shared" si="3"/>
        <v>0.12363301484977553</v>
      </c>
    </row>
    <row r="17" spans="1:7" ht="15">
      <c r="A17" s="19" t="s">
        <v>15</v>
      </c>
      <c r="B17" s="20">
        <f>'PEEA-Desempleo'!B18</f>
        <v>857</v>
      </c>
      <c r="C17" s="51">
        <f t="shared" si="0"/>
        <v>0.4600107353730542</v>
      </c>
      <c r="D17" s="20">
        <f>'PEEA-Desempleo'!E18</f>
        <v>1006</v>
      </c>
      <c r="E17" s="51">
        <f t="shared" si="1"/>
        <v>0.5399892646269457</v>
      </c>
      <c r="F17" s="20">
        <f t="shared" si="2"/>
        <v>1863</v>
      </c>
      <c r="G17" s="56">
        <f t="shared" si="3"/>
        <v>0.10722919304708185</v>
      </c>
    </row>
    <row r="18" spans="1:7" ht="15">
      <c r="A18" s="19" t="s">
        <v>16</v>
      </c>
      <c r="B18" s="20">
        <f>'PEEA-Desempleo'!B19</f>
        <v>477</v>
      </c>
      <c r="C18" s="51">
        <f t="shared" si="0"/>
        <v>0.4228723404255319</v>
      </c>
      <c r="D18" s="20">
        <f>'PEEA-Desempleo'!E19</f>
        <v>651</v>
      </c>
      <c r="E18" s="51">
        <f t="shared" si="1"/>
        <v>0.5771276595744681</v>
      </c>
      <c r="F18" s="20">
        <f t="shared" si="2"/>
        <v>1128</v>
      </c>
      <c r="G18" s="56">
        <f t="shared" si="3"/>
        <v>0.0649245999769771</v>
      </c>
    </row>
    <row r="19" spans="1:7" ht="15.75">
      <c r="A19" s="26" t="s">
        <v>3</v>
      </c>
      <c r="B19" s="22">
        <f>SUM(B9:B18)</f>
        <v>7640</v>
      </c>
      <c r="C19" s="53">
        <f t="shared" si="0"/>
        <v>0.4397375388511569</v>
      </c>
      <c r="D19" s="22">
        <f>SUM(D9:D18)</f>
        <v>9734</v>
      </c>
      <c r="E19" s="53">
        <f t="shared" si="1"/>
        <v>0.5602624611488431</v>
      </c>
      <c r="F19" s="22">
        <f t="shared" si="2"/>
        <v>17374</v>
      </c>
      <c r="G19" s="57">
        <f t="shared" si="3"/>
        <v>1</v>
      </c>
    </row>
    <row r="39" spans="2:8" ht="15">
      <c r="B39" s="87" t="s">
        <v>134</v>
      </c>
      <c r="C39" s="87"/>
      <c r="D39" s="87"/>
      <c r="E39" s="87"/>
      <c r="F39" s="87"/>
      <c r="G39" s="87"/>
      <c r="H39" s="87"/>
    </row>
    <row r="40" spans="2:8" ht="15">
      <c r="B40" s="87"/>
      <c r="C40" s="87"/>
      <c r="D40" s="87"/>
      <c r="E40" s="87"/>
      <c r="F40" s="87"/>
      <c r="G40" s="87"/>
      <c r="H40" s="87"/>
    </row>
    <row r="41" spans="2:8" ht="15">
      <c r="B41" s="87"/>
      <c r="C41" s="87"/>
      <c r="D41" s="87"/>
      <c r="E41" s="87"/>
      <c r="F41" s="87"/>
      <c r="G41" s="87"/>
      <c r="H41" s="87"/>
    </row>
  </sheetData>
  <mergeCells count="7">
    <mergeCell ref="A3:H4"/>
    <mergeCell ref="A7:A8"/>
    <mergeCell ref="B39:H41"/>
    <mergeCell ref="A6:G6"/>
    <mergeCell ref="B7:C7"/>
    <mergeCell ref="D7:E7"/>
    <mergeCell ref="F7:G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topLeftCell="A1"/>
  </sheetViews>
  <sheetFormatPr defaultColWidth="11.421875" defaultRowHeight="15"/>
  <cols>
    <col min="1" max="1" width="24.00390625" style="17" bestFit="1" customWidth="1"/>
    <col min="2" max="16384" width="11.421875" style="17" customWidth="1"/>
  </cols>
  <sheetData>
    <row r="1" ht="15.75">
      <c r="A1" s="48" t="s">
        <v>43</v>
      </c>
    </row>
    <row r="2" s="41" customFormat="1" ht="15.75">
      <c r="A2" s="48"/>
    </row>
    <row r="3" spans="1:7" s="41" customFormat="1" ht="17.25" customHeight="1">
      <c r="A3" s="83" t="s">
        <v>135</v>
      </c>
      <c r="B3" s="83"/>
      <c r="C3" s="83"/>
      <c r="D3" s="83"/>
      <c r="E3" s="83"/>
      <c r="F3" s="83"/>
      <c r="G3" s="83"/>
    </row>
    <row r="4" spans="1:7" s="41" customFormat="1" ht="15">
      <c r="A4" s="83"/>
      <c r="B4" s="83"/>
      <c r="C4" s="83"/>
      <c r="D4" s="83"/>
      <c r="E4" s="83"/>
      <c r="F4" s="83"/>
      <c r="G4" s="83"/>
    </row>
    <row r="5" ht="18" customHeight="1"/>
    <row r="6" spans="1:7" ht="15">
      <c r="A6" s="91" t="s">
        <v>131</v>
      </c>
      <c r="B6" s="91"/>
      <c r="C6" s="91"/>
      <c r="D6" s="91"/>
      <c r="E6" s="91"/>
      <c r="F6" s="91"/>
      <c r="G6" s="91"/>
    </row>
    <row r="7" spans="1:7" ht="15">
      <c r="A7" s="92" t="s">
        <v>113</v>
      </c>
      <c r="B7" s="91" t="s">
        <v>106</v>
      </c>
      <c r="C7" s="91"/>
      <c r="D7" s="91" t="s">
        <v>2</v>
      </c>
      <c r="E7" s="91"/>
      <c r="F7" s="91" t="s">
        <v>3</v>
      </c>
      <c r="G7" s="91"/>
    </row>
    <row r="8" spans="1:8" s="24" customFormat="1" ht="38.25">
      <c r="A8" s="93"/>
      <c r="B8" s="42" t="s">
        <v>107</v>
      </c>
      <c r="C8" s="42" t="s">
        <v>104</v>
      </c>
      <c r="D8" s="18" t="s">
        <v>33</v>
      </c>
      <c r="E8" s="42" t="s">
        <v>105</v>
      </c>
      <c r="F8" s="18" t="s">
        <v>32</v>
      </c>
      <c r="G8" s="18" t="s">
        <v>35</v>
      </c>
      <c r="H8" s="27"/>
    </row>
    <row r="9" spans="1:7" ht="15">
      <c r="A9" s="29" t="s">
        <v>36</v>
      </c>
      <c r="B9" s="63">
        <v>64</v>
      </c>
      <c r="C9" s="51">
        <f>B9/$F$18</f>
        <v>0.003683665246920686</v>
      </c>
      <c r="D9" s="63">
        <v>116</v>
      </c>
      <c r="E9" s="51">
        <f>D9/$F$18</f>
        <v>0.006676643260043744</v>
      </c>
      <c r="F9" s="20">
        <f>B9+D9</f>
        <v>180</v>
      </c>
      <c r="G9" s="51">
        <f>F9/$F$18</f>
        <v>0.01036030850696443</v>
      </c>
    </row>
    <row r="10" spans="1:7" ht="15">
      <c r="A10" s="29" t="s">
        <v>37</v>
      </c>
      <c r="B10" s="63">
        <v>1779</v>
      </c>
      <c r="C10" s="51">
        <f aca="true" t="shared" si="0" ref="C10:C18">B10/$F$18</f>
        <v>0.10239438241049845</v>
      </c>
      <c r="D10" s="63">
        <v>2013</v>
      </c>
      <c r="E10" s="51">
        <f aca="true" t="shared" si="1" ref="E10:E18">D10/$F$18</f>
        <v>0.1158627834695522</v>
      </c>
      <c r="F10" s="20">
        <f aca="true" t="shared" si="2" ref="F10:F18">B10+D10</f>
        <v>3792</v>
      </c>
      <c r="G10" s="51">
        <f aca="true" t="shared" si="3" ref="G10:G18">F10/$F$18</f>
        <v>0.21825716588005065</v>
      </c>
    </row>
    <row r="11" spans="1:7" ht="15">
      <c r="A11" s="29" t="s">
        <v>38</v>
      </c>
      <c r="B11" s="63">
        <v>4067</v>
      </c>
      <c r="C11" s="51">
        <f t="shared" si="0"/>
        <v>0.23408541498791297</v>
      </c>
      <c r="D11" s="63">
        <v>4317</v>
      </c>
      <c r="E11" s="51">
        <f t="shared" si="1"/>
        <v>0.2484747323586969</v>
      </c>
      <c r="F11" s="20">
        <f t="shared" si="2"/>
        <v>8384</v>
      </c>
      <c r="G11" s="51">
        <f t="shared" si="3"/>
        <v>0.4825601473466099</v>
      </c>
    </row>
    <row r="12" spans="1:7" ht="15">
      <c r="A12" s="29" t="s">
        <v>39</v>
      </c>
      <c r="B12" s="63">
        <v>4</v>
      </c>
      <c r="C12" s="51">
        <f t="shared" si="0"/>
        <v>0.0002302290779325429</v>
      </c>
      <c r="D12" s="63">
        <v>8</v>
      </c>
      <c r="E12" s="51">
        <f t="shared" si="1"/>
        <v>0.0004604581558650858</v>
      </c>
      <c r="F12" s="20">
        <f t="shared" si="2"/>
        <v>12</v>
      </c>
      <c r="G12" s="51">
        <f t="shared" si="3"/>
        <v>0.0006906872337976287</v>
      </c>
    </row>
    <row r="13" spans="1:7" ht="15">
      <c r="A13" s="29" t="s">
        <v>40</v>
      </c>
      <c r="B13" s="63">
        <v>455</v>
      </c>
      <c r="C13" s="51">
        <f t="shared" si="0"/>
        <v>0.026188557614826753</v>
      </c>
      <c r="D13" s="63">
        <v>623</v>
      </c>
      <c r="E13" s="51">
        <f t="shared" si="1"/>
        <v>0.03585817888799355</v>
      </c>
      <c r="F13" s="20">
        <f t="shared" si="2"/>
        <v>1078</v>
      </c>
      <c r="G13" s="51">
        <f t="shared" si="3"/>
        <v>0.062046736502820304</v>
      </c>
    </row>
    <row r="14" spans="1:7" ht="15">
      <c r="A14" s="29" t="s">
        <v>41</v>
      </c>
      <c r="B14" s="63">
        <v>358</v>
      </c>
      <c r="C14" s="51">
        <f t="shared" si="0"/>
        <v>0.020605502474962588</v>
      </c>
      <c r="D14" s="63">
        <v>864</v>
      </c>
      <c r="E14" s="51">
        <f t="shared" si="1"/>
        <v>0.04972948083342926</v>
      </c>
      <c r="F14" s="20">
        <f t="shared" si="2"/>
        <v>1222</v>
      </c>
      <c r="G14" s="51">
        <f t="shared" si="3"/>
        <v>0.07033498330839184</v>
      </c>
    </row>
    <row r="15" spans="1:7" ht="15">
      <c r="A15" s="29" t="s">
        <v>42</v>
      </c>
      <c r="B15" s="63">
        <v>342</v>
      </c>
      <c r="C15" s="51">
        <f t="shared" si="0"/>
        <v>0.019684586163232418</v>
      </c>
      <c r="D15" s="63">
        <v>477</v>
      </c>
      <c r="E15" s="51">
        <f t="shared" si="1"/>
        <v>0.027454817543455738</v>
      </c>
      <c r="F15" s="20">
        <f t="shared" si="2"/>
        <v>819</v>
      </c>
      <c r="G15" s="51">
        <f t="shared" si="3"/>
        <v>0.047139403706688156</v>
      </c>
    </row>
    <row r="16" spans="1:7" ht="15">
      <c r="A16" s="29" t="s">
        <v>122</v>
      </c>
      <c r="B16" s="63">
        <v>291</v>
      </c>
      <c r="C16" s="51">
        <f t="shared" si="0"/>
        <v>0.016749165419592496</v>
      </c>
      <c r="D16" s="63">
        <v>753</v>
      </c>
      <c r="E16" s="51">
        <f t="shared" si="1"/>
        <v>0.043340623920801194</v>
      </c>
      <c r="F16" s="20">
        <f t="shared" si="2"/>
        <v>1044</v>
      </c>
      <c r="G16" s="51">
        <f t="shared" si="3"/>
        <v>0.06008978934039369</v>
      </c>
    </row>
    <row r="17" spans="1:7" ht="15">
      <c r="A17" s="29" t="s">
        <v>123</v>
      </c>
      <c r="B17" s="63">
        <v>280</v>
      </c>
      <c r="C17" s="51">
        <f t="shared" si="0"/>
        <v>0.016116035455278</v>
      </c>
      <c r="D17" s="63">
        <v>563</v>
      </c>
      <c r="E17" s="51">
        <f t="shared" si="1"/>
        <v>0.03240474271900541</v>
      </c>
      <c r="F17" s="20">
        <f t="shared" si="2"/>
        <v>843</v>
      </c>
      <c r="G17" s="51">
        <f t="shared" si="3"/>
        <v>0.048520778174283415</v>
      </c>
    </row>
    <row r="18" spans="1:7" ht="15.75">
      <c r="A18" s="21" t="s">
        <v>30</v>
      </c>
      <c r="B18" s="22">
        <f>SUM(B9:B17)</f>
        <v>7640</v>
      </c>
      <c r="C18" s="53">
        <f t="shared" si="0"/>
        <v>0.4397375388511569</v>
      </c>
      <c r="D18" s="22">
        <f>SUM(D9:D17)</f>
        <v>9734</v>
      </c>
      <c r="E18" s="53">
        <f t="shared" si="1"/>
        <v>0.5602624611488431</v>
      </c>
      <c r="F18" s="22">
        <f t="shared" si="2"/>
        <v>17374</v>
      </c>
      <c r="G18" s="53">
        <f t="shared" si="3"/>
        <v>1</v>
      </c>
    </row>
    <row r="40" spans="2:8" ht="15">
      <c r="B40" s="87" t="s">
        <v>136</v>
      </c>
      <c r="C40" s="87"/>
      <c r="D40" s="87"/>
      <c r="E40" s="87"/>
      <c r="F40" s="87"/>
      <c r="G40" s="87"/>
      <c r="H40" s="87"/>
    </row>
    <row r="41" spans="2:8" ht="15">
      <c r="B41" s="87"/>
      <c r="C41" s="87"/>
      <c r="D41" s="87"/>
      <c r="E41" s="87"/>
      <c r="F41" s="87"/>
      <c r="G41" s="87"/>
      <c r="H41" s="87"/>
    </row>
    <row r="42" spans="2:8" ht="15">
      <c r="B42" s="87"/>
      <c r="C42" s="87"/>
      <c r="D42" s="87"/>
      <c r="E42" s="87"/>
      <c r="F42" s="87"/>
      <c r="G42" s="87"/>
      <c r="H42" s="87"/>
    </row>
  </sheetData>
  <mergeCells count="7">
    <mergeCell ref="A3:G4"/>
    <mergeCell ref="A7:A8"/>
    <mergeCell ref="B40:H42"/>
    <mergeCell ref="A6:G6"/>
    <mergeCell ref="B7:C7"/>
    <mergeCell ref="D7:E7"/>
    <mergeCell ref="F7:G7"/>
  </mergeCells>
  <printOptions/>
  <pageMargins left="0.7" right="0.7" top="0.75" bottom="0.75" header="0.3" footer="0.3"/>
  <pageSetup orientation="portrait" paperSize="9"/>
  <ignoredErrors>
    <ignoredError sqref="F10:F17 F9"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workbookViewId="0" topLeftCell="A1"/>
  </sheetViews>
  <sheetFormatPr defaultColWidth="11.421875" defaultRowHeight="15"/>
  <cols>
    <col min="1" max="1" width="24.00390625" style="32" bestFit="1" customWidth="1"/>
    <col min="2" max="16384" width="11.421875" style="32" customWidth="1"/>
  </cols>
  <sheetData>
    <row r="1" ht="15.75">
      <c r="A1" s="39" t="s">
        <v>43</v>
      </c>
    </row>
    <row r="2" s="41" customFormat="1" ht="15.75">
      <c r="A2" s="48"/>
    </row>
    <row r="3" spans="1:10" s="41" customFormat="1" ht="15">
      <c r="A3" s="95" t="s">
        <v>137</v>
      </c>
      <c r="B3" s="95"/>
      <c r="C3" s="95"/>
      <c r="D3" s="95"/>
      <c r="E3" s="95"/>
      <c r="F3" s="95"/>
      <c r="G3" s="95"/>
      <c r="H3" s="95"/>
      <c r="I3" s="95"/>
      <c r="J3" s="95"/>
    </row>
    <row r="4" s="41" customFormat="1" ht="15.75">
      <c r="A4" s="48"/>
    </row>
    <row r="6" spans="1:24" ht="15">
      <c r="A6" s="94" t="s">
        <v>131</v>
      </c>
      <c r="B6" s="94"/>
      <c r="C6" s="94"/>
      <c r="D6" s="94"/>
      <c r="E6" s="94"/>
      <c r="F6" s="94"/>
      <c r="G6" s="94"/>
      <c r="H6" s="94"/>
      <c r="I6" s="94"/>
      <c r="J6" s="94"/>
      <c r="K6" s="94"/>
      <c r="L6" s="94"/>
      <c r="M6" s="94"/>
      <c r="N6" s="94"/>
      <c r="O6" s="94"/>
      <c r="P6" s="94"/>
      <c r="Q6" s="94"/>
      <c r="R6" s="94"/>
      <c r="S6" s="94"/>
      <c r="T6" s="94"/>
      <c r="U6" s="94"/>
      <c r="V6" s="94"/>
      <c r="W6" s="94"/>
      <c r="X6" s="94"/>
    </row>
    <row r="7" spans="1:24" ht="15">
      <c r="A7" s="88" t="s">
        <v>113</v>
      </c>
      <c r="B7" s="96" t="s">
        <v>7</v>
      </c>
      <c r="C7" s="96"/>
      <c r="D7" s="96" t="s">
        <v>44</v>
      </c>
      <c r="E7" s="96"/>
      <c r="F7" s="96" t="s">
        <v>45</v>
      </c>
      <c r="G7" s="96"/>
      <c r="H7" s="96" t="s">
        <v>46</v>
      </c>
      <c r="I7" s="96"/>
      <c r="J7" s="96" t="s">
        <v>47</v>
      </c>
      <c r="K7" s="96"/>
      <c r="L7" s="96" t="s">
        <v>48</v>
      </c>
      <c r="M7" s="96"/>
      <c r="N7" s="96" t="s">
        <v>49</v>
      </c>
      <c r="O7" s="96"/>
      <c r="P7" s="96" t="s">
        <v>50</v>
      </c>
      <c r="Q7" s="96"/>
      <c r="R7" s="96" t="s">
        <v>51</v>
      </c>
      <c r="S7" s="96"/>
      <c r="T7" s="96" t="s">
        <v>52</v>
      </c>
      <c r="U7" s="96"/>
      <c r="V7" s="96" t="s">
        <v>30</v>
      </c>
      <c r="W7" s="96"/>
      <c r="X7" s="97" t="s">
        <v>30</v>
      </c>
    </row>
    <row r="8" spans="1:24" ht="15">
      <c r="A8" s="89"/>
      <c r="B8" s="52" t="s">
        <v>106</v>
      </c>
      <c r="C8" s="34" t="s">
        <v>2</v>
      </c>
      <c r="D8" s="52" t="s">
        <v>106</v>
      </c>
      <c r="E8" s="34" t="s">
        <v>2</v>
      </c>
      <c r="F8" s="52" t="s">
        <v>106</v>
      </c>
      <c r="G8" s="34" t="s">
        <v>2</v>
      </c>
      <c r="H8" s="52" t="s">
        <v>106</v>
      </c>
      <c r="I8" s="34" t="s">
        <v>2</v>
      </c>
      <c r="J8" s="52" t="s">
        <v>106</v>
      </c>
      <c r="K8" s="34" t="s">
        <v>2</v>
      </c>
      <c r="L8" s="52" t="s">
        <v>106</v>
      </c>
      <c r="M8" s="34" t="s">
        <v>2</v>
      </c>
      <c r="N8" s="52" t="s">
        <v>106</v>
      </c>
      <c r="O8" s="34" t="s">
        <v>2</v>
      </c>
      <c r="P8" s="52" t="s">
        <v>106</v>
      </c>
      <c r="Q8" s="34" t="s">
        <v>2</v>
      </c>
      <c r="R8" s="52" t="s">
        <v>106</v>
      </c>
      <c r="S8" s="34" t="s">
        <v>2</v>
      </c>
      <c r="T8" s="52" t="s">
        <v>106</v>
      </c>
      <c r="U8" s="34" t="s">
        <v>2</v>
      </c>
      <c r="V8" s="52" t="s">
        <v>106</v>
      </c>
      <c r="W8" s="34" t="s">
        <v>2</v>
      </c>
      <c r="X8" s="98"/>
    </row>
    <row r="9" spans="1:24" ht="15">
      <c r="A9" s="29" t="s">
        <v>36</v>
      </c>
      <c r="B9" s="78">
        <v>2</v>
      </c>
      <c r="C9" s="78">
        <v>0</v>
      </c>
      <c r="D9" s="78">
        <v>2</v>
      </c>
      <c r="E9" s="78">
        <v>0</v>
      </c>
      <c r="F9" s="78">
        <v>0</v>
      </c>
      <c r="G9" s="78">
        <v>0</v>
      </c>
      <c r="H9" s="78">
        <v>4</v>
      </c>
      <c r="I9" s="78">
        <v>4</v>
      </c>
      <c r="J9" s="78">
        <v>3</v>
      </c>
      <c r="K9" s="78">
        <v>4</v>
      </c>
      <c r="L9" s="78">
        <v>3</v>
      </c>
      <c r="M9" s="78">
        <v>6</v>
      </c>
      <c r="N9" s="78">
        <v>9</v>
      </c>
      <c r="O9" s="78">
        <v>17</v>
      </c>
      <c r="P9" s="78">
        <v>11</v>
      </c>
      <c r="Q9" s="78">
        <v>16</v>
      </c>
      <c r="R9" s="78">
        <v>13</v>
      </c>
      <c r="S9" s="78">
        <v>36</v>
      </c>
      <c r="T9" s="78">
        <v>17</v>
      </c>
      <c r="U9" s="78">
        <v>33</v>
      </c>
      <c r="V9" s="78">
        <f>B9+D9+F9+H9+J9+L9+N9+P9+R9+T9</f>
        <v>64</v>
      </c>
      <c r="W9" s="78">
        <f>C9+E9+G9+I9+K9+M9+O9+Q9+S9+U9</f>
        <v>116</v>
      </c>
      <c r="X9" s="28">
        <f>V9+W9</f>
        <v>180</v>
      </c>
    </row>
    <row r="10" spans="1:24" ht="15">
      <c r="A10" s="29" t="s">
        <v>37</v>
      </c>
      <c r="B10" s="78">
        <v>86</v>
      </c>
      <c r="C10" s="78">
        <v>78</v>
      </c>
      <c r="D10" s="78">
        <v>178</v>
      </c>
      <c r="E10" s="78">
        <v>152</v>
      </c>
      <c r="F10" s="78">
        <v>178</v>
      </c>
      <c r="G10" s="78">
        <v>173</v>
      </c>
      <c r="H10" s="78">
        <v>97</v>
      </c>
      <c r="I10" s="78">
        <v>125</v>
      </c>
      <c r="J10" s="78">
        <v>112</v>
      </c>
      <c r="K10" s="78">
        <v>148</v>
      </c>
      <c r="L10" s="78">
        <v>130</v>
      </c>
      <c r="M10" s="78">
        <v>166</v>
      </c>
      <c r="N10" s="78">
        <v>250</v>
      </c>
      <c r="O10" s="78">
        <v>286</v>
      </c>
      <c r="P10" s="78">
        <v>283</v>
      </c>
      <c r="Q10" s="78">
        <v>313</v>
      </c>
      <c r="R10" s="78">
        <v>279</v>
      </c>
      <c r="S10" s="78">
        <v>313</v>
      </c>
      <c r="T10" s="78">
        <v>186</v>
      </c>
      <c r="U10" s="78">
        <v>259</v>
      </c>
      <c r="V10" s="78">
        <f aca="true" t="shared" si="0" ref="V10:W17">B10+D10+F10+H10+J10+L10+N10+P10+R10+T10</f>
        <v>1779</v>
      </c>
      <c r="W10" s="78">
        <f t="shared" si="0"/>
        <v>2013</v>
      </c>
      <c r="X10" s="28">
        <f aca="true" t="shared" si="1" ref="X10:X17">V10+W10</f>
        <v>3792</v>
      </c>
    </row>
    <row r="11" spans="1:24" ht="15">
      <c r="A11" s="29" t="s">
        <v>38</v>
      </c>
      <c r="B11" s="78">
        <v>63</v>
      </c>
      <c r="C11" s="78">
        <v>72</v>
      </c>
      <c r="D11" s="78">
        <v>321</v>
      </c>
      <c r="E11" s="78">
        <v>324</v>
      </c>
      <c r="F11" s="78">
        <v>437</v>
      </c>
      <c r="G11" s="78">
        <v>431</v>
      </c>
      <c r="H11" s="78">
        <v>489</v>
      </c>
      <c r="I11" s="78">
        <v>482</v>
      </c>
      <c r="J11" s="78">
        <v>474</v>
      </c>
      <c r="K11" s="78">
        <v>544</v>
      </c>
      <c r="L11" s="78">
        <v>572</v>
      </c>
      <c r="M11" s="78">
        <v>551</v>
      </c>
      <c r="N11" s="78">
        <v>534</v>
      </c>
      <c r="O11" s="78">
        <v>641</v>
      </c>
      <c r="P11" s="78">
        <v>517</v>
      </c>
      <c r="Q11" s="78">
        <v>556</v>
      </c>
      <c r="R11" s="78">
        <v>443</v>
      </c>
      <c r="S11" s="78">
        <v>440</v>
      </c>
      <c r="T11" s="78">
        <v>217</v>
      </c>
      <c r="U11" s="78">
        <v>276</v>
      </c>
      <c r="V11" s="78">
        <f t="shared" si="0"/>
        <v>4067</v>
      </c>
      <c r="W11" s="78">
        <f t="shared" si="0"/>
        <v>4317</v>
      </c>
      <c r="X11" s="28">
        <f t="shared" si="1"/>
        <v>8384</v>
      </c>
    </row>
    <row r="12" spans="1:24" ht="15">
      <c r="A12" s="29" t="s">
        <v>53</v>
      </c>
      <c r="B12" s="78">
        <v>0</v>
      </c>
      <c r="C12" s="78">
        <v>0</v>
      </c>
      <c r="D12" s="78">
        <v>1</v>
      </c>
      <c r="E12" s="78">
        <v>2</v>
      </c>
      <c r="F12" s="78">
        <v>3</v>
      </c>
      <c r="G12" s="78">
        <v>1</v>
      </c>
      <c r="H12" s="78">
        <v>0</v>
      </c>
      <c r="I12" s="78">
        <v>2</v>
      </c>
      <c r="J12" s="78">
        <v>0</v>
      </c>
      <c r="K12" s="78">
        <v>0</v>
      </c>
      <c r="L12" s="78">
        <v>0</v>
      </c>
      <c r="M12" s="78">
        <v>1</v>
      </c>
      <c r="N12" s="78">
        <v>0</v>
      </c>
      <c r="O12" s="78">
        <v>0</v>
      </c>
      <c r="P12" s="78">
        <v>0</v>
      </c>
      <c r="Q12" s="78">
        <v>1</v>
      </c>
      <c r="R12" s="78">
        <v>0</v>
      </c>
      <c r="S12" s="78">
        <v>0</v>
      </c>
      <c r="T12" s="78">
        <v>0</v>
      </c>
      <c r="U12" s="78">
        <v>1</v>
      </c>
      <c r="V12" s="78">
        <f t="shared" si="0"/>
        <v>4</v>
      </c>
      <c r="W12" s="78">
        <f t="shared" si="0"/>
        <v>8</v>
      </c>
      <c r="X12" s="28">
        <f t="shared" si="1"/>
        <v>12</v>
      </c>
    </row>
    <row r="13" spans="1:24" ht="15">
      <c r="A13" s="29" t="s">
        <v>40</v>
      </c>
      <c r="B13" s="78">
        <v>11</v>
      </c>
      <c r="C13" s="78">
        <v>10</v>
      </c>
      <c r="D13" s="78">
        <v>63</v>
      </c>
      <c r="E13" s="78">
        <v>49</v>
      </c>
      <c r="F13" s="78">
        <v>70</v>
      </c>
      <c r="G13" s="78">
        <v>72</v>
      </c>
      <c r="H13" s="78">
        <v>45</v>
      </c>
      <c r="I13" s="78">
        <v>61</v>
      </c>
      <c r="J13" s="78">
        <v>50</v>
      </c>
      <c r="K13" s="78">
        <v>105</v>
      </c>
      <c r="L13" s="78">
        <v>52</v>
      </c>
      <c r="M13" s="78">
        <v>82</v>
      </c>
      <c r="N13" s="78">
        <v>54</v>
      </c>
      <c r="O13" s="78">
        <v>76</v>
      </c>
      <c r="P13" s="78">
        <v>41</v>
      </c>
      <c r="Q13" s="78">
        <v>74</v>
      </c>
      <c r="R13" s="78">
        <v>45</v>
      </c>
      <c r="S13" s="78">
        <v>66</v>
      </c>
      <c r="T13" s="78">
        <v>24</v>
      </c>
      <c r="U13" s="78">
        <v>28</v>
      </c>
      <c r="V13" s="78">
        <f t="shared" si="0"/>
        <v>455</v>
      </c>
      <c r="W13" s="78">
        <f t="shared" si="0"/>
        <v>623</v>
      </c>
      <c r="X13" s="28">
        <f t="shared" si="1"/>
        <v>1078</v>
      </c>
    </row>
    <row r="14" spans="1:24" ht="15">
      <c r="A14" s="29" t="s">
        <v>41</v>
      </c>
      <c r="B14" s="78">
        <v>4</v>
      </c>
      <c r="C14" s="78">
        <v>6</v>
      </c>
      <c r="D14" s="78">
        <v>45</v>
      </c>
      <c r="E14" s="78">
        <v>58</v>
      </c>
      <c r="F14" s="78">
        <v>47</v>
      </c>
      <c r="G14" s="78">
        <v>97</v>
      </c>
      <c r="H14" s="78">
        <v>44</v>
      </c>
      <c r="I14" s="78">
        <v>111</v>
      </c>
      <c r="J14" s="78">
        <v>55</v>
      </c>
      <c r="K14" s="78">
        <v>142</v>
      </c>
      <c r="L14" s="78">
        <v>48</v>
      </c>
      <c r="M14" s="78">
        <v>114</v>
      </c>
      <c r="N14" s="78">
        <v>47</v>
      </c>
      <c r="O14" s="78">
        <v>110</v>
      </c>
      <c r="P14" s="78">
        <v>27</v>
      </c>
      <c r="Q14" s="78">
        <v>122</v>
      </c>
      <c r="R14" s="78">
        <v>30</v>
      </c>
      <c r="S14" s="78">
        <v>77</v>
      </c>
      <c r="T14" s="78">
        <v>11</v>
      </c>
      <c r="U14" s="78">
        <v>27</v>
      </c>
      <c r="V14" s="78">
        <f t="shared" si="0"/>
        <v>358</v>
      </c>
      <c r="W14" s="78">
        <f t="shared" si="0"/>
        <v>864</v>
      </c>
      <c r="X14" s="28">
        <f t="shared" si="1"/>
        <v>1222</v>
      </c>
    </row>
    <row r="15" spans="1:24" ht="15">
      <c r="A15" s="29" t="s">
        <v>42</v>
      </c>
      <c r="B15" s="78">
        <v>0</v>
      </c>
      <c r="C15" s="78">
        <v>0</v>
      </c>
      <c r="D15" s="78">
        <v>19</v>
      </c>
      <c r="E15" s="78">
        <v>30</v>
      </c>
      <c r="F15" s="78">
        <v>73</v>
      </c>
      <c r="G15" s="78">
        <v>85</v>
      </c>
      <c r="H15" s="78">
        <v>42</v>
      </c>
      <c r="I15" s="78">
        <v>66</v>
      </c>
      <c r="J15" s="78">
        <v>55</v>
      </c>
      <c r="K15" s="78">
        <v>99</v>
      </c>
      <c r="L15" s="78">
        <v>54</v>
      </c>
      <c r="M15" s="78">
        <v>80</v>
      </c>
      <c r="N15" s="78">
        <v>40</v>
      </c>
      <c r="O15" s="78">
        <v>59</v>
      </c>
      <c r="P15" s="78">
        <v>33</v>
      </c>
      <c r="Q15" s="78">
        <v>38</v>
      </c>
      <c r="R15" s="78">
        <v>18</v>
      </c>
      <c r="S15" s="78">
        <v>16</v>
      </c>
      <c r="T15" s="78">
        <v>8</v>
      </c>
      <c r="U15" s="78">
        <v>4</v>
      </c>
      <c r="V15" s="78">
        <f t="shared" si="0"/>
        <v>342</v>
      </c>
      <c r="W15" s="78">
        <f t="shared" si="0"/>
        <v>477</v>
      </c>
      <c r="X15" s="28">
        <f t="shared" si="1"/>
        <v>819</v>
      </c>
    </row>
    <row r="16" spans="1:24" ht="15">
      <c r="A16" s="29" t="s">
        <v>122</v>
      </c>
      <c r="B16" s="78">
        <v>0</v>
      </c>
      <c r="C16" s="78">
        <v>0</v>
      </c>
      <c r="D16" s="78">
        <v>20</v>
      </c>
      <c r="E16" s="78">
        <v>59</v>
      </c>
      <c r="F16" s="78">
        <v>54</v>
      </c>
      <c r="G16" s="78">
        <v>142</v>
      </c>
      <c r="H16" s="78">
        <v>46</v>
      </c>
      <c r="I16" s="78">
        <v>111</v>
      </c>
      <c r="J16" s="78">
        <v>49</v>
      </c>
      <c r="K16" s="78">
        <v>129</v>
      </c>
      <c r="L16" s="78">
        <v>40</v>
      </c>
      <c r="M16" s="78">
        <v>135</v>
      </c>
      <c r="N16" s="78">
        <v>36</v>
      </c>
      <c r="O16" s="78">
        <v>71</v>
      </c>
      <c r="P16" s="78">
        <v>22</v>
      </c>
      <c r="Q16" s="78">
        <v>46</v>
      </c>
      <c r="R16" s="78">
        <v>18</v>
      </c>
      <c r="S16" s="78">
        <v>41</v>
      </c>
      <c r="T16" s="78">
        <v>6</v>
      </c>
      <c r="U16" s="78">
        <v>19</v>
      </c>
      <c r="V16" s="78">
        <f t="shared" si="0"/>
        <v>291</v>
      </c>
      <c r="W16" s="78">
        <f t="shared" si="0"/>
        <v>753</v>
      </c>
      <c r="X16" s="28">
        <f t="shared" si="1"/>
        <v>1044</v>
      </c>
    </row>
    <row r="17" spans="1:24" ht="15">
      <c r="A17" s="29" t="s">
        <v>124</v>
      </c>
      <c r="B17" s="78">
        <v>0</v>
      </c>
      <c r="C17" s="78">
        <v>0</v>
      </c>
      <c r="D17" s="78">
        <v>6</v>
      </c>
      <c r="E17" s="78">
        <v>10</v>
      </c>
      <c r="F17" s="78">
        <v>65</v>
      </c>
      <c r="G17" s="78">
        <v>110</v>
      </c>
      <c r="H17" s="78">
        <v>49</v>
      </c>
      <c r="I17" s="78">
        <v>131</v>
      </c>
      <c r="J17" s="78">
        <v>67</v>
      </c>
      <c r="K17" s="78">
        <v>123</v>
      </c>
      <c r="L17" s="78">
        <v>35</v>
      </c>
      <c r="M17" s="78">
        <v>92</v>
      </c>
      <c r="N17" s="78">
        <v>19</v>
      </c>
      <c r="O17" s="78">
        <v>48</v>
      </c>
      <c r="P17" s="78">
        <v>20</v>
      </c>
      <c r="Q17" s="78">
        <v>28</v>
      </c>
      <c r="R17" s="78">
        <v>11</v>
      </c>
      <c r="S17" s="78">
        <v>17</v>
      </c>
      <c r="T17" s="78">
        <v>8</v>
      </c>
      <c r="U17" s="78">
        <v>4</v>
      </c>
      <c r="V17" s="78">
        <f t="shared" si="0"/>
        <v>280</v>
      </c>
      <c r="W17" s="78">
        <f t="shared" si="0"/>
        <v>563</v>
      </c>
      <c r="X17" s="28">
        <f t="shared" si="1"/>
        <v>843</v>
      </c>
    </row>
    <row r="18" spans="1:24" s="35" customFormat="1" ht="15.75">
      <c r="A18" s="33" t="s">
        <v>30</v>
      </c>
      <c r="B18" s="22">
        <f>SUM(B9:B17)</f>
        <v>166</v>
      </c>
      <c r="C18" s="22">
        <f aca="true" t="shared" si="2" ref="C18:X18">SUM(C9:C17)</f>
        <v>166</v>
      </c>
      <c r="D18" s="22">
        <f t="shared" si="2"/>
        <v>655</v>
      </c>
      <c r="E18" s="22">
        <f t="shared" si="2"/>
        <v>684</v>
      </c>
      <c r="F18" s="22">
        <f t="shared" si="2"/>
        <v>927</v>
      </c>
      <c r="G18" s="22">
        <f t="shared" si="2"/>
        <v>1111</v>
      </c>
      <c r="H18" s="22">
        <f t="shared" si="2"/>
        <v>816</v>
      </c>
      <c r="I18" s="22">
        <f t="shared" si="2"/>
        <v>1093</v>
      </c>
      <c r="J18" s="22">
        <f t="shared" si="2"/>
        <v>865</v>
      </c>
      <c r="K18" s="22">
        <f t="shared" si="2"/>
        <v>1294</v>
      </c>
      <c r="L18" s="22">
        <f t="shared" si="2"/>
        <v>934</v>
      </c>
      <c r="M18" s="22">
        <f t="shared" si="2"/>
        <v>1227</v>
      </c>
      <c r="N18" s="22">
        <f t="shared" si="2"/>
        <v>989</v>
      </c>
      <c r="O18" s="22">
        <f t="shared" si="2"/>
        <v>1308</v>
      </c>
      <c r="P18" s="22">
        <f t="shared" si="2"/>
        <v>954</v>
      </c>
      <c r="Q18" s="22">
        <f t="shared" si="2"/>
        <v>1194</v>
      </c>
      <c r="R18" s="22">
        <f t="shared" si="2"/>
        <v>857</v>
      </c>
      <c r="S18" s="22">
        <f t="shared" si="2"/>
        <v>1006</v>
      </c>
      <c r="T18" s="22">
        <f t="shared" si="2"/>
        <v>477</v>
      </c>
      <c r="U18" s="22">
        <f t="shared" si="2"/>
        <v>651</v>
      </c>
      <c r="V18" s="22">
        <f t="shared" si="2"/>
        <v>7640</v>
      </c>
      <c r="W18" s="22">
        <f t="shared" si="2"/>
        <v>9734</v>
      </c>
      <c r="X18" s="22">
        <f t="shared" si="2"/>
        <v>17374</v>
      </c>
    </row>
  </sheetData>
  <mergeCells count="15">
    <mergeCell ref="A3:J3"/>
    <mergeCell ref="L7:M7"/>
    <mergeCell ref="X7:X8"/>
    <mergeCell ref="A6:X6"/>
    <mergeCell ref="N7:O7"/>
    <mergeCell ref="P7:Q7"/>
    <mergeCell ref="R7:S7"/>
    <mergeCell ref="T7:U7"/>
    <mergeCell ref="V7:W7"/>
    <mergeCell ref="B7:C7"/>
    <mergeCell ref="D7:E7"/>
    <mergeCell ref="F7:G7"/>
    <mergeCell ref="H7:I7"/>
    <mergeCell ref="J7:K7"/>
    <mergeCell ref="A7:A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96" zoomScaleNormal="96" workbookViewId="0" topLeftCell="A1"/>
  </sheetViews>
  <sheetFormatPr defaultColWidth="11.421875" defaultRowHeight="15"/>
  <cols>
    <col min="1" max="1" width="32.140625" style="36" customWidth="1"/>
    <col min="2" max="2" width="13.8515625" style="36" bestFit="1" customWidth="1"/>
    <col min="3" max="3" width="15.7109375" style="36" customWidth="1"/>
    <col min="4" max="4" width="13.57421875" style="36" bestFit="1" customWidth="1"/>
    <col min="5" max="5" width="14.8515625" style="36" customWidth="1"/>
    <col min="6" max="6" width="12.8515625" style="36" customWidth="1"/>
    <col min="7" max="7" width="15.28125" style="36" customWidth="1"/>
    <col min="8" max="16384" width="11.421875" style="36" customWidth="1"/>
  </cols>
  <sheetData>
    <row r="1" ht="15.75">
      <c r="A1" s="43" t="s">
        <v>43</v>
      </c>
    </row>
    <row r="2" s="41" customFormat="1" ht="15.75">
      <c r="A2" s="48"/>
    </row>
    <row r="3" spans="1:7" s="41" customFormat="1" ht="15.75" customHeight="1">
      <c r="A3" s="83" t="s">
        <v>138</v>
      </c>
      <c r="B3" s="83"/>
      <c r="C3" s="83"/>
      <c r="D3" s="83"/>
      <c r="E3" s="83"/>
      <c r="F3" s="83"/>
      <c r="G3" s="83"/>
    </row>
    <row r="4" spans="1:7" s="41" customFormat="1" ht="15">
      <c r="A4" s="83"/>
      <c r="B4" s="83"/>
      <c r="C4" s="83"/>
      <c r="D4" s="83"/>
      <c r="E4" s="83"/>
      <c r="F4" s="83"/>
      <c r="G4" s="83"/>
    </row>
    <row r="5" s="41" customFormat="1" ht="15.75">
      <c r="A5" s="43"/>
    </row>
    <row r="7" spans="1:7" ht="15">
      <c r="A7" s="94" t="s">
        <v>131</v>
      </c>
      <c r="B7" s="94"/>
      <c r="C7" s="94"/>
      <c r="D7" s="94"/>
      <c r="E7" s="94"/>
      <c r="F7" s="94"/>
      <c r="G7" s="94"/>
    </row>
    <row r="8" spans="1:7" ht="15">
      <c r="A8" s="79" t="s">
        <v>114</v>
      </c>
      <c r="B8" s="96" t="s">
        <v>106</v>
      </c>
      <c r="C8" s="96"/>
      <c r="D8" s="96" t="s">
        <v>2</v>
      </c>
      <c r="E8" s="96"/>
      <c r="F8" s="96" t="s">
        <v>30</v>
      </c>
      <c r="G8" s="96"/>
    </row>
    <row r="9" spans="1:7" ht="38.25">
      <c r="A9" s="80"/>
      <c r="B9" s="40" t="s">
        <v>28</v>
      </c>
      <c r="C9" s="37" t="s">
        <v>60</v>
      </c>
      <c r="D9" s="40" t="s">
        <v>33</v>
      </c>
      <c r="E9" s="37" t="s">
        <v>61</v>
      </c>
      <c r="F9" s="40" t="s">
        <v>32</v>
      </c>
      <c r="G9" s="37" t="s">
        <v>59</v>
      </c>
    </row>
    <row r="10" spans="1:7" ht="15">
      <c r="A10" s="29" t="s">
        <v>54</v>
      </c>
      <c r="B10" s="20">
        <v>472</v>
      </c>
      <c r="C10" s="51">
        <f>B10/F10</f>
        <v>0.6153846153846154</v>
      </c>
      <c r="D10" s="20">
        <v>295</v>
      </c>
      <c r="E10" s="51">
        <f>D10/F10</f>
        <v>0.38461538461538464</v>
      </c>
      <c r="F10" s="20">
        <f aca="true" t="shared" si="0" ref="F10:F15">B10+D10</f>
        <v>767</v>
      </c>
      <c r="G10" s="55">
        <f>F10/$F$16</f>
        <v>0.0441464256935651</v>
      </c>
    </row>
    <row r="11" spans="1:7" ht="15">
      <c r="A11" s="29" t="s">
        <v>55</v>
      </c>
      <c r="B11" s="54">
        <v>538</v>
      </c>
      <c r="C11" s="51">
        <f aca="true" t="shared" si="1" ref="C11:C16">B11/F11</f>
        <v>0.5264187866927593</v>
      </c>
      <c r="D11" s="54">
        <v>484</v>
      </c>
      <c r="E11" s="51">
        <f aca="true" t="shared" si="2" ref="E11:E16">D11/F11</f>
        <v>0.4735812133072407</v>
      </c>
      <c r="F11" s="20">
        <f t="shared" si="0"/>
        <v>1022</v>
      </c>
      <c r="G11" s="55">
        <f aca="true" t="shared" si="3" ref="G11:G16">F11/$F$16</f>
        <v>0.058823529411764705</v>
      </c>
    </row>
    <row r="12" spans="1:7" ht="15">
      <c r="A12" s="29" t="s">
        <v>56</v>
      </c>
      <c r="B12" s="20">
        <v>3912</v>
      </c>
      <c r="C12" s="51">
        <f t="shared" si="1"/>
        <v>0.38394346844636373</v>
      </c>
      <c r="D12" s="20">
        <v>6277</v>
      </c>
      <c r="E12" s="51">
        <f t="shared" si="2"/>
        <v>0.6160565315536363</v>
      </c>
      <c r="F12" s="20">
        <f t="shared" si="0"/>
        <v>10189</v>
      </c>
      <c r="G12" s="55">
        <f t="shared" si="3"/>
        <v>0.5864510187636699</v>
      </c>
    </row>
    <row r="13" spans="1:7" ht="15">
      <c r="A13" s="29" t="s">
        <v>57</v>
      </c>
      <c r="B13" s="54">
        <v>1226</v>
      </c>
      <c r="C13" s="51">
        <f t="shared" si="1"/>
        <v>0.8813803019410497</v>
      </c>
      <c r="D13" s="54">
        <v>165</v>
      </c>
      <c r="E13" s="51">
        <f t="shared" si="2"/>
        <v>0.1186196980589504</v>
      </c>
      <c r="F13" s="20">
        <f t="shared" si="0"/>
        <v>1391</v>
      </c>
      <c r="G13" s="55">
        <f t="shared" si="3"/>
        <v>0.08006216185104179</v>
      </c>
    </row>
    <row r="14" spans="1:7" ht="15">
      <c r="A14" s="31" t="s">
        <v>125</v>
      </c>
      <c r="B14" s="54">
        <v>927</v>
      </c>
      <c r="C14" s="51">
        <f t="shared" si="1"/>
        <v>0.3999137187230371</v>
      </c>
      <c r="D14" s="54">
        <v>1391</v>
      </c>
      <c r="E14" s="51">
        <f t="shared" si="2"/>
        <v>0.600086281276963</v>
      </c>
      <c r="F14" s="20">
        <f t="shared" si="0"/>
        <v>2318</v>
      </c>
      <c r="G14" s="55">
        <f t="shared" si="3"/>
        <v>0.1334177506619086</v>
      </c>
    </row>
    <row r="15" spans="1:7" ht="15">
      <c r="A15" s="29" t="s">
        <v>58</v>
      </c>
      <c r="B15" s="54">
        <v>565</v>
      </c>
      <c r="C15" s="51">
        <f t="shared" si="1"/>
        <v>0.33491404860699464</v>
      </c>
      <c r="D15" s="54">
        <v>1122</v>
      </c>
      <c r="E15" s="51">
        <f t="shared" si="2"/>
        <v>0.6650859513930053</v>
      </c>
      <c r="F15" s="20">
        <f t="shared" si="0"/>
        <v>1687</v>
      </c>
      <c r="G15" s="55">
        <f t="shared" si="3"/>
        <v>0.09709911361804996</v>
      </c>
    </row>
    <row r="16" spans="1:7" ht="15.75">
      <c r="A16" s="38" t="s">
        <v>30</v>
      </c>
      <c r="B16" s="22">
        <f>SUM(B10:B15)</f>
        <v>7640</v>
      </c>
      <c r="C16" s="53">
        <f t="shared" si="1"/>
        <v>0.4397375388511569</v>
      </c>
      <c r="D16" s="22">
        <f>SUM(D10:D15)</f>
        <v>9734</v>
      </c>
      <c r="E16" s="53">
        <f t="shared" si="2"/>
        <v>0.5602624611488431</v>
      </c>
      <c r="F16" s="22">
        <f>SUM(F10:F15)</f>
        <v>17374</v>
      </c>
      <c r="G16" s="58">
        <f t="shared" si="3"/>
        <v>1</v>
      </c>
    </row>
    <row r="40" spans="1:11" ht="15">
      <c r="A40" s="87" t="s">
        <v>139</v>
      </c>
      <c r="B40" s="87"/>
      <c r="C40" s="87"/>
      <c r="D40" s="87"/>
      <c r="F40" s="87" t="s">
        <v>140</v>
      </c>
      <c r="G40" s="87"/>
      <c r="H40" s="87"/>
      <c r="I40" s="87"/>
      <c r="J40" s="87"/>
      <c r="K40" s="87"/>
    </row>
    <row r="41" spans="1:11" ht="15">
      <c r="A41" s="87"/>
      <c r="B41" s="87"/>
      <c r="C41" s="87"/>
      <c r="D41" s="87"/>
      <c r="F41" s="87"/>
      <c r="G41" s="87"/>
      <c r="H41" s="87"/>
      <c r="I41" s="87"/>
      <c r="J41" s="87"/>
      <c r="K41" s="87"/>
    </row>
    <row r="42" spans="1:11" ht="15">
      <c r="A42" s="87"/>
      <c r="B42" s="87"/>
      <c r="C42" s="87"/>
      <c r="D42" s="87"/>
      <c r="F42" s="87"/>
      <c r="G42" s="87"/>
      <c r="H42" s="87"/>
      <c r="I42" s="87"/>
      <c r="J42" s="87"/>
      <c r="K42" s="87"/>
    </row>
  </sheetData>
  <mergeCells count="7">
    <mergeCell ref="A3:G4"/>
    <mergeCell ref="A40:D42"/>
    <mergeCell ref="F40:K42"/>
    <mergeCell ref="A7:G7"/>
    <mergeCell ref="B8:C8"/>
    <mergeCell ref="D8:E8"/>
    <mergeCell ref="F8:G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topLeftCell="A1"/>
  </sheetViews>
  <sheetFormatPr defaultColWidth="11.421875" defaultRowHeight="15"/>
  <cols>
    <col min="1" max="1" width="7.57421875" style="41" bestFit="1" customWidth="1"/>
    <col min="2" max="2" width="51.140625" style="16" customWidth="1"/>
    <col min="3" max="3" width="13.00390625" style="41" bestFit="1" customWidth="1"/>
    <col min="4" max="4" width="11.421875" style="41" customWidth="1"/>
    <col min="5" max="5" width="12.7109375" style="41" bestFit="1" customWidth="1"/>
    <col min="6" max="6" width="14.421875" style="41" customWidth="1"/>
    <col min="7" max="16384" width="11.421875" style="41" customWidth="1"/>
  </cols>
  <sheetData>
    <row r="1" ht="15.75">
      <c r="A1" s="48" t="s">
        <v>43</v>
      </c>
    </row>
    <row r="2" ht="15.75">
      <c r="A2" s="48"/>
    </row>
    <row r="3" spans="1:5" ht="15" customHeight="1">
      <c r="A3" s="83" t="s">
        <v>181</v>
      </c>
      <c r="B3" s="83"/>
      <c r="C3" s="83"/>
      <c r="D3" s="83"/>
      <c r="E3" s="83"/>
    </row>
    <row r="4" spans="1:5" ht="15">
      <c r="A4" s="83"/>
      <c r="B4" s="83"/>
      <c r="C4" s="83"/>
      <c r="D4" s="83"/>
      <c r="E4" s="83"/>
    </row>
    <row r="5" ht="15.75">
      <c r="A5" s="48"/>
    </row>
    <row r="7" spans="1:8" ht="15">
      <c r="A7" s="91" t="s">
        <v>131</v>
      </c>
      <c r="B7" s="91"/>
      <c r="C7" s="91"/>
      <c r="D7" s="91"/>
      <c r="E7" s="91"/>
      <c r="F7" s="91"/>
      <c r="G7" s="91"/>
      <c r="H7" s="91"/>
    </row>
    <row r="8" spans="1:8" ht="15">
      <c r="A8" s="30"/>
      <c r="B8" s="49"/>
      <c r="C8" s="91" t="s">
        <v>108</v>
      </c>
      <c r="D8" s="91"/>
      <c r="E8" s="91" t="s">
        <v>29</v>
      </c>
      <c r="F8" s="91"/>
      <c r="G8" s="91" t="s">
        <v>30</v>
      </c>
      <c r="H8" s="91"/>
    </row>
    <row r="9" spans="1:8" s="44" customFormat="1" ht="38.25">
      <c r="A9" s="47" t="s">
        <v>62</v>
      </c>
      <c r="B9" s="42" t="s">
        <v>63</v>
      </c>
      <c r="C9" s="52" t="s">
        <v>107</v>
      </c>
      <c r="D9" s="42" t="s">
        <v>110</v>
      </c>
      <c r="E9" s="45" t="s">
        <v>33</v>
      </c>
      <c r="F9" s="42" t="s">
        <v>109</v>
      </c>
      <c r="G9" s="45" t="s">
        <v>32</v>
      </c>
      <c r="H9" s="42" t="s">
        <v>35</v>
      </c>
    </row>
    <row r="10" spans="1:8" ht="15">
      <c r="A10" s="46" t="s">
        <v>64</v>
      </c>
      <c r="B10" s="50" t="s">
        <v>141</v>
      </c>
      <c r="C10" s="77">
        <v>211</v>
      </c>
      <c r="D10" s="51">
        <f>C10/G10</f>
        <v>0.08690280065897858</v>
      </c>
      <c r="E10" s="77">
        <v>2217</v>
      </c>
      <c r="F10" s="51">
        <f>E10/G10</f>
        <v>0.9130971993410214</v>
      </c>
      <c r="G10" s="20">
        <f>C10+E10</f>
        <v>2428</v>
      </c>
      <c r="H10" s="51">
        <f>G10/$G$50</f>
        <v>0.19823644676681906</v>
      </c>
    </row>
    <row r="11" spans="1:8" ht="15">
      <c r="A11" s="46" t="s">
        <v>65</v>
      </c>
      <c r="B11" s="50" t="s">
        <v>142</v>
      </c>
      <c r="C11" s="77">
        <v>307</v>
      </c>
      <c r="D11" s="51">
        <f aca="true" t="shared" si="0" ref="D11:D50">C11/G11</f>
        <v>0.172763083849184</v>
      </c>
      <c r="E11" s="77">
        <v>1470</v>
      </c>
      <c r="F11" s="51">
        <f aca="true" t="shared" si="1" ref="F11:F50">E11/G11</f>
        <v>0.827236916150816</v>
      </c>
      <c r="G11" s="20">
        <f aca="true" t="shared" si="2" ref="G11:G50">C11+E11</f>
        <v>1777</v>
      </c>
      <c r="H11" s="51">
        <f aca="true" t="shared" si="3" ref="H11:H50">G11/$G$50</f>
        <v>0.14508491182233835</v>
      </c>
    </row>
    <row r="12" spans="1:8" ht="15">
      <c r="A12" s="46" t="s">
        <v>66</v>
      </c>
      <c r="B12" s="50" t="s">
        <v>143</v>
      </c>
      <c r="C12" s="77">
        <v>331</v>
      </c>
      <c r="D12" s="51">
        <f t="shared" si="0"/>
        <v>0.25383435582822084</v>
      </c>
      <c r="E12" s="77">
        <v>973</v>
      </c>
      <c r="F12" s="51">
        <f t="shared" si="1"/>
        <v>0.7461656441717791</v>
      </c>
      <c r="G12" s="20">
        <f t="shared" si="2"/>
        <v>1304</v>
      </c>
      <c r="H12" s="51">
        <f t="shared" si="3"/>
        <v>0.10646636185499674</v>
      </c>
    </row>
    <row r="13" spans="1:8" ht="15">
      <c r="A13" s="46" t="s">
        <v>67</v>
      </c>
      <c r="B13" s="50" t="s">
        <v>144</v>
      </c>
      <c r="C13" s="77">
        <v>489</v>
      </c>
      <c r="D13" s="51">
        <f t="shared" si="0"/>
        <v>0.6205583756345178</v>
      </c>
      <c r="E13" s="77">
        <v>299</v>
      </c>
      <c r="F13" s="51">
        <f t="shared" si="1"/>
        <v>0.37944162436548223</v>
      </c>
      <c r="G13" s="20">
        <f t="shared" si="2"/>
        <v>788</v>
      </c>
      <c r="H13" s="51">
        <f t="shared" si="3"/>
        <v>0.0643370346178968</v>
      </c>
    </row>
    <row r="14" spans="1:8" ht="15">
      <c r="A14" s="46" t="s">
        <v>68</v>
      </c>
      <c r="B14" s="50" t="s">
        <v>145</v>
      </c>
      <c r="C14" s="77">
        <v>644</v>
      </c>
      <c r="D14" s="51">
        <f t="shared" si="0"/>
        <v>0.9817073170731707</v>
      </c>
      <c r="E14" s="77">
        <v>12</v>
      </c>
      <c r="F14" s="51">
        <f t="shared" si="1"/>
        <v>0.018292682926829267</v>
      </c>
      <c r="G14" s="20">
        <f t="shared" si="2"/>
        <v>656</v>
      </c>
      <c r="H14" s="51">
        <f t="shared" si="3"/>
        <v>0.05355976485956891</v>
      </c>
    </row>
    <row r="15" spans="1:8" ht="15">
      <c r="A15" s="46" t="s">
        <v>69</v>
      </c>
      <c r="B15" s="50" t="s">
        <v>146</v>
      </c>
      <c r="C15" s="77">
        <v>303</v>
      </c>
      <c r="D15" s="51">
        <f t="shared" si="0"/>
        <v>0.6674008810572687</v>
      </c>
      <c r="E15" s="77">
        <v>151</v>
      </c>
      <c r="F15" s="51">
        <f t="shared" si="1"/>
        <v>0.33259911894273125</v>
      </c>
      <c r="G15" s="20">
        <f t="shared" si="2"/>
        <v>454</v>
      </c>
      <c r="H15" s="51">
        <f t="shared" si="3"/>
        <v>0.03706727629000653</v>
      </c>
    </row>
    <row r="16" spans="1:8" ht="15">
      <c r="A16" s="46" t="s">
        <v>70</v>
      </c>
      <c r="B16" s="50" t="s">
        <v>147</v>
      </c>
      <c r="C16" s="77">
        <v>321</v>
      </c>
      <c r="D16" s="51">
        <f t="shared" si="0"/>
        <v>0.9938080495356038</v>
      </c>
      <c r="E16" s="77">
        <v>2</v>
      </c>
      <c r="F16" s="51">
        <f t="shared" si="1"/>
        <v>0.006191950464396285</v>
      </c>
      <c r="G16" s="20">
        <f t="shared" si="2"/>
        <v>323</v>
      </c>
      <c r="H16" s="51">
        <f t="shared" si="3"/>
        <v>0.026371652514696278</v>
      </c>
    </row>
    <row r="17" spans="1:8" ht="25.5">
      <c r="A17" s="46" t="s">
        <v>71</v>
      </c>
      <c r="B17" s="50" t="s">
        <v>148</v>
      </c>
      <c r="C17" s="77">
        <v>279</v>
      </c>
      <c r="D17" s="51">
        <f t="shared" si="0"/>
        <v>0.9554794520547946</v>
      </c>
      <c r="E17" s="77">
        <v>13</v>
      </c>
      <c r="F17" s="51">
        <f t="shared" si="1"/>
        <v>0.04452054794520548</v>
      </c>
      <c r="G17" s="20">
        <f t="shared" si="2"/>
        <v>292</v>
      </c>
      <c r="H17" s="51">
        <f t="shared" si="3"/>
        <v>0.023840627041149576</v>
      </c>
    </row>
    <row r="18" spans="1:8" ht="15">
      <c r="A18" s="46" t="s">
        <v>72</v>
      </c>
      <c r="B18" s="50" t="s">
        <v>149</v>
      </c>
      <c r="C18" s="77">
        <v>198</v>
      </c>
      <c r="D18" s="51">
        <f t="shared" si="0"/>
        <v>0.7644787644787645</v>
      </c>
      <c r="E18" s="77">
        <v>61</v>
      </c>
      <c r="F18" s="51">
        <f t="shared" si="1"/>
        <v>0.23552123552123552</v>
      </c>
      <c r="G18" s="20">
        <f t="shared" si="2"/>
        <v>259</v>
      </c>
      <c r="H18" s="51">
        <f t="shared" si="3"/>
        <v>0.021146309601567603</v>
      </c>
    </row>
    <row r="19" spans="1:8" ht="15">
      <c r="A19" s="46" t="s">
        <v>73</v>
      </c>
      <c r="B19" s="50" t="s">
        <v>150</v>
      </c>
      <c r="C19" s="77">
        <v>156</v>
      </c>
      <c r="D19" s="51">
        <f t="shared" si="0"/>
        <v>0.7222222222222222</v>
      </c>
      <c r="E19" s="77">
        <v>60</v>
      </c>
      <c r="F19" s="51">
        <f t="shared" si="1"/>
        <v>0.2777777777777778</v>
      </c>
      <c r="G19" s="20">
        <f t="shared" si="2"/>
        <v>216</v>
      </c>
      <c r="H19" s="51">
        <f t="shared" si="3"/>
        <v>0.017635532331809273</v>
      </c>
    </row>
    <row r="20" spans="1:8" ht="15">
      <c r="A20" s="46" t="s">
        <v>74</v>
      </c>
      <c r="B20" s="50" t="s">
        <v>151</v>
      </c>
      <c r="C20" s="77">
        <v>50</v>
      </c>
      <c r="D20" s="51">
        <f t="shared" si="0"/>
        <v>0.228310502283105</v>
      </c>
      <c r="E20" s="77">
        <v>169</v>
      </c>
      <c r="F20" s="51">
        <f t="shared" si="1"/>
        <v>0.771689497716895</v>
      </c>
      <c r="G20" s="20">
        <f t="shared" si="2"/>
        <v>219</v>
      </c>
      <c r="H20" s="51">
        <f t="shared" si="3"/>
        <v>0.017880470280862183</v>
      </c>
    </row>
    <row r="21" spans="1:8" ht="15">
      <c r="A21" s="46" t="s">
        <v>75</v>
      </c>
      <c r="B21" s="50" t="s">
        <v>152</v>
      </c>
      <c r="C21" s="77">
        <v>81</v>
      </c>
      <c r="D21" s="51">
        <f t="shared" si="0"/>
        <v>0.47093023255813954</v>
      </c>
      <c r="E21" s="77">
        <v>91</v>
      </c>
      <c r="F21" s="51">
        <f t="shared" si="1"/>
        <v>0.5290697674418605</v>
      </c>
      <c r="G21" s="20">
        <f t="shared" si="2"/>
        <v>172</v>
      </c>
      <c r="H21" s="51">
        <f t="shared" si="3"/>
        <v>0.014043109079033311</v>
      </c>
    </row>
    <row r="22" spans="1:8" ht="15">
      <c r="A22" s="46" t="s">
        <v>76</v>
      </c>
      <c r="B22" s="50" t="s">
        <v>153</v>
      </c>
      <c r="C22" s="77">
        <v>19</v>
      </c>
      <c r="D22" s="51">
        <f t="shared" si="0"/>
        <v>0.1</v>
      </c>
      <c r="E22" s="77">
        <v>171</v>
      </c>
      <c r="F22" s="51">
        <f t="shared" si="1"/>
        <v>0.9</v>
      </c>
      <c r="G22" s="20">
        <f t="shared" si="2"/>
        <v>190</v>
      </c>
      <c r="H22" s="51">
        <f t="shared" si="3"/>
        <v>0.01551273677335075</v>
      </c>
    </row>
    <row r="23" spans="1:8" ht="15">
      <c r="A23" s="46" t="s">
        <v>77</v>
      </c>
      <c r="B23" s="50" t="s">
        <v>154</v>
      </c>
      <c r="C23" s="77">
        <v>12</v>
      </c>
      <c r="D23" s="51">
        <f t="shared" si="0"/>
        <v>0.06349206349206349</v>
      </c>
      <c r="E23" s="77">
        <v>177</v>
      </c>
      <c r="F23" s="51">
        <f t="shared" si="1"/>
        <v>0.9365079365079365</v>
      </c>
      <c r="G23" s="20">
        <f t="shared" si="2"/>
        <v>189</v>
      </c>
      <c r="H23" s="51">
        <f t="shared" si="3"/>
        <v>0.015431090790333116</v>
      </c>
    </row>
    <row r="24" spans="1:8" ht="15">
      <c r="A24" s="46" t="s">
        <v>78</v>
      </c>
      <c r="B24" s="50" t="s">
        <v>155</v>
      </c>
      <c r="C24" s="77">
        <v>160</v>
      </c>
      <c r="D24" s="51">
        <f t="shared" si="0"/>
        <v>0.963855421686747</v>
      </c>
      <c r="E24" s="77">
        <v>6</v>
      </c>
      <c r="F24" s="51">
        <f t="shared" si="1"/>
        <v>0.03614457831325301</v>
      </c>
      <c r="G24" s="20">
        <f t="shared" si="2"/>
        <v>166</v>
      </c>
      <c r="H24" s="51">
        <f t="shared" si="3"/>
        <v>0.013553233180927498</v>
      </c>
    </row>
    <row r="25" spans="1:8" ht="15">
      <c r="A25" s="46" t="s">
        <v>79</v>
      </c>
      <c r="B25" s="50" t="s">
        <v>156</v>
      </c>
      <c r="C25" s="77">
        <v>12</v>
      </c>
      <c r="D25" s="51">
        <f t="shared" si="0"/>
        <v>0.07453416149068323</v>
      </c>
      <c r="E25" s="77">
        <v>149</v>
      </c>
      <c r="F25" s="51">
        <f t="shared" si="1"/>
        <v>0.9254658385093167</v>
      </c>
      <c r="G25" s="20">
        <f t="shared" si="2"/>
        <v>161</v>
      </c>
      <c r="H25" s="51">
        <f t="shared" si="3"/>
        <v>0.01314500326583932</v>
      </c>
    </row>
    <row r="26" spans="1:8" ht="15">
      <c r="A26" s="46" t="s">
        <v>80</v>
      </c>
      <c r="B26" s="50" t="s">
        <v>157</v>
      </c>
      <c r="C26" s="77">
        <v>18</v>
      </c>
      <c r="D26" s="51">
        <f t="shared" si="0"/>
        <v>0.1125</v>
      </c>
      <c r="E26" s="77">
        <v>142</v>
      </c>
      <c r="F26" s="51">
        <f t="shared" si="1"/>
        <v>0.8875</v>
      </c>
      <c r="G26" s="20">
        <f t="shared" si="2"/>
        <v>160</v>
      </c>
      <c r="H26" s="51">
        <f t="shared" si="3"/>
        <v>0.013063357282821686</v>
      </c>
    </row>
    <row r="27" spans="1:8" ht="15">
      <c r="A27" s="46" t="s">
        <v>81</v>
      </c>
      <c r="B27" s="50" t="s">
        <v>158</v>
      </c>
      <c r="C27" s="77">
        <v>160</v>
      </c>
      <c r="D27" s="51">
        <f t="shared" si="0"/>
        <v>0.975609756097561</v>
      </c>
      <c r="E27" s="77">
        <v>4</v>
      </c>
      <c r="F27" s="51">
        <f t="shared" si="1"/>
        <v>0.024390243902439025</v>
      </c>
      <c r="G27" s="20">
        <f t="shared" si="2"/>
        <v>164</v>
      </c>
      <c r="H27" s="51">
        <f t="shared" si="3"/>
        <v>0.013389941214892228</v>
      </c>
    </row>
    <row r="28" spans="1:8" ht="15">
      <c r="A28" s="46" t="s">
        <v>82</v>
      </c>
      <c r="B28" s="50" t="s">
        <v>159</v>
      </c>
      <c r="C28" s="77">
        <v>24</v>
      </c>
      <c r="D28" s="51">
        <f t="shared" si="0"/>
        <v>0.17647058823529413</v>
      </c>
      <c r="E28" s="77">
        <v>112</v>
      </c>
      <c r="F28" s="51">
        <f t="shared" si="1"/>
        <v>0.8235294117647058</v>
      </c>
      <c r="G28" s="20">
        <f t="shared" si="2"/>
        <v>136</v>
      </c>
      <c r="H28" s="51">
        <f t="shared" si="3"/>
        <v>0.011103853690398433</v>
      </c>
    </row>
    <row r="29" spans="1:8" ht="15">
      <c r="A29" s="46" t="s">
        <v>83</v>
      </c>
      <c r="B29" s="50" t="s">
        <v>160</v>
      </c>
      <c r="C29" s="77">
        <v>136</v>
      </c>
      <c r="D29" s="51">
        <f t="shared" si="0"/>
        <v>0.8662420382165605</v>
      </c>
      <c r="E29" s="77">
        <v>21</v>
      </c>
      <c r="F29" s="51">
        <f t="shared" si="1"/>
        <v>0.1337579617834395</v>
      </c>
      <c r="G29" s="20">
        <f t="shared" si="2"/>
        <v>157</v>
      </c>
      <c r="H29" s="51">
        <f t="shared" si="3"/>
        <v>0.01281841933376878</v>
      </c>
    </row>
    <row r="30" spans="1:8" ht="15">
      <c r="A30" s="46" t="s">
        <v>84</v>
      </c>
      <c r="B30" s="50" t="s">
        <v>161</v>
      </c>
      <c r="C30" s="77">
        <v>9</v>
      </c>
      <c r="D30" s="51">
        <f t="shared" si="0"/>
        <v>0.0703125</v>
      </c>
      <c r="E30" s="77">
        <v>119</v>
      </c>
      <c r="F30" s="51">
        <f t="shared" si="1"/>
        <v>0.9296875</v>
      </c>
      <c r="G30" s="20">
        <f t="shared" si="2"/>
        <v>128</v>
      </c>
      <c r="H30" s="51">
        <f t="shared" si="3"/>
        <v>0.010450685826257348</v>
      </c>
    </row>
    <row r="31" spans="1:8" ht="25.5">
      <c r="A31" s="46" t="s">
        <v>85</v>
      </c>
      <c r="B31" s="50" t="s">
        <v>162</v>
      </c>
      <c r="C31" s="77">
        <v>35</v>
      </c>
      <c r="D31" s="51">
        <f t="shared" si="0"/>
        <v>0.3645833333333333</v>
      </c>
      <c r="E31" s="77">
        <v>61</v>
      </c>
      <c r="F31" s="51">
        <f t="shared" si="1"/>
        <v>0.6354166666666666</v>
      </c>
      <c r="G31" s="20">
        <f t="shared" si="2"/>
        <v>96</v>
      </c>
      <c r="H31" s="51">
        <f t="shared" si="3"/>
        <v>0.007838014369693011</v>
      </c>
    </row>
    <row r="32" spans="1:8" ht="25.5">
      <c r="A32" s="46" t="s">
        <v>86</v>
      </c>
      <c r="B32" s="50" t="s">
        <v>163</v>
      </c>
      <c r="C32" s="77">
        <v>31</v>
      </c>
      <c r="D32" s="51">
        <f t="shared" si="0"/>
        <v>0.7209302325581395</v>
      </c>
      <c r="E32" s="77">
        <v>12</v>
      </c>
      <c r="F32" s="51">
        <f t="shared" si="1"/>
        <v>0.27906976744186046</v>
      </c>
      <c r="G32" s="20">
        <f t="shared" si="2"/>
        <v>43</v>
      </c>
      <c r="H32" s="51">
        <f t="shared" si="3"/>
        <v>0.0035107772697583277</v>
      </c>
    </row>
    <row r="33" spans="1:8" ht="15">
      <c r="A33" s="46" t="s">
        <v>87</v>
      </c>
      <c r="B33" s="50" t="s">
        <v>164</v>
      </c>
      <c r="C33" s="77">
        <v>75</v>
      </c>
      <c r="D33" s="51">
        <f t="shared" si="0"/>
        <v>0.5319148936170213</v>
      </c>
      <c r="E33" s="77">
        <v>66</v>
      </c>
      <c r="F33" s="51">
        <f t="shared" si="1"/>
        <v>0.46808510638297873</v>
      </c>
      <c r="G33" s="20">
        <f t="shared" si="2"/>
        <v>141</v>
      </c>
      <c r="H33" s="51">
        <f t="shared" si="3"/>
        <v>0.01151208360548661</v>
      </c>
    </row>
    <row r="34" spans="1:8" ht="15">
      <c r="A34" s="46" t="s">
        <v>88</v>
      </c>
      <c r="B34" s="50" t="s">
        <v>165</v>
      </c>
      <c r="C34" s="77">
        <v>4</v>
      </c>
      <c r="D34" s="51">
        <f t="shared" si="0"/>
        <v>0.02962962962962963</v>
      </c>
      <c r="E34" s="77">
        <v>131</v>
      </c>
      <c r="F34" s="51">
        <f t="shared" si="1"/>
        <v>0.9703703703703703</v>
      </c>
      <c r="G34" s="20">
        <f t="shared" si="2"/>
        <v>135</v>
      </c>
      <c r="H34" s="51">
        <f t="shared" si="3"/>
        <v>0.011022207707380797</v>
      </c>
    </row>
    <row r="35" spans="1:8" ht="15">
      <c r="A35" s="46" t="s">
        <v>89</v>
      </c>
      <c r="B35" s="50" t="s">
        <v>166</v>
      </c>
      <c r="C35" s="77">
        <v>76</v>
      </c>
      <c r="D35" s="51">
        <f t="shared" si="0"/>
        <v>0.6495726495726496</v>
      </c>
      <c r="E35" s="77">
        <v>41</v>
      </c>
      <c r="F35" s="51">
        <f t="shared" si="1"/>
        <v>0.3504273504273504</v>
      </c>
      <c r="G35" s="20">
        <f t="shared" si="2"/>
        <v>117</v>
      </c>
      <c r="H35" s="51">
        <f t="shared" si="3"/>
        <v>0.009552580013063357</v>
      </c>
    </row>
    <row r="36" spans="1:8" ht="15">
      <c r="A36" s="46" t="s">
        <v>90</v>
      </c>
      <c r="B36" s="50" t="s">
        <v>167</v>
      </c>
      <c r="C36" s="77">
        <v>15</v>
      </c>
      <c r="D36" s="51">
        <f t="shared" si="0"/>
        <v>0.14285714285714285</v>
      </c>
      <c r="E36" s="77">
        <v>90</v>
      </c>
      <c r="F36" s="51">
        <f t="shared" si="1"/>
        <v>0.8571428571428571</v>
      </c>
      <c r="G36" s="20">
        <f t="shared" si="2"/>
        <v>105</v>
      </c>
      <c r="H36" s="51">
        <f t="shared" si="3"/>
        <v>0.00857282821685173</v>
      </c>
    </row>
    <row r="37" spans="1:8" ht="15">
      <c r="A37" s="46" t="s">
        <v>91</v>
      </c>
      <c r="B37" s="50" t="s">
        <v>168</v>
      </c>
      <c r="C37" s="77">
        <v>124</v>
      </c>
      <c r="D37" s="51">
        <f t="shared" si="0"/>
        <v>0.992</v>
      </c>
      <c r="E37" s="77">
        <v>1</v>
      </c>
      <c r="F37" s="51">
        <f t="shared" si="1"/>
        <v>0.008</v>
      </c>
      <c r="G37" s="20">
        <f t="shared" si="2"/>
        <v>125</v>
      </c>
      <c r="H37" s="51">
        <f t="shared" si="3"/>
        <v>0.010205747877204442</v>
      </c>
    </row>
    <row r="38" spans="1:8" ht="15">
      <c r="A38" s="46" t="s">
        <v>92</v>
      </c>
      <c r="B38" s="50" t="s">
        <v>169</v>
      </c>
      <c r="C38" s="77">
        <v>1</v>
      </c>
      <c r="D38" s="51">
        <f t="shared" si="0"/>
        <v>0.008</v>
      </c>
      <c r="E38" s="77">
        <v>124</v>
      </c>
      <c r="F38" s="51">
        <f t="shared" si="1"/>
        <v>0.992</v>
      </c>
      <c r="G38" s="20">
        <f t="shared" si="2"/>
        <v>125</v>
      </c>
      <c r="H38" s="51">
        <f t="shared" si="3"/>
        <v>0.010205747877204442</v>
      </c>
    </row>
    <row r="39" spans="1:8" ht="15">
      <c r="A39" s="46" t="s">
        <v>93</v>
      </c>
      <c r="B39" s="50" t="s">
        <v>170</v>
      </c>
      <c r="C39" s="77">
        <v>2</v>
      </c>
      <c r="D39" s="51">
        <f t="shared" si="0"/>
        <v>0.017391304347826087</v>
      </c>
      <c r="E39" s="77">
        <v>113</v>
      </c>
      <c r="F39" s="51">
        <f t="shared" si="1"/>
        <v>0.9826086956521739</v>
      </c>
      <c r="G39" s="20">
        <f t="shared" si="2"/>
        <v>115</v>
      </c>
      <c r="H39" s="51">
        <f t="shared" si="3"/>
        <v>0.009389288047028085</v>
      </c>
    </row>
    <row r="40" spans="1:8" ht="15">
      <c r="A40" s="46" t="s">
        <v>94</v>
      </c>
      <c r="B40" s="50" t="s">
        <v>171</v>
      </c>
      <c r="C40" s="77">
        <v>126</v>
      </c>
      <c r="D40" s="51">
        <f t="shared" si="0"/>
        <v>1</v>
      </c>
      <c r="E40" s="77"/>
      <c r="F40" s="51">
        <f t="shared" si="1"/>
        <v>0</v>
      </c>
      <c r="G40" s="20">
        <f t="shared" si="2"/>
        <v>126</v>
      </c>
      <c r="H40" s="51">
        <f t="shared" si="3"/>
        <v>0.010287393860222076</v>
      </c>
    </row>
    <row r="41" spans="1:8" ht="15">
      <c r="A41" s="46" t="s">
        <v>95</v>
      </c>
      <c r="B41" s="50" t="s">
        <v>172</v>
      </c>
      <c r="C41" s="77"/>
      <c r="D41" s="51">
        <f t="shared" si="0"/>
        <v>0</v>
      </c>
      <c r="E41" s="77">
        <v>124</v>
      </c>
      <c r="F41" s="51">
        <f t="shared" si="1"/>
        <v>1</v>
      </c>
      <c r="G41" s="20">
        <f t="shared" si="2"/>
        <v>124</v>
      </c>
      <c r="H41" s="51">
        <f t="shared" si="3"/>
        <v>0.010124101894186806</v>
      </c>
    </row>
    <row r="42" spans="1:8" ht="15">
      <c r="A42" s="46" t="s">
        <v>96</v>
      </c>
      <c r="B42" s="50" t="s">
        <v>173</v>
      </c>
      <c r="C42" s="77">
        <v>13</v>
      </c>
      <c r="D42" s="51">
        <f t="shared" si="0"/>
        <v>0.5</v>
      </c>
      <c r="E42" s="77">
        <v>13</v>
      </c>
      <c r="F42" s="51">
        <f t="shared" si="1"/>
        <v>0.5</v>
      </c>
      <c r="G42" s="20">
        <f t="shared" si="2"/>
        <v>26</v>
      </c>
      <c r="H42" s="51">
        <f t="shared" si="3"/>
        <v>0.002122795558458524</v>
      </c>
    </row>
    <row r="43" spans="1:8" ht="15">
      <c r="A43" s="46" t="s">
        <v>97</v>
      </c>
      <c r="B43" s="50" t="s">
        <v>174</v>
      </c>
      <c r="C43" s="77">
        <v>36</v>
      </c>
      <c r="D43" s="51">
        <f t="shared" si="0"/>
        <v>0.3870967741935484</v>
      </c>
      <c r="E43" s="77">
        <v>57</v>
      </c>
      <c r="F43" s="51">
        <f t="shared" si="1"/>
        <v>0.6129032258064516</v>
      </c>
      <c r="G43" s="20">
        <f t="shared" si="2"/>
        <v>93</v>
      </c>
      <c r="H43" s="51">
        <f t="shared" si="3"/>
        <v>0.007593076420640104</v>
      </c>
    </row>
    <row r="44" spans="1:8" ht="15">
      <c r="A44" s="46" t="s">
        <v>98</v>
      </c>
      <c r="B44" s="50" t="s">
        <v>175</v>
      </c>
      <c r="C44" s="77">
        <v>92</v>
      </c>
      <c r="D44" s="51">
        <f t="shared" si="0"/>
        <v>0.9292929292929293</v>
      </c>
      <c r="E44" s="77">
        <v>7</v>
      </c>
      <c r="F44" s="51">
        <f t="shared" si="1"/>
        <v>0.0707070707070707</v>
      </c>
      <c r="G44" s="20">
        <f t="shared" si="2"/>
        <v>99</v>
      </c>
      <c r="H44" s="51">
        <f t="shared" si="3"/>
        <v>0.008082952318745918</v>
      </c>
    </row>
    <row r="45" spans="1:8" ht="15">
      <c r="A45" s="46" t="s">
        <v>99</v>
      </c>
      <c r="B45" s="50" t="s">
        <v>176</v>
      </c>
      <c r="C45" s="77">
        <v>3</v>
      </c>
      <c r="D45" s="51">
        <f t="shared" si="0"/>
        <v>0.03296703296703297</v>
      </c>
      <c r="E45" s="77">
        <v>88</v>
      </c>
      <c r="F45" s="51">
        <f t="shared" si="1"/>
        <v>0.967032967032967</v>
      </c>
      <c r="G45" s="20">
        <f t="shared" si="2"/>
        <v>91</v>
      </c>
      <c r="H45" s="51">
        <f t="shared" si="3"/>
        <v>0.007429784454604834</v>
      </c>
    </row>
    <row r="46" spans="1:8" ht="15">
      <c r="A46" s="46" t="s">
        <v>100</v>
      </c>
      <c r="B46" s="50" t="s">
        <v>177</v>
      </c>
      <c r="C46" s="77">
        <v>84</v>
      </c>
      <c r="D46" s="51">
        <f t="shared" si="0"/>
        <v>0.84</v>
      </c>
      <c r="E46" s="77">
        <v>16</v>
      </c>
      <c r="F46" s="51">
        <f t="shared" si="1"/>
        <v>0.16</v>
      </c>
      <c r="G46" s="20">
        <f t="shared" si="2"/>
        <v>100</v>
      </c>
      <c r="H46" s="51">
        <f t="shared" si="3"/>
        <v>0.008164598301763554</v>
      </c>
    </row>
    <row r="47" spans="1:8" ht="15">
      <c r="A47" s="46" t="s">
        <v>101</v>
      </c>
      <c r="B47" s="50" t="s">
        <v>178</v>
      </c>
      <c r="C47" s="77">
        <v>91</v>
      </c>
      <c r="D47" s="51">
        <f t="shared" si="0"/>
        <v>1</v>
      </c>
      <c r="E47" s="77"/>
      <c r="F47" s="51">
        <f t="shared" si="1"/>
        <v>0</v>
      </c>
      <c r="G47" s="20">
        <f t="shared" si="2"/>
        <v>91</v>
      </c>
      <c r="H47" s="51">
        <f t="shared" si="3"/>
        <v>0.007429784454604834</v>
      </c>
    </row>
    <row r="48" spans="1:8" ht="15">
      <c r="A48" s="46" t="s">
        <v>102</v>
      </c>
      <c r="B48" s="50" t="s">
        <v>179</v>
      </c>
      <c r="C48" s="77">
        <v>7</v>
      </c>
      <c r="D48" s="51">
        <f t="shared" si="0"/>
        <v>0.08860759493670886</v>
      </c>
      <c r="E48" s="77">
        <v>72</v>
      </c>
      <c r="F48" s="51">
        <f t="shared" si="1"/>
        <v>0.9113924050632911</v>
      </c>
      <c r="G48" s="20">
        <f t="shared" si="2"/>
        <v>79</v>
      </c>
      <c r="H48" s="51">
        <f t="shared" si="3"/>
        <v>0.006450032658393207</v>
      </c>
    </row>
    <row r="49" spans="1:8" ht="15">
      <c r="A49" s="46" t="s">
        <v>103</v>
      </c>
      <c r="B49" s="50" t="s">
        <v>180</v>
      </c>
      <c r="C49" s="77">
        <v>39</v>
      </c>
      <c r="D49" s="51">
        <f t="shared" si="0"/>
        <v>0.5</v>
      </c>
      <c r="E49" s="77">
        <v>39</v>
      </c>
      <c r="F49" s="51">
        <f t="shared" si="1"/>
        <v>0.5</v>
      </c>
      <c r="G49" s="20">
        <f t="shared" si="2"/>
        <v>78</v>
      </c>
      <c r="H49" s="51">
        <f t="shared" si="3"/>
        <v>0.006368386675375572</v>
      </c>
    </row>
    <row r="50" spans="1:8" ht="15.75">
      <c r="A50" s="99" t="s">
        <v>30</v>
      </c>
      <c r="B50" s="99"/>
      <c r="C50" s="22">
        <f>SUM(C10:C49)</f>
        <v>4774</v>
      </c>
      <c r="D50" s="53">
        <f t="shared" si="0"/>
        <v>0.389777922926192</v>
      </c>
      <c r="E50" s="22">
        <f>SUM(E10:E49)</f>
        <v>7474</v>
      </c>
      <c r="F50" s="53">
        <f t="shared" si="1"/>
        <v>0.6102220770738079</v>
      </c>
      <c r="G50" s="22">
        <f t="shared" si="2"/>
        <v>12248</v>
      </c>
      <c r="H50" s="53">
        <f t="shared" si="3"/>
        <v>1</v>
      </c>
    </row>
  </sheetData>
  <mergeCells count="6">
    <mergeCell ref="A3:E4"/>
    <mergeCell ref="A50:B50"/>
    <mergeCell ref="A7:H7"/>
    <mergeCell ref="C8:D8"/>
    <mergeCell ref="E8:F8"/>
    <mergeCell ref="G8:H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2011-09-14T10:14:30Z</dcterms:created>
  <dcterms:modified xsi:type="dcterms:W3CDTF">2018-02-15T13:42:53Z</dcterms:modified>
  <cp:category/>
  <cp:version/>
  <cp:contentType/>
  <cp:contentStatus/>
</cp:coreProperties>
</file>