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colors6.xml" ContentType="application/vnd.ms-office.chartcolorstyle+xml"/>
  <Override PartName="/xl/charts/style6.xml" ContentType="application/vnd.ms-office.chartstyle+xml"/>
  <Override PartName="/xl/charts/style5.xml" ContentType="application/vnd.ms-office.chartstyle+xml"/>
  <Override PartName="/xl/charts/colors5.xml" ContentType="application/vnd.ms-office.chartcolorstyle+xml"/>
  <Override PartName="/xl/charts/colors4.xml" ContentType="application/vnd.ms-office.chartcolorstyle+xml"/>
  <Override PartName="/xl/charts/style1.xml" ContentType="application/vnd.ms-office.chartstyle+xml"/>
  <Override PartName="/xl/charts/colors1.xml" ContentType="application/vnd.ms-office.chartcolorstyle+xml"/>
  <Override PartName="/xl/charts/style4.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2.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14430" windowHeight="7155" activeTab="0"/>
  </bookViews>
  <sheets>
    <sheet name="Info" sheetId="8" r:id="rId1"/>
    <sheet name="Población Badajoz" sheetId="1" r:id="rId2"/>
    <sheet name="Evolución" sheetId="9" r:id="rId3"/>
    <sheet name="PEEA-Desempleo" sheetId="2" r:id="rId4"/>
    <sheet name="Desempleo Sexo-Edad" sheetId="3" r:id="rId5"/>
    <sheet name="Desempleo Sexo- Estudios " sheetId="4" r:id="rId6"/>
    <sheet name="Desempleo Edad-Estudios" sheetId="5" r:id="rId7"/>
    <sheet name="Desempleo Sectores-Sexo" sheetId="6" r:id="rId8"/>
    <sheet name="Desempleo Actividad-Sexos" sheetId="7" r:id="rId9"/>
  </sheets>
  <definedNames/>
  <calcPr calcId="152511"/>
</workbook>
</file>

<file path=xl/sharedStrings.xml><?xml version="1.0" encoding="utf-8"?>
<sst xmlns="http://schemas.openxmlformats.org/spreadsheetml/2006/main" count="282" uniqueCount="182">
  <si>
    <t>Tramo de Edad</t>
  </si>
  <si>
    <t>Varones</t>
  </si>
  <si>
    <t>Mujeres</t>
  </si>
  <si>
    <t>Total</t>
  </si>
  <si>
    <t>0-04</t>
  </si>
  <si>
    <t>05-09</t>
  </si>
  <si>
    <t>10-15</t>
  </si>
  <si>
    <t>16-19</t>
  </si>
  <si>
    <t>20-24</t>
  </si>
  <si>
    <t>25-29</t>
  </si>
  <si>
    <t>30-34</t>
  </si>
  <si>
    <t>35-39</t>
  </si>
  <si>
    <t>40-44</t>
  </si>
  <si>
    <t>45-49</t>
  </si>
  <si>
    <t>50-54</t>
  </si>
  <si>
    <t>55-59</t>
  </si>
  <si>
    <t>60-64</t>
  </si>
  <si>
    <t>65-69</t>
  </si>
  <si>
    <t>70-74</t>
  </si>
  <si>
    <t>75-79</t>
  </si>
  <si>
    <t>80-85</t>
  </si>
  <si>
    <t>Más de 85</t>
  </si>
  <si>
    <t>Desempleados</t>
  </si>
  <si>
    <t>PEEA</t>
  </si>
  <si>
    <t>Desempleadas</t>
  </si>
  <si>
    <t>Desempleo</t>
  </si>
  <si>
    <t xml:space="preserve">% Desempleo/PEEA </t>
  </si>
  <si>
    <t>FUENTE: Instituto Nacional de Estadística y Observatorio del Empleo del SEXPE</t>
  </si>
  <si>
    <t>Nº de Varones</t>
  </si>
  <si>
    <t>MUJERES</t>
  </si>
  <si>
    <t>TOTAL</t>
  </si>
  <si>
    <t>% en el tramo de edad</t>
  </si>
  <si>
    <t>Nº Total</t>
  </si>
  <si>
    <t>Nº de Mujeres</t>
  </si>
  <si>
    <t>% del total de desempleo</t>
  </si>
  <si>
    <t>% del total del desempleo</t>
  </si>
  <si>
    <t>Sin Estudios</t>
  </si>
  <si>
    <t>Estudios Primarios</t>
  </si>
  <si>
    <t>E.S.O.</t>
  </si>
  <si>
    <t>Prog. Inserc. Labor.</t>
  </si>
  <si>
    <t>Bachillerato</t>
  </si>
  <si>
    <t>F.P. Grado Medio</t>
  </si>
  <si>
    <t>F.P. Grado Superior</t>
  </si>
  <si>
    <t>FUENTE: Observatorio del Empleo del SEXPE</t>
  </si>
  <si>
    <t>20 - 24</t>
  </si>
  <si>
    <t>25 - 29</t>
  </si>
  <si>
    <t>30 - 34</t>
  </si>
  <si>
    <t>35 - 39</t>
  </si>
  <si>
    <t>40 - 44</t>
  </si>
  <si>
    <t>45 - 49</t>
  </si>
  <si>
    <t>50 - 54</t>
  </si>
  <si>
    <t>55 - 59</t>
  </si>
  <si>
    <t xml:space="preserve">60 - 65 </t>
  </si>
  <si>
    <t>Prog. Inserc. Labor</t>
  </si>
  <si>
    <t>Industria</t>
  </si>
  <si>
    <t>Agriculutra</t>
  </si>
  <si>
    <t>Servicios</t>
  </si>
  <si>
    <t>Construcción</t>
  </si>
  <si>
    <t>Sin Empleo Anterior</t>
  </si>
  <si>
    <t>% con respecto al desempleo</t>
  </si>
  <si>
    <t>% varones con respecto al sector</t>
  </si>
  <si>
    <t>% mujeres con respecto al sector</t>
  </si>
  <si>
    <t>ORDEN</t>
  </si>
  <si>
    <t>OCUPACIÓN</t>
  </si>
  <si>
    <t>1º</t>
  </si>
  <si>
    <t>2º</t>
  </si>
  <si>
    <t>3º</t>
  </si>
  <si>
    <t>4º</t>
  </si>
  <si>
    <t>5º</t>
  </si>
  <si>
    <t>6º</t>
  </si>
  <si>
    <t>7º</t>
  </si>
  <si>
    <t>8º</t>
  </si>
  <si>
    <t>9º</t>
  </si>
  <si>
    <t>10º</t>
  </si>
  <si>
    <t>11º</t>
  </si>
  <si>
    <t>12º</t>
  </si>
  <si>
    <t>13º</t>
  </si>
  <si>
    <t>14º</t>
  </si>
  <si>
    <t>15º</t>
  </si>
  <si>
    <t>16º</t>
  </si>
  <si>
    <t>17º</t>
  </si>
  <si>
    <t>18º</t>
  </si>
  <si>
    <t>19º</t>
  </si>
  <si>
    <t>20º</t>
  </si>
  <si>
    <t>21º</t>
  </si>
  <si>
    <t>22º</t>
  </si>
  <si>
    <t>23º</t>
  </si>
  <si>
    <t>24º</t>
  </si>
  <si>
    <t>25º</t>
  </si>
  <si>
    <t>26º</t>
  </si>
  <si>
    <t>27º</t>
  </si>
  <si>
    <t>28º</t>
  </si>
  <si>
    <t>29º</t>
  </si>
  <si>
    <t>30º</t>
  </si>
  <si>
    <t>31º</t>
  </si>
  <si>
    <t>32º</t>
  </si>
  <si>
    <t>33º</t>
  </si>
  <si>
    <t>34º</t>
  </si>
  <si>
    <t>35º</t>
  </si>
  <si>
    <t>36º</t>
  </si>
  <si>
    <t>37º</t>
  </si>
  <si>
    <t>38º</t>
  </si>
  <si>
    <t>39º</t>
  </si>
  <si>
    <t>40º</t>
  </si>
  <si>
    <t>% Hombres</t>
  </si>
  <si>
    <t>% Mujeres</t>
  </si>
  <si>
    <t>Hombres</t>
  </si>
  <si>
    <t>Nº de Hombres</t>
  </si>
  <si>
    <t>HOMBRES</t>
  </si>
  <si>
    <t>% Mujeres de ocupación</t>
  </si>
  <si>
    <t>% Hombres de Ocupación</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</si>
  <si>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</si>
  <si>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INTERVALO DE EDAD</t>
  </si>
  <si>
    <t>NIVEL DE ESTUDIOS</t>
  </si>
  <si>
    <t>SECTORES DE ACTIVIDAD</t>
  </si>
  <si>
    <t xml:space="preserve">Evolución del nº de Personas Desempleadas desde 2010 disgregado por sexo y mes </t>
  </si>
  <si>
    <t>Meses</t>
  </si>
  <si>
    <t xml:space="preserve">Mujeres </t>
  </si>
  <si>
    <t>Totales</t>
  </si>
  <si>
    <t>Desempleo en la ciudad de Badajoz</t>
  </si>
  <si>
    <t>Cualquier comentario o cuestión relativa a esta información puede dirigirse a la Concejalía de Empleo y Desarrollo Económico del Ayuntamiento de Badajoz. Plaza de la Soledad, nº 7. 2ª planta. 06002. Badajoz</t>
  </si>
  <si>
    <r>
      <rPr>
        <sz val="10"/>
        <color theme="1"/>
        <rFont val="Arial"/>
        <family val="2"/>
      </rPr>
      <t>Evolución del Desempleo por sexos en la ciudad de Badajoz desde Enero de 2010 hasta la actualidad.</t>
    </r>
    <r>
      <rPr>
        <b/>
        <sz val="10"/>
        <color theme="1"/>
        <rFont val="Arial"/>
        <family val="2"/>
      </rPr>
      <t>Fuente</t>
    </r>
    <r>
      <rPr>
        <sz val="10"/>
        <color theme="1"/>
        <rFont val="Arial"/>
        <family val="2"/>
      </rPr>
      <t>: Elaboración propia a partir de datos del Observatorio del Empleo del SEXPE</t>
    </r>
  </si>
  <si>
    <t>Grado</t>
  </si>
  <si>
    <t>Másteres y Doctorados</t>
  </si>
  <si>
    <t>Másteres y Doctorado</t>
  </si>
  <si>
    <t>Admón.  Pública</t>
  </si>
  <si>
    <t>FUENTE: Instituto Nacional de Estadística</t>
  </si>
  <si>
    <t>Población de la ciudad de  Badajoz  y Población en Edad Económicamente Activa a 1 de Enero de 2015 según datos del Padrón Municipal de INE</t>
  </si>
  <si>
    <t>PADRON MUNICIPAL 1/1/2015</t>
  </si>
  <si>
    <t>Mujere</t>
  </si>
  <si>
    <t>Personal de limpieza o limpiadores en general</t>
  </si>
  <si>
    <t>Dependientes de comercio, en general</t>
  </si>
  <si>
    <t>Empleados administrativos, en general</t>
  </si>
  <si>
    <t>Peones de la industria manufacturera, en general</t>
  </si>
  <si>
    <t>Peones de la construcción de edificios</t>
  </si>
  <si>
    <t>Camareros, en general</t>
  </si>
  <si>
    <t>Albañiles</t>
  </si>
  <si>
    <t>Mozos de carga y descarga, almacén y/o mercado de abastos</t>
  </si>
  <si>
    <t>Reponedores de hipermercado</t>
  </si>
  <si>
    <t>Pinches de cocina</t>
  </si>
  <si>
    <t>Jardineros, en general</t>
  </si>
  <si>
    <t>Ordenanzas</t>
  </si>
  <si>
    <t>Cajeros de comercio</t>
  </si>
  <si>
    <t>Conductores de furgoneta, hasta 3,5 t.</t>
  </si>
  <si>
    <t>Maestros de educación primaria, en general</t>
  </si>
  <si>
    <t>Trabajadores agrícolas excepto en huertas, invernaderos, viveros y jardines</t>
  </si>
  <si>
    <t>Dependientes de tejidos y prendas de vestir</t>
  </si>
  <si>
    <t>Asistentes domiciliarios</t>
  </si>
  <si>
    <t>Conductores de camión, en general</t>
  </si>
  <si>
    <t>Pintores y/o empapeladores</t>
  </si>
  <si>
    <t>Agentes comerciales</t>
  </si>
  <si>
    <t>Asistentes, acompañantes de personas</t>
  </si>
  <si>
    <t>Auxiliares de enfermería</t>
  </si>
  <si>
    <t>Peones agrícolas, en general</t>
  </si>
  <si>
    <t>Cuidadores de guardería infantil</t>
  </si>
  <si>
    <t>Carpinteros en general</t>
  </si>
  <si>
    <t>Enfermeros de cuidados generales</t>
  </si>
  <si>
    <t>Barrenderos</t>
  </si>
  <si>
    <t>Peluqueros de señoras</t>
  </si>
  <si>
    <t>Cocineros, en general</t>
  </si>
  <si>
    <t>Camareros de piso (hostelería)</t>
  </si>
  <si>
    <t>Empleados administrativos de entidades financieras</t>
  </si>
  <si>
    <t>Peones de la industria de la alimentación, bebidas y tabaco</t>
  </si>
  <si>
    <t>Empleados de hogar</t>
  </si>
  <si>
    <t>Peones de obras publicas, en general</t>
  </si>
  <si>
    <t>Mantenedores de edificios</t>
  </si>
  <si>
    <t>Electricistas de mantenimiento y reparación, en general</t>
  </si>
  <si>
    <t>Fontaneros</t>
  </si>
  <si>
    <t>Cuidadores de niños en domicilio</t>
  </si>
  <si>
    <t>FEBRERO / 2016</t>
  </si>
  <si>
    <t>Nº de Personas Desempleadas en Febrero de 2016 disgregado por  Intervalo de Edad y Sexo y relacionado con la Población en Edad Económicamente Activa</t>
  </si>
  <si>
    <r>
      <t xml:space="preserve">Porcentaje de personas desempleadas en relación con la PEEA por grupos de edad y sexo en la ciudad en Febrero de 2016. </t>
    </r>
    <r>
      <rPr>
        <b/>
        <sz val="10"/>
        <color theme="1"/>
        <rFont val="Arial"/>
        <family val="2"/>
      </rPr>
      <t>Fuente:</t>
    </r>
    <r>
      <rPr>
        <sz val="10"/>
        <color theme="1"/>
        <rFont val="Arial"/>
        <family val="2"/>
      </rPr>
      <t xml:space="preserve"> Elaboración propia a partir de datos del Observatorio del Empleo del SEXPE y Padrón Municipal (INE)</t>
    </r>
  </si>
  <si>
    <t>Nº de Personas Desempledas en Febreri de 2016 disgregada por Intervalo de Edad y Sexo en relación con el desmpleo en su Intervalo de Edad</t>
  </si>
  <si>
    <r>
      <t>Porcentaje de hombres y mujeres desempleadas en relación con la PEEA de su grupo de edad en la ciudad de Badajoz en Febrero de 2016.</t>
    </r>
    <r>
      <rPr>
        <b/>
        <sz val="10"/>
        <color theme="1"/>
        <rFont val="Arial"/>
        <family val="2"/>
      </rPr>
      <t xml:space="preserve"> Fuente:</t>
    </r>
    <r>
      <rPr>
        <sz val="10"/>
        <color theme="1"/>
        <rFont val="Arial"/>
        <family val="2"/>
      </rPr>
      <t xml:space="preserve"> Elaboración propia a partir de datos del Observatorio del Empleo del SEXPE y Padrón Municipal (INE)</t>
    </r>
  </si>
  <si>
    <t>Nº de Personas Desempleadas en Febrero de 2016 disgregado por Niveles de Estudios y Sexo y relacionandolo con el porcentaje del total del Desempleo registrado en el mes.</t>
  </si>
  <si>
    <r>
      <t xml:space="preserve">Porcenteje de mujeres y hombres desempleados según niveles formativos en la ciudad de Badajoz en Febrero de 2016. </t>
    </r>
    <r>
      <rPr>
        <b/>
        <sz val="10"/>
        <color theme="1"/>
        <rFont val="Arial"/>
        <family val="2"/>
      </rPr>
      <t>Fuente:</t>
    </r>
    <r>
      <rPr>
        <sz val="10"/>
        <color theme="1"/>
        <rFont val="Arial"/>
        <family val="2"/>
      </rPr>
      <t xml:space="preserve"> Elaboración propia a partir de datos del Observatorio del Empleo del SEXPE</t>
    </r>
  </si>
  <si>
    <t>Nº de Personas Desempledas en Febrero de 2016 disgregadas por Sectores de Actividad y Sexo y relacionandolo con la representatividad de cada sexo en cada sector</t>
  </si>
  <si>
    <r>
      <t xml:space="preserve">Porcentaje de desempleo por sectores de actividad en la ciudad de Badajoz en Febrero de 2016. </t>
    </r>
    <r>
      <rPr>
        <b/>
        <sz val="10"/>
        <color theme="1"/>
        <rFont val="Arial"/>
        <family val="2"/>
      </rPr>
      <t>Fuente:</t>
    </r>
    <r>
      <rPr>
        <sz val="10"/>
        <color theme="1"/>
        <rFont val="Arial"/>
        <family val="2"/>
      </rPr>
      <t xml:space="preserve"> Elaboración propia a partir de datos del Observatorio del Empleo del SEXPE</t>
    </r>
  </si>
  <si>
    <r>
      <t xml:space="preserve">Porcentaje de  mujeres y hombres desempleados en relación con cada sector de actividad en la ciudad de Badajoz en Febrero de 2016. </t>
    </r>
    <r>
      <rPr>
        <b/>
        <sz val="10"/>
        <color theme="1"/>
        <rFont val="Arial"/>
        <family val="2"/>
      </rPr>
      <t>Fuente:</t>
    </r>
    <r>
      <rPr>
        <sz val="10"/>
        <color theme="1"/>
        <rFont val="Arial"/>
        <family val="2"/>
      </rPr>
      <t xml:space="preserve"> Elaboración propia a partir de datos del Observatorio del Empleo del SEXPE</t>
    </r>
  </si>
  <si>
    <t>Nº de Personas Desempleadas en Febrero de 2016 disgregadas por Niveles de Estudios, Intervalo de Edad y Sexo</t>
  </si>
  <si>
    <t>Mecánicos-ajustadores del automóvil, en general (turismos y furgonetas)</t>
  </si>
  <si>
    <t xml:space="preserve">Las 40 Ocupaciones más demandadas en Febrero de 2016 disgregado por Sexo relacionandolo con la representatividad de cada sexo en cada sector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</si>
</sst>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C0A]mmm\-yy;@"/>
  </numFmts>
  <fonts count="18">
    <font>
      <sz val="11"/>
      <color theme="1"/>
      <name val="Calibri"/>
      <family val="2"/>
      <scheme val="minor"/>
    </font>
    <font>
      <sz val="10"/>
      <name val="Arial"/>
      <family val="2"/>
    </font>
    <font>
      <sz val="10"/>
      <color theme="1"/>
      <name val="Arial"/>
      <family val="2"/>
    </font>
    <font>
      <b/>
      <sz val="10"/>
      <color theme="1"/>
      <name val="Arial"/>
      <family val="2"/>
    </font>
    <font>
      <b/>
      <sz val="12"/>
      <color theme="1"/>
      <name val="Arial"/>
      <family val="2"/>
    </font>
    <font>
      <b/>
      <sz val="12"/>
      <color rgb="FF000000"/>
      <name val="Arial"/>
      <family val="2"/>
    </font>
    <font>
      <sz val="10"/>
      <color rgb="FF000000"/>
      <name val="Arial"/>
      <family val="2"/>
    </font>
    <font>
      <b/>
      <sz val="11"/>
      <color theme="1"/>
      <name val="Arial"/>
      <family val="2"/>
    </font>
    <font>
      <sz val="12"/>
      <color theme="1"/>
      <name val="Arial"/>
      <family val="2"/>
    </font>
    <font>
      <sz val="14"/>
      <color theme="1"/>
      <name val="Calibri"/>
      <family val="2"/>
      <scheme val="minor"/>
    </font>
    <font>
      <sz val="14"/>
      <color theme="1"/>
      <name val="Arial"/>
      <family val="2"/>
    </font>
    <font>
      <b/>
      <sz val="11"/>
      <color theme="3"/>
      <name val="Arial"/>
      <family val="2"/>
    </font>
    <font>
      <sz val="11"/>
      <color theme="1"/>
      <name val="Arial"/>
      <family val="2"/>
    </font>
    <font>
      <b/>
      <sz val="9"/>
      <color rgb="FF000000"/>
      <name val="Calibri"/>
      <family val="2"/>
    </font>
    <font>
      <sz val="9"/>
      <color theme="1" tint="0.35"/>
      <name val="+mn-cs"/>
      <family val="2"/>
    </font>
    <font>
      <sz val="9"/>
      <color theme="1" tint="0.35"/>
      <name val="Calibri"/>
      <family val="2"/>
    </font>
    <font>
      <b/>
      <sz val="9"/>
      <color theme="0"/>
      <name val="Calibri"/>
      <family val="2"/>
    </font>
    <font>
      <sz val="9"/>
      <color theme="1" tint="0.25"/>
      <name val="Calibri"/>
      <family val="2"/>
    </font>
  </fonts>
  <fills count="4">
    <fill>
      <patternFill/>
    </fill>
    <fill>
      <patternFill patternType="gray125"/>
    </fill>
    <fill>
      <patternFill patternType="solid">
        <fgColor indexed="9"/>
        <bgColor indexed="64"/>
      </patternFill>
    </fill>
    <fill>
      <patternFill patternType="solid">
        <fgColor rgb="FFFFFF99"/>
        <bgColor indexed="64"/>
      </patternFill>
    </fill>
  </fills>
  <borders count="4">
    <border>
      <left/>
      <right/>
      <top/>
      <bottom/>
      <diagonal/>
    </border>
    <border>
      <left style="thin"/>
      <right style="thin"/>
      <top style="thin"/>
      <bottom style="thin"/>
    </border>
    <border>
      <left style="thin"/>
      <right style="thin"/>
      <top style="thin"/>
      <bottom/>
    </border>
    <border>
      <left style="thin"/>
      <right style="thin"/>
      <top/>
      <bottom style="thin"/>
    </border>
  </borders>
  <cellStyleXfs count="4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1" fillId="0" borderId="0">
      <alignment/>
      <protection/>
    </xf>
  </cellStyleXfs>
  <cellXfs count="101">
    <xf numFmtId="0" fontId="0" fillId="0" borderId="0" xfId="0"/>
    <xf numFmtId="0" fontId="0" fillId="0" borderId="0" xfId="0"/>
    <xf numFmtId="0" fontId="2" fillId="0" borderId="0" xfId="0" applyFont="1"/>
    <xf numFmtId="0" fontId="3" fillId="0" borderId="0" xfId="0" applyFont="1"/>
    <xf numFmtId="49" fontId="4" fillId="0" borderId="1" xfId="0" applyNumberFormat="1" applyFont="1" applyBorder="1"/>
    <xf numFmtId="0" fontId="6" fillId="0" borderId="0" xfId="0" applyFont="1" applyBorder="1" applyAlignment="1">
      <alignment horizontal="right" vertical="top" wrapText="1"/>
    </xf>
    <xf numFmtId="0" fontId="6" fillId="0" borderId="0" xfId="0" applyFont="1" applyBorder="1" applyAlignment="1">
      <alignment horizontal="right"/>
    </xf>
    <xf numFmtId="0" fontId="4" fillId="0" borderId="0" xfId="0" applyFont="1" applyBorder="1"/>
    <xf numFmtId="3" fontId="2" fillId="0" borderId="0" xfId="0" applyNumberFormat="1" applyFont="1" applyBorder="1" applyAlignment="1">
      <alignment horizontal="right" vertical="top" wrapText="1"/>
    </xf>
    <xf numFmtId="3" fontId="6" fillId="0" borderId="0" xfId="0" applyNumberFormat="1" applyFont="1" applyBorder="1" applyAlignment="1">
      <alignment horizontal="right"/>
    </xf>
    <xf numFmtId="0" fontId="5" fillId="0" borderId="0" xfId="0" applyFont="1" applyBorder="1" applyAlignment="1">
      <alignment horizontal="right" vertical="top" wrapText="1"/>
    </xf>
    <xf numFmtId="3" fontId="5" fillId="0" borderId="0" xfId="0" applyNumberFormat="1" applyFont="1" applyBorder="1" applyAlignment="1">
      <alignment horizontal="right"/>
    </xf>
    <xf numFmtId="3" fontId="7" fillId="0" borderId="0" xfId="0" applyNumberFormat="1" applyFont="1" applyBorder="1" applyAlignment="1">
      <alignment horizontal="right"/>
    </xf>
    <xf numFmtId="3" fontId="2" fillId="0" borderId="0" xfId="0" applyNumberFormat="1" applyFont="1" applyBorder="1" applyAlignment="1">
      <alignment vertical="top" wrapText="1"/>
    </xf>
    <xf numFmtId="3" fontId="2" fillId="0" borderId="0" xfId="0" applyNumberFormat="1" applyFont="1" applyBorder="1"/>
    <xf numFmtId="3" fontId="4" fillId="0" borderId="0" xfId="0" applyNumberFormat="1" applyFont="1" applyBorder="1"/>
    <xf numFmtId="0" fontId="2" fillId="0" borderId="0" xfId="0" applyFont="1" applyAlignment="1">
      <alignment wrapText="1"/>
    </xf>
    <xf numFmtId="0" fontId="2" fillId="0" borderId="0" xfId="0" applyFont="1"/>
    <xf numFmtId="0" fontId="3" fillId="0" borderId="1" xfId="0" applyFont="1" applyBorder="1" applyAlignment="1">
      <alignment horizontal="center" vertical="center" wrapText="1"/>
    </xf>
    <xf numFmtId="0" fontId="3" fillId="0" borderId="1" xfId="0" applyFont="1" applyBorder="1" applyAlignment="1">
      <alignment horizontal="justify" vertical="top" wrapText="1"/>
    </xf>
    <xf numFmtId="3" fontId="2" fillId="0" borderId="1" xfId="0" applyNumberFormat="1" applyFont="1" applyBorder="1"/>
    <xf numFmtId="0" fontId="4" fillId="0" borderId="1" xfId="0" applyFont="1" applyBorder="1"/>
    <xf numFmtId="3" fontId="4" fillId="0" borderId="1" xfId="0" applyNumberFormat="1" applyFont="1" applyBorder="1"/>
    <xf numFmtId="0" fontId="4" fillId="0" borderId="0" xfId="0" applyFont="1"/>
    <xf numFmtId="0" fontId="2" fillId="0" borderId="0" xfId="0" applyFont="1" applyAlignment="1">
      <alignment horizontal="center" vertical="center"/>
    </xf>
    <xf numFmtId="0" fontId="3" fillId="0" borderId="1" xfId="0" applyFont="1" applyBorder="1" applyAlignment="1">
      <alignment horizontal="center" vertical="center"/>
    </xf>
    <xf numFmtId="0" fontId="4" fillId="0" borderId="1" xfId="0" applyFont="1" applyFill="1" applyBorder="1" applyAlignment="1">
      <alignment horizontal="justify" vertical="top" wrapText="1"/>
    </xf>
    <xf numFmtId="0" fontId="2" fillId="0" borderId="0" xfId="0" applyFont="1" applyAlignment="1">
      <alignment horizontal="center" vertical="center" wrapText="1"/>
    </xf>
    <xf numFmtId="0" fontId="2" fillId="0" borderId="1" xfId="0" applyFont="1" applyBorder="1"/>
    <xf numFmtId="0" fontId="3" fillId="0" borderId="1" xfId="0" applyFont="1" applyBorder="1"/>
    <xf numFmtId="49" fontId="3" fillId="0" borderId="1" xfId="0" applyNumberFormat="1" applyFont="1" applyBorder="1" applyAlignment="1">
      <alignment horizontal="center"/>
    </xf>
    <xf numFmtId="0" fontId="3" fillId="0" borderId="1" xfId="0" applyFont="1" applyBorder="1" applyAlignment="1">
      <alignment wrapText="1"/>
    </xf>
    <xf numFmtId="0" fontId="2" fillId="0" borderId="0" xfId="0" applyFont="1"/>
    <xf numFmtId="0" fontId="4" fillId="0" borderId="1" xfId="0" applyFont="1" applyBorder="1"/>
    <xf numFmtId="0" fontId="3" fillId="0" borderId="1" xfId="0" applyFont="1" applyBorder="1" applyAlignment="1">
      <alignment horizontal="center" vertical="center"/>
    </xf>
    <xf numFmtId="0" fontId="8" fillId="0" borderId="0" xfId="0" applyFont="1"/>
    <xf numFmtId="0" fontId="2" fillId="0" borderId="0" xfId="0" applyFont="1"/>
    <xf numFmtId="0" fontId="3" fillId="0" borderId="1" xfId="0" applyFont="1" applyBorder="1" applyAlignment="1">
      <alignment horizontal="center" vertical="center" wrapText="1"/>
    </xf>
    <xf numFmtId="0" fontId="4" fillId="0" borderId="1" xfId="0" applyFont="1" applyBorder="1"/>
    <xf numFmtId="0" fontId="4" fillId="0" borderId="0" xfId="0" applyFont="1"/>
    <xf numFmtId="0" fontId="3" fillId="0" borderId="1" xfId="0" applyFont="1" applyBorder="1" applyAlignment="1">
      <alignment horizontal="center" vertical="center"/>
    </xf>
    <xf numFmtId="0" fontId="2" fillId="0" borderId="0" xfId="0" applyFont="1"/>
    <xf numFmtId="0" fontId="3" fillId="0" borderId="1" xfId="0" applyFont="1" applyBorder="1" applyAlignment="1">
      <alignment horizontal="center" vertical="center" wrapText="1"/>
    </xf>
    <xf numFmtId="0" fontId="4" fillId="0" borderId="0" xfId="0" applyFont="1"/>
    <xf numFmtId="0" fontId="2"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right"/>
    </xf>
    <xf numFmtId="0" fontId="3" fillId="0" borderId="1" xfId="0" applyFont="1" applyBorder="1" applyAlignment="1">
      <alignment horizontal="right" vertical="center"/>
    </xf>
    <xf numFmtId="0" fontId="4" fillId="0" borderId="0" xfId="0" applyFont="1"/>
    <xf numFmtId="49" fontId="3" fillId="0" borderId="1" xfId="0" applyNumberFormat="1" applyFont="1" applyBorder="1" applyAlignment="1">
      <alignment wrapText="1"/>
    </xf>
    <xf numFmtId="49" fontId="2" fillId="0" borderId="1" xfId="0" applyNumberFormat="1" applyFont="1" applyBorder="1" applyAlignment="1">
      <alignment wrapText="1"/>
    </xf>
    <xf numFmtId="10" fontId="2" fillId="0" borderId="1" xfId="0" applyNumberFormat="1" applyFont="1" applyBorder="1"/>
    <xf numFmtId="0" fontId="3" fillId="0" borderId="1" xfId="0" applyFont="1" applyBorder="1" applyAlignment="1">
      <alignment horizontal="center" vertical="center"/>
    </xf>
    <xf numFmtId="10" fontId="4" fillId="0" borderId="1" xfId="0" applyNumberFormat="1" applyFont="1" applyBorder="1"/>
    <xf numFmtId="3" fontId="1" fillId="2" borderId="1" xfId="0" applyNumberFormat="1" applyFont="1" applyFill="1" applyBorder="1" applyAlignment="1">
      <alignment horizontal="right" vertical="center" wrapText="1"/>
    </xf>
    <xf numFmtId="9" fontId="2" fillId="0" borderId="1" xfId="20" applyFont="1" applyBorder="1"/>
    <xf numFmtId="10" fontId="2" fillId="0" borderId="1" xfId="20" applyNumberFormat="1" applyFont="1" applyBorder="1"/>
    <xf numFmtId="10" fontId="4" fillId="0" borderId="1" xfId="20" applyNumberFormat="1" applyFont="1" applyBorder="1"/>
    <xf numFmtId="9" fontId="4" fillId="0" borderId="1" xfId="20" applyFont="1" applyBorder="1"/>
    <xf numFmtId="0" fontId="0" fillId="3" borderId="0" xfId="0" applyFill="1"/>
    <xf numFmtId="0" fontId="9" fillId="3" borderId="0" xfId="0" applyFont="1" applyFill="1" applyAlignment="1">
      <alignment vertical="center"/>
    </xf>
    <xf numFmtId="0" fontId="10" fillId="0" borderId="0" xfId="0" applyFont="1" applyAlignment="1">
      <alignment horizontal="center" vertical="center" wrapText="1"/>
    </xf>
    <xf numFmtId="0" fontId="9" fillId="0" borderId="0" xfId="0" applyFont="1" applyAlignment="1">
      <alignment vertical="center"/>
    </xf>
    <xf numFmtId="0" fontId="11" fillId="0" borderId="0" xfId="0" applyFont="1" applyAlignment="1">
      <alignment wrapText="1"/>
    </xf>
    <xf numFmtId="49" fontId="0" fillId="0" borderId="0" xfId="0" applyNumberFormat="1"/>
    <xf numFmtId="0" fontId="7" fillId="0" borderId="1" xfId="0" applyFont="1" applyBorder="1" applyAlignment="1">
      <alignment horizontal="center" vertical="center"/>
    </xf>
    <xf numFmtId="3" fontId="2" fillId="0" borderId="1" xfId="0" applyNumberFormat="1" applyFont="1" applyBorder="1"/>
    <xf numFmtId="0" fontId="4" fillId="0" borderId="1" xfId="0" applyFont="1" applyBorder="1" applyAlignment="1">
      <alignment horizontal="center"/>
    </xf>
    <xf numFmtId="165" fontId="2" fillId="0" borderId="1" xfId="0" applyNumberFormat="1" applyFont="1" applyBorder="1" applyAlignment="1">
      <alignment horizontal="left"/>
    </xf>
    <xf numFmtId="0" fontId="7" fillId="0" borderId="2" xfId="0" applyFont="1" applyBorder="1" applyAlignment="1">
      <alignment vertical="center"/>
    </xf>
    <xf numFmtId="0" fontId="7" fillId="0" borderId="3" xfId="0" applyFont="1" applyBorder="1" applyAlignment="1">
      <alignment vertical="center"/>
    </xf>
    <xf numFmtId="0" fontId="4" fillId="0" borderId="0" xfId="0" applyFont="1" applyAlignment="1">
      <alignment/>
    </xf>
    <xf numFmtId="0" fontId="4" fillId="0" borderId="1" xfId="0" applyFont="1" applyFill="1" applyBorder="1" applyAlignment="1">
      <alignment horizontal="center"/>
    </xf>
    <xf numFmtId="3" fontId="1" fillId="0" borderId="1" xfId="0" applyNumberFormat="1" applyFont="1" applyFill="1" applyBorder="1"/>
    <xf numFmtId="0" fontId="12" fillId="0" borderId="1" xfId="0" applyFont="1" applyBorder="1"/>
    <xf numFmtId="3" fontId="12" fillId="0" borderId="1" xfId="0" applyNumberFormat="1" applyFont="1" applyBorder="1"/>
    <xf numFmtId="164" fontId="1" fillId="2" borderId="1" xfId="0" applyNumberFormat="1" applyFont="1" applyFill="1" applyBorder="1" applyAlignment="1">
      <alignment horizontal="right" vertical="center" wrapText="1"/>
    </xf>
    <xf numFmtId="164" fontId="2" fillId="0" borderId="1" xfId="0" applyNumberFormat="1" applyFont="1" applyBorder="1"/>
    <xf numFmtId="0" fontId="3" fillId="0" borderId="2" xfId="0" applyFont="1" applyBorder="1" applyAlignment="1">
      <alignment vertical="center" wrapText="1"/>
    </xf>
    <xf numFmtId="0" fontId="3" fillId="0" borderId="3" xfId="0" applyFont="1" applyBorder="1" applyAlignment="1">
      <alignment vertical="center" wrapText="1"/>
    </xf>
    <xf numFmtId="3" fontId="2" fillId="0" borderId="1" xfId="0" applyNumberFormat="1" applyFont="1" applyFill="1" applyBorder="1"/>
    <xf numFmtId="3" fontId="1" fillId="0" borderId="1" xfId="0" applyNumberFormat="1" applyFont="1" applyFill="1" applyBorder="1" applyAlignment="1">
      <alignment horizontal="right" vertical="center" wrapText="1"/>
    </xf>
    <xf numFmtId="10" fontId="2" fillId="0" borderId="1" xfId="0" applyNumberFormat="1" applyFont="1" applyFill="1" applyBorder="1"/>
    <xf numFmtId="0" fontId="5" fillId="0" borderId="0" xfId="0" applyFont="1" applyBorder="1" applyAlignment="1">
      <alignment horizontal="center" vertical="top" wrapText="1"/>
    </xf>
    <xf numFmtId="0" fontId="11" fillId="0" borderId="0" xfId="0" applyFont="1" applyAlignment="1">
      <alignment horizontal="left" wrapText="1"/>
    </xf>
    <xf numFmtId="49" fontId="4" fillId="0" borderId="1" xfId="0" applyNumberFormat="1" applyFont="1" applyBorder="1" applyAlignment="1">
      <alignment horizontal="center"/>
    </xf>
    <xf numFmtId="0" fontId="7" fillId="0" borderId="1" xfId="0" applyFont="1" applyBorder="1" applyAlignment="1">
      <alignment horizontal="center"/>
    </xf>
    <xf numFmtId="0" fontId="7" fillId="0" borderId="1" xfId="0" applyFont="1" applyBorder="1" applyAlignment="1">
      <alignment horizontal="center" vertical="center"/>
    </xf>
    <xf numFmtId="0" fontId="2" fillId="0" borderId="0" xfId="0" applyFont="1" applyAlignment="1">
      <alignment horizont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xf>
    <xf numFmtId="49" fontId="3" fillId="0" borderId="1" xfId="0" applyNumberFormat="1" applyFont="1" applyBorder="1" applyAlignment="1">
      <alignment horizontal="center"/>
    </xf>
    <xf numFmtId="49" fontId="3" fillId="0" borderId="2"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3" fillId="0" borderId="1" xfId="0" applyNumberFormat="1" applyFont="1" applyBorder="1" applyAlignment="1">
      <alignment horizontal="center" vertical="center"/>
    </xf>
    <xf numFmtId="0" fontId="11" fillId="0" borderId="0" xfId="0" applyFont="1" applyAlignment="1">
      <alignment horizontal="left"/>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1" xfId="0" applyFont="1" applyBorder="1" applyAlignment="1">
      <alignment horizontal="center"/>
    </xf>
  </cellXfs>
  <cellStyles count="29">
    <cellStyle name="Normal" xfId="0"/>
    <cellStyle name="Percent" xfId="15"/>
    <cellStyle name="Currency" xfId="16"/>
    <cellStyle name="Currency [0]" xfId="17"/>
    <cellStyle name="Comma" xfId="18"/>
    <cellStyle name="Comma [0]" xfId="19"/>
    <cellStyle name="Porcentaje" xfId="20"/>
    <cellStyle name="Normal 2" xfId="21"/>
    <cellStyle name="Normal 3" xfId="22"/>
    <cellStyle name="Normal 4" xfId="23"/>
    <cellStyle name="Normal 5" xfId="24"/>
    <cellStyle name="Porcentual 2" xfId="25"/>
    <cellStyle name="Normal 2 2" xfId="26"/>
    <cellStyle name="Normal 3 2" xfId="27"/>
    <cellStyle name="Normal 4 2" xfId="28"/>
    <cellStyle name="Normal 4 2 2" xfId="29"/>
    <cellStyle name="Normal 2 3" xfId="30"/>
    <cellStyle name="Normal 3 3" xfId="31"/>
    <cellStyle name="Normal 2 3 2" xfId="32"/>
    <cellStyle name="Normal 3 3 2" xfId="33"/>
    <cellStyle name="Normal 3 5" xfId="34"/>
    <cellStyle name="Normal 3 4" xfId="35"/>
    <cellStyle name="Normal 4 3" xfId="36"/>
    <cellStyle name="Normal 6" xfId="37"/>
    <cellStyle name="Normal 6 2" xfId="38"/>
    <cellStyle name="Normal 6 3" xfId="39"/>
    <cellStyle name="Normal 7" xfId="40"/>
    <cellStyle name="Porcentual 3" xfId="41"/>
    <cellStyle name="Normal 8" xfId="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325"/>
          <c:y val="0.1385"/>
          <c:w val="0.913"/>
          <c:h val="0.68075"/>
        </c:manualLayout>
      </c:layout>
      <c:barChart>
        <c:barDir val="col"/>
        <c:grouping val="stacked"/>
        <c:varyColors val="0"/>
        <c:ser>
          <c:idx val="0"/>
          <c:order val="0"/>
          <c:tx>
            <c:strRef>
              <c:f>Evolución!$B$8</c:f>
              <c:strCache>
                <c:ptCount val="1"/>
                <c:pt idx="0">
                  <c:v>Hombres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Evolución!$A$9:$A$92</c:f>
              <c:strCache/>
            </c:strRef>
          </c:cat>
          <c:val>
            <c:numRef>
              <c:f>Evolución!$B$9:$B$92</c:f>
              <c:numCache/>
            </c:numRef>
          </c:val>
        </c:ser>
        <c:ser>
          <c:idx val="1"/>
          <c:order val="1"/>
          <c:tx>
            <c:strRef>
              <c:f>Evolución!$C$8</c:f>
              <c:strCache>
                <c:ptCount val="1"/>
                <c:pt idx="0">
                  <c:v>Mujeres </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Evolución!$A$9:$A$92</c:f>
              <c:strCache/>
            </c:strRef>
          </c:cat>
          <c:val>
            <c:numRef>
              <c:f>Evolución!$C$9:$C$92</c:f>
              <c:numCache/>
            </c:numRef>
          </c:val>
        </c:ser>
        <c:overlap val="100"/>
        <c:axId val="66302555"/>
        <c:axId val="59852084"/>
      </c:barChart>
      <c:dateAx>
        <c:axId val="66302555"/>
        <c:scaling>
          <c:orientation val="minMax"/>
        </c:scaling>
        <c:axPos val="b"/>
        <c:delete val="0"/>
        <c:numFmt formatCode="[$-C0A]mmm\-yy;@"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9852084"/>
        <c:crosses val="autoZero"/>
        <c:auto val="1"/>
        <c:baseTimeUnit val="months"/>
        <c:noMultiLvlLbl val="0"/>
      </c:dateAx>
      <c:valAx>
        <c:axId val="59852084"/>
        <c:scaling>
          <c:orientation val="minMax"/>
        </c:scaling>
        <c:axPos val="l"/>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6302555"/>
        <c:crosses val="autoZero"/>
        <c:crossBetween val="between"/>
        <c:dispUnits/>
        <c:majorUnit val="2000"/>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'PEEA-Desempleo'!$D$9</c:f>
              <c:strCache>
                <c:ptCount val="1"/>
                <c:pt idx="0">
                  <c:v>% Hombres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'PEEA-Desempleo'!$A$10:$A$19</c:f>
              <c:strCache/>
            </c:strRef>
          </c:cat>
          <c:val>
            <c:numRef>
              <c:f>'PEEA-Desempleo'!$D$10:$D$19</c:f>
              <c:numCache/>
            </c:numRef>
          </c:val>
        </c:ser>
        <c:ser>
          <c:idx val="1"/>
          <c:order val="1"/>
          <c:tx>
            <c:strRef>
              <c:f>'PEEA-Desempleo'!$G$9</c:f>
              <c:strCache>
                <c:ptCount val="1"/>
                <c:pt idx="0">
                  <c:v>% Mujeres</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'PEEA-Desempleo'!$A$10:$A$19</c:f>
              <c:strCache/>
            </c:strRef>
          </c:cat>
          <c:val>
            <c:numRef>
              <c:f>'PEEA-Desempleo'!$G$10:$G$19</c:f>
              <c:numCache/>
            </c:numRef>
          </c:val>
        </c:ser>
        <c:gapWidth val="199"/>
        <c:axId val="1797845"/>
        <c:axId val="16180606"/>
      </c:barChart>
      <c:catAx>
        <c:axId val="1797845"/>
        <c:scaling>
          <c:orientation val="minMax"/>
        </c:scaling>
        <c:axPos val="b"/>
        <c:delete val="0"/>
        <c:numFmt formatCode="General" sourceLinked="0"/>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6180606"/>
        <c:crosses val="autoZero"/>
        <c:auto val="1"/>
        <c:lblOffset val="100"/>
        <c:noMultiLvlLbl val="0"/>
      </c:catAx>
      <c:valAx>
        <c:axId val="16180606"/>
        <c:scaling>
          <c:orientation val="minMax"/>
        </c:scaling>
        <c:axPos val="l"/>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797845"/>
        <c:crosses val="autoZero"/>
        <c:crossBetween val="between"/>
        <c:dispUnits/>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000000000000178" l="0.70000000000000062" r="0.70000000000000062" t="0.75000000000000178"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percentStacked"/>
        <c:varyColors val="0"/>
        <c:ser>
          <c:idx val="0"/>
          <c:order val="0"/>
          <c:tx>
            <c:strRef>
              <c:f>'Desempleo Sexo-Edad'!$C$8</c:f>
              <c:strCache>
                <c:ptCount val="1"/>
                <c:pt idx="0">
                  <c:v>% en el tramo de edad</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5400000" anchor="ctr">
                <a:spAutoFit/>
              </a:bodyPr>
              <a:lstStyle/>
              <a:p>
                <a:pPr algn="ctr">
                  <a:defRPr lang="en-US" cap="none" sz="900" b="1" i="0" u="none" baseline="0">
                    <a:solidFill>
                      <a:srgbClr val="000000"/>
                    </a:solidFill>
                    <a:latin typeface="+mn-lt"/>
                    <a:ea typeface="Calibri"/>
                    <a:cs typeface="Calibri"/>
                  </a:defRPr>
                </a:pPr>
              </a:p>
            </c:txPr>
            <c:showLegendKey val="0"/>
            <c:showVal val="1"/>
            <c:showBubbleSize val="0"/>
            <c:showCatName val="0"/>
            <c:showSerName val="0"/>
            <c:showPercent val="0"/>
          </c:dLbls>
          <c:cat>
            <c:strRef>
              <c:f>'Desempleo Sexo-Edad'!$A$9:$A$18</c:f>
              <c:strCache/>
            </c:strRef>
          </c:cat>
          <c:val>
            <c:numRef>
              <c:f>'Desempleo Sexo-Edad'!$C$9:$C$18</c:f>
              <c:numCache/>
            </c:numRef>
          </c:val>
        </c:ser>
        <c:ser>
          <c:idx val="1"/>
          <c:order val="1"/>
          <c:tx>
            <c:strRef>
              <c:f>'Desempleo Sexo-Edad'!$E$8</c:f>
              <c:strCache>
                <c:ptCount val="1"/>
                <c:pt idx="0">
                  <c:v>% en el tramo de edad</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5400000" anchor="ctr">
                <a:spAutoFit/>
              </a:bodyPr>
              <a:lstStyle/>
              <a:p>
                <a:pPr algn="ctr">
                  <a:defRPr lang="en-US" cap="none" sz="900" b="1" i="0" u="none" baseline="0">
                    <a:solidFill>
                      <a:srgbClr val="000000"/>
                    </a:solidFill>
                    <a:latin typeface="+mn-lt"/>
                    <a:ea typeface="Calibri"/>
                    <a:cs typeface="Calibri"/>
                  </a:defRPr>
                </a:pPr>
              </a:p>
            </c:txPr>
            <c:showLegendKey val="0"/>
            <c:showVal val="1"/>
            <c:showBubbleSize val="0"/>
            <c:showCatName val="0"/>
            <c:showSerName val="0"/>
            <c:showPercent val="0"/>
          </c:dLbls>
          <c:cat>
            <c:strRef>
              <c:f>'Desempleo Sexo-Edad'!$A$9:$A$18</c:f>
              <c:strCache/>
            </c:strRef>
          </c:cat>
          <c:val>
            <c:numRef>
              <c:f>'Desempleo Sexo-Edad'!$E$9:$E$18</c:f>
              <c:numCache/>
            </c:numRef>
          </c:val>
        </c:ser>
        <c:overlap val="100"/>
        <c:axId val="11407727"/>
        <c:axId val="35560680"/>
      </c:barChart>
      <c:catAx>
        <c:axId val="11407727"/>
        <c:scaling>
          <c:orientation val="minMax"/>
        </c:scaling>
        <c:axPos val="b"/>
        <c:delete val="0"/>
        <c:numFmt formatCode="General" sourceLinked="0"/>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5560680"/>
        <c:crosses val="autoZero"/>
        <c:auto val="1"/>
        <c:lblOffset val="100"/>
        <c:noMultiLvlLbl val="0"/>
      </c:catAx>
      <c:valAx>
        <c:axId val="35560680"/>
        <c:scaling>
          <c:orientation val="minMax"/>
        </c:scaling>
        <c:axPos val="l"/>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1407727"/>
        <c:crosses val="autoZero"/>
        <c:crossBetween val="between"/>
        <c:dispUnits/>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000000000000178" l="0.70000000000000062" r="0.70000000000000062" t="0.75000000000000178"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tx>
            <c:strRef>
              <c:f>'Desempleo Sexo- Estudios '!$C$8</c:f>
              <c:strCache>
                <c:ptCount val="1"/>
                <c:pt idx="0">
                  <c:v>% Hombres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00025"/>
                  <c:y val="0.00925"/>
                </c:manualLayout>
              </c:layout>
              <c:dLblPos val="outEnd"/>
              <c:showLegendKey val="0"/>
              <c:showVal val="1"/>
              <c:showBubbleSize val="0"/>
              <c:showCatName val="0"/>
              <c:showSerName val="0"/>
              <c:showPercent val="0"/>
            </c:dLbl>
            <c:dLbl>
              <c:idx val="2"/>
              <c:layout>
                <c:manualLayout>
                  <c:x val="-0.004"/>
                  <c:y val="0"/>
                </c:manualLayout>
              </c:layout>
              <c:dLblPos val="outEnd"/>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inBase"/>
            <c:showLegendKey val="0"/>
            <c:showVal val="1"/>
            <c:showBubbleSize val="0"/>
            <c:showCatName val="0"/>
            <c:showSerName val="0"/>
            <c:showPercent val="0"/>
          </c:dLbls>
          <c:cat>
            <c:strRef>
              <c:f>'Desempleo Sexo- Estudios '!$A$9:$A$17</c:f>
              <c:strCache/>
            </c:strRef>
          </c:cat>
          <c:val>
            <c:numRef>
              <c:f>'Desempleo Sexo- Estudios '!$C$9:$C$17</c:f>
              <c:numCache/>
            </c:numRef>
          </c:val>
        </c:ser>
        <c:ser>
          <c:idx val="1"/>
          <c:order val="1"/>
          <c:tx>
            <c:strRef>
              <c:f>'Desempleo Sexo- Estudios '!$E$8</c:f>
              <c:strCache>
                <c:ptCount val="1"/>
                <c:pt idx="0">
                  <c:v>% Mujeres</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'Desempleo Sexo- Estudios '!$A$9:$A$17</c:f>
              <c:strCache/>
            </c:strRef>
          </c:cat>
          <c:val>
            <c:numRef>
              <c:f>'Desempleo Sexo- Estudios '!$E$9:$E$17</c:f>
              <c:numCache/>
            </c:numRef>
          </c:val>
        </c:ser>
        <c:overlap val="-20"/>
        <c:gapWidth val="269"/>
        <c:axId val="51610665"/>
        <c:axId val="61842802"/>
      </c:barChart>
      <c:catAx>
        <c:axId val="51610665"/>
        <c:scaling>
          <c:orientation val="minMax"/>
        </c:scaling>
        <c:axPos val="l"/>
        <c:delete val="0"/>
        <c:numFmt formatCode="General" sourceLinked="0"/>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1842802"/>
        <c:crosses val="autoZero"/>
        <c:auto val="1"/>
        <c:lblOffset val="100"/>
        <c:noMultiLvlLbl val="0"/>
      </c:catAx>
      <c:valAx>
        <c:axId val="61842802"/>
        <c:scaling>
          <c:orientation val="minMax"/>
        </c:scaling>
        <c:axPos val="b"/>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1610665"/>
        <c:crosses val="autoZero"/>
        <c:crossBetween val="between"/>
        <c:dispUnits/>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000000000000178" l="0.70000000000000062" r="0.70000000000000062" t="0.75000000000000178"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percentStacked"/>
        <c:varyColors val="0"/>
        <c:ser>
          <c:idx val="0"/>
          <c:order val="0"/>
          <c:tx>
            <c:strRef>
              <c:f>'Desempleo Sectores-Sexo'!$C$9</c:f>
              <c:strCache>
                <c:ptCount val="1"/>
                <c:pt idx="0">
                  <c:v>% varones con respecto al sector</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00"/>
                    </a:solidFill>
                    <a:latin typeface="+mn-lt"/>
                    <a:ea typeface="Calibri"/>
                    <a:cs typeface="Calibri"/>
                  </a:defRPr>
                </a:pPr>
              </a:p>
            </c:txPr>
            <c:showLegendKey val="0"/>
            <c:showVal val="1"/>
            <c:showBubbleSize val="0"/>
            <c:showCatName val="0"/>
            <c:showSerName val="0"/>
            <c:showPercent val="0"/>
          </c:dLbls>
          <c:cat>
            <c:strRef>
              <c:f>'Desempleo Sectores-Sexo'!$A$10:$A$15</c:f>
              <c:strCache/>
            </c:strRef>
          </c:cat>
          <c:val>
            <c:numRef>
              <c:f>'Desempleo Sectores-Sexo'!$C$10:$C$15</c:f>
              <c:numCache/>
            </c:numRef>
          </c:val>
        </c:ser>
        <c:ser>
          <c:idx val="1"/>
          <c:order val="1"/>
          <c:tx>
            <c:strRef>
              <c:f>'Desempleo Sectores-Sexo'!$E$9</c:f>
              <c:strCache>
                <c:ptCount val="1"/>
                <c:pt idx="0">
                  <c:v>% mujeres con respecto al sector</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00"/>
                    </a:solidFill>
                    <a:latin typeface="+mn-lt"/>
                    <a:ea typeface="Calibri"/>
                    <a:cs typeface="Calibri"/>
                  </a:defRPr>
                </a:pPr>
              </a:p>
            </c:txPr>
            <c:showLegendKey val="0"/>
            <c:showVal val="1"/>
            <c:showBubbleSize val="0"/>
            <c:showCatName val="0"/>
            <c:showSerName val="0"/>
            <c:showPercent val="0"/>
          </c:dLbls>
          <c:cat>
            <c:strRef>
              <c:f>'Desempleo Sectores-Sexo'!$A$10:$A$15</c:f>
              <c:strCache/>
            </c:strRef>
          </c:cat>
          <c:val>
            <c:numRef>
              <c:f>'Desempleo Sectores-Sexo'!$E$10:$E$15</c:f>
              <c:numCache/>
            </c:numRef>
          </c:val>
        </c:ser>
        <c:overlap val="100"/>
        <c:axId val="19714307"/>
        <c:axId val="43211036"/>
      </c:barChart>
      <c:catAx>
        <c:axId val="19714307"/>
        <c:scaling>
          <c:orientation val="minMax"/>
        </c:scaling>
        <c:axPos val="b"/>
        <c:delete val="0"/>
        <c:numFmt formatCode="General" sourceLinked="0"/>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3211036"/>
        <c:crosses val="autoZero"/>
        <c:auto val="1"/>
        <c:lblOffset val="100"/>
        <c:noMultiLvlLbl val="0"/>
      </c:catAx>
      <c:valAx>
        <c:axId val="43211036"/>
        <c:scaling>
          <c:orientation val="minMax"/>
        </c:scaling>
        <c:axPos val="l"/>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9714307"/>
        <c:crosses val="autoZero"/>
        <c:crossBetween val="between"/>
        <c:dispUnits/>
      </c:valAx>
      <c:spPr>
        <a:noFill/>
        <a:ln>
          <a:noFill/>
        </a:ln>
      </c:spPr>
    </c:plotArea>
    <c:legend>
      <c:legendPos val="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000000000000178" l="0.70000000000000062" r="0.70000000000000062" t="0.75000000000000178"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975"/>
          <c:y val="0.029"/>
          <c:w val="0.577"/>
          <c:h val="0.96175"/>
        </c:manualLayout>
      </c:layout>
      <c:pieChart>
        <c:varyColors val="1"/>
        <c:ser>
          <c:idx val="0"/>
          <c:order val="0"/>
          <c:tx>
            <c:strRef>
              <c:f>'Desempleo Sectores-Sexo'!$G$9</c:f>
              <c:strCache>
                <c:ptCount val="1"/>
                <c:pt idx="0">
                  <c:v>% con respecto al desempleo</c:v>
                </c:pt>
              </c:strCache>
            </c:strRef>
          </c:tx>
          <c:explosion val="1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a:noFill/>
              </a:ln>
              <a:scene3d>
                <a:camera prst="orthographicFront"/>
                <a:lightRig rig="brightRoom" dir="t"/>
              </a:scene3d>
              <a:sp3d prstMaterial="flat">
                <a:bevelT w="50800" h="101600" prst="angle"/>
                <a:contourClr>
                  <a:srgbClr val="000000"/>
                </a:contourClr>
              </a:sp3d>
            </c:spPr>
          </c:dPt>
          <c:dPt>
            <c:idx val="1"/>
            <c:spPr>
              <a:solidFill>
                <a:schemeClr val="accent2"/>
              </a:solidFill>
              <a:ln>
                <a:noFill/>
              </a:ln>
              <a:scene3d>
                <a:camera prst="orthographicFront"/>
                <a:lightRig rig="brightRoom" dir="t"/>
              </a:scene3d>
              <a:sp3d prstMaterial="flat">
                <a:bevelT w="50800" h="101600" prst="angle"/>
                <a:contourClr>
                  <a:srgbClr val="000000"/>
                </a:contourClr>
              </a:sp3d>
            </c:spPr>
          </c:dPt>
          <c:dPt>
            <c:idx val="2"/>
            <c:spPr>
              <a:solidFill>
                <a:schemeClr val="accent3"/>
              </a:solidFill>
              <a:ln>
                <a:noFill/>
              </a:ln>
              <a:scene3d>
                <a:camera prst="orthographicFront"/>
                <a:lightRig rig="brightRoom" dir="t"/>
              </a:scene3d>
              <a:sp3d prstMaterial="flat">
                <a:bevelT w="50800" h="101600" prst="angle"/>
                <a:contourClr>
                  <a:srgbClr val="000000"/>
                </a:contourClr>
              </a:sp3d>
            </c:spPr>
          </c:dPt>
          <c:dPt>
            <c:idx val="3"/>
            <c:spPr>
              <a:solidFill>
                <a:schemeClr val="accent4"/>
              </a:solidFill>
              <a:ln>
                <a:noFill/>
              </a:ln>
              <a:scene3d>
                <a:camera prst="orthographicFront"/>
                <a:lightRig rig="brightRoom" dir="t"/>
              </a:scene3d>
              <a:sp3d prstMaterial="flat">
                <a:bevelT w="50800" h="101600" prst="angle"/>
                <a:contourClr>
                  <a:srgbClr val="000000"/>
                </a:contourClr>
              </a:sp3d>
            </c:spPr>
          </c:dPt>
          <c:dPt>
            <c:idx val="4"/>
            <c:spPr>
              <a:solidFill>
                <a:schemeClr val="accent5"/>
              </a:solidFill>
              <a:ln>
                <a:noFill/>
              </a:ln>
              <a:scene3d>
                <a:camera prst="orthographicFront"/>
                <a:lightRig rig="brightRoom" dir="t"/>
              </a:scene3d>
              <a:sp3d prstMaterial="flat">
                <a:bevelT w="50800" h="101600" prst="angle"/>
                <a:contourClr>
                  <a:srgbClr val="000000"/>
                </a:contourClr>
              </a:sp3d>
            </c:spPr>
          </c:dPt>
          <c:dPt>
            <c:idx val="5"/>
            <c:spPr>
              <a:solidFill>
                <a:schemeClr val="accent6"/>
              </a:solidFill>
              <a:ln>
                <a:noFill/>
              </a:ln>
              <a:scene3d>
                <a:camera prst="orthographicFront"/>
                <a:lightRig rig="brightRoom" dir="t"/>
              </a:scene3d>
              <a:sp3d prstMaterial="flat">
                <a:bevelT w="50800" h="101600" prst="angle"/>
                <a:contourClr>
                  <a:srgbClr val="000000"/>
                </a:contourClr>
              </a:sp3d>
            </c:spPr>
          </c:dPt>
          <c:dLbls>
            <c:numFmt formatCode="General" sourceLinked="1"/>
            <c:spPr>
              <a:noFill/>
              <a:ln>
                <a:noFill/>
              </a:ln>
            </c:spPr>
            <c:txPr>
              <a:bodyPr vert="horz" rot="0" anchor="ctr">
                <a:spAutoFit/>
              </a:bodyPr>
              <a:lstStyle/>
              <a:p>
                <a:pPr algn="ctr">
                  <a:defRPr lang="en-US" cap="none" sz="900" b="1" i="0" u="none" baseline="0">
                    <a:solidFill>
                      <a:schemeClr val="bg1"/>
                    </a:solidFill>
                    <a:latin typeface="+mn-lt"/>
                    <a:ea typeface="Calibri"/>
                    <a:cs typeface="Calibri"/>
                  </a:defRPr>
                </a:pPr>
              </a:p>
            </c:txPr>
            <c:dLblPos val="inEnd"/>
            <c:showLegendKey val="0"/>
            <c:showVal val="0"/>
            <c:showBubbleSize val="0"/>
            <c:showCatName val="0"/>
            <c:showSerName val="0"/>
            <c:showLeaderLines val="1"/>
            <c:showPercent val="1"/>
            <c:leaderLines>
              <c:spPr>
                <a:ln w="9525" cap="flat" cmpd="sng">
                  <a:solidFill>
                    <a:schemeClr val="tx1">
                      <a:lumMod val="35000"/>
                      <a:lumOff val="65000"/>
                    </a:schemeClr>
                  </a:solidFill>
                  <a:round/>
                </a:ln>
              </c:spPr>
            </c:leaderLines>
          </c:dLbls>
          <c:cat>
            <c:strRef>
              <c:f>'Desempleo Sectores-Sexo'!$A$10:$A$15</c:f>
              <c:strCache/>
            </c:strRef>
          </c:cat>
          <c:val>
            <c:numRef>
              <c:f>'Desempleo Sectores-Sexo'!$G$10:$G$15</c:f>
              <c:numCache/>
            </c:numRef>
          </c:val>
        </c:ser>
      </c:pieChart>
      <c:spPr>
        <a:noFill/>
        <a:ln>
          <a:noFill/>
        </a:ln>
      </c:spPr>
    </c:plotArea>
    <c:legend>
      <c:legendPos val="t"/>
      <c:layout>
        <c:manualLayout>
          <c:xMode val="edge"/>
          <c:yMode val="edge"/>
          <c:x val="0.75675"/>
          <c:y val="0.34725"/>
          <c:w val="0.23625"/>
          <c:h val="0.6492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30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2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0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9</xdr:row>
      <xdr:rowOff>85725</xdr:rowOff>
    </xdr:from>
    <xdr:to>
      <xdr:col>14</xdr:col>
      <xdr:colOff>685800</xdr:colOff>
      <xdr:row>25</xdr:row>
      <xdr:rowOff>85725</xdr:rowOff>
    </xdr:to>
    <xdr:graphicFrame macro="">
      <xdr:nvGraphicFramePr>
        <xdr:cNvPr id="2" name="Gráfico 1"/>
        <xdr:cNvGraphicFramePr/>
      </xdr:nvGraphicFramePr>
      <xdr:xfrm>
        <a:off x="4619625" y="1809750"/>
        <a:ext cx="7477125" cy="30480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21</xdr:row>
      <xdr:rowOff>104775</xdr:rowOff>
    </xdr:from>
    <xdr:to>
      <xdr:col>7</xdr:col>
      <xdr:colOff>323850</xdr:colOff>
      <xdr:row>38</xdr:row>
      <xdr:rowOff>95250</xdr:rowOff>
    </xdr:to>
    <xdr:graphicFrame macro="">
      <xdr:nvGraphicFramePr>
        <xdr:cNvPr id="4" name="3 Gráfico"/>
        <xdr:cNvGraphicFramePr/>
      </xdr:nvGraphicFramePr>
      <xdr:xfrm>
        <a:off x="1009650" y="4352925"/>
        <a:ext cx="4638675" cy="32099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20</xdr:row>
      <xdr:rowOff>123825</xdr:rowOff>
    </xdr:from>
    <xdr:to>
      <xdr:col>7</xdr:col>
      <xdr:colOff>276225</xdr:colOff>
      <xdr:row>37</xdr:row>
      <xdr:rowOff>114300</xdr:rowOff>
    </xdr:to>
    <xdr:graphicFrame macro="">
      <xdr:nvGraphicFramePr>
        <xdr:cNvPr id="3" name="2 Gráfico"/>
        <xdr:cNvGraphicFramePr/>
      </xdr:nvGraphicFramePr>
      <xdr:xfrm>
        <a:off x="1114425" y="4267200"/>
        <a:ext cx="4572000" cy="32004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1552575</xdr:colOff>
      <xdr:row>20</xdr:row>
      <xdr:rowOff>152400</xdr:rowOff>
    </xdr:from>
    <xdr:to>
      <xdr:col>6</xdr:col>
      <xdr:colOff>714375</xdr:colOff>
      <xdr:row>37</xdr:row>
      <xdr:rowOff>142875</xdr:rowOff>
    </xdr:to>
    <xdr:graphicFrame macro="">
      <xdr:nvGraphicFramePr>
        <xdr:cNvPr id="4" name="3 Gráfico"/>
        <xdr:cNvGraphicFramePr/>
      </xdr:nvGraphicFramePr>
      <xdr:xfrm>
        <a:off x="1552575" y="4333875"/>
        <a:ext cx="4572000" cy="32004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20</xdr:row>
      <xdr:rowOff>57150</xdr:rowOff>
    </xdr:from>
    <xdr:to>
      <xdr:col>10</xdr:col>
      <xdr:colOff>504825</xdr:colOff>
      <xdr:row>37</xdr:row>
      <xdr:rowOff>47625</xdr:rowOff>
    </xdr:to>
    <xdr:graphicFrame macro="">
      <xdr:nvGraphicFramePr>
        <xdr:cNvPr id="4" name="3 Gráfico"/>
        <xdr:cNvGraphicFramePr/>
      </xdr:nvGraphicFramePr>
      <xdr:xfrm>
        <a:off x="6105525" y="4200525"/>
        <a:ext cx="4572000" cy="32004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21</xdr:row>
      <xdr:rowOff>19050</xdr:rowOff>
    </xdr:from>
    <xdr:to>
      <xdr:col>3</xdr:col>
      <xdr:colOff>476250</xdr:colOff>
      <xdr:row>38</xdr:row>
      <xdr:rowOff>9525</xdr:rowOff>
    </xdr:to>
    <xdr:graphicFrame macro="">
      <xdr:nvGraphicFramePr>
        <xdr:cNvPr id="3" name="Gráfico 2"/>
        <xdr:cNvGraphicFramePr/>
      </xdr:nvGraphicFramePr>
      <xdr:xfrm>
        <a:off x="19050" y="4333875"/>
        <a:ext cx="4572000" cy="31718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8"/>
  <sheetViews>
    <sheetView tabSelected="1" workbookViewId="0" topLeftCell="A1">
      <selection activeCell="B4" sqref="B4"/>
    </sheetView>
  </sheetViews>
  <sheetFormatPr defaultColWidth="11.421875" defaultRowHeight="15"/>
  <cols>
    <col min="1" max="1" width="11.421875" style="1" customWidth="1"/>
    <col min="2" max="2" width="101.421875" style="1" customWidth="1"/>
    <col min="3" max="257" width="11.421875" style="1" customWidth="1"/>
    <col min="258" max="258" width="101.421875" style="1" customWidth="1"/>
    <col min="259" max="513" width="11.421875" style="1" customWidth="1"/>
    <col min="514" max="514" width="101.421875" style="1" customWidth="1"/>
    <col min="515" max="769" width="11.421875" style="1" customWidth="1"/>
    <col min="770" max="770" width="101.421875" style="1" customWidth="1"/>
    <col min="771" max="1025" width="11.421875" style="1" customWidth="1"/>
    <col min="1026" max="1026" width="101.421875" style="1" customWidth="1"/>
    <col min="1027" max="1281" width="11.421875" style="1" customWidth="1"/>
    <col min="1282" max="1282" width="101.421875" style="1" customWidth="1"/>
    <col min="1283" max="1537" width="11.421875" style="1" customWidth="1"/>
    <col min="1538" max="1538" width="101.421875" style="1" customWidth="1"/>
    <col min="1539" max="1793" width="11.421875" style="1" customWidth="1"/>
    <col min="1794" max="1794" width="101.421875" style="1" customWidth="1"/>
    <col min="1795" max="2049" width="11.421875" style="1" customWidth="1"/>
    <col min="2050" max="2050" width="101.421875" style="1" customWidth="1"/>
    <col min="2051" max="2305" width="11.421875" style="1" customWidth="1"/>
    <col min="2306" max="2306" width="101.421875" style="1" customWidth="1"/>
    <col min="2307" max="2561" width="11.421875" style="1" customWidth="1"/>
    <col min="2562" max="2562" width="101.421875" style="1" customWidth="1"/>
    <col min="2563" max="2817" width="11.421875" style="1" customWidth="1"/>
    <col min="2818" max="2818" width="101.421875" style="1" customWidth="1"/>
    <col min="2819" max="3073" width="11.421875" style="1" customWidth="1"/>
    <col min="3074" max="3074" width="101.421875" style="1" customWidth="1"/>
    <col min="3075" max="3329" width="11.421875" style="1" customWidth="1"/>
    <col min="3330" max="3330" width="101.421875" style="1" customWidth="1"/>
    <col min="3331" max="3585" width="11.421875" style="1" customWidth="1"/>
    <col min="3586" max="3586" width="101.421875" style="1" customWidth="1"/>
    <col min="3587" max="3841" width="11.421875" style="1" customWidth="1"/>
    <col min="3842" max="3842" width="101.421875" style="1" customWidth="1"/>
    <col min="3843" max="4097" width="11.421875" style="1" customWidth="1"/>
    <col min="4098" max="4098" width="101.421875" style="1" customWidth="1"/>
    <col min="4099" max="4353" width="11.421875" style="1" customWidth="1"/>
    <col min="4354" max="4354" width="101.421875" style="1" customWidth="1"/>
    <col min="4355" max="4609" width="11.421875" style="1" customWidth="1"/>
    <col min="4610" max="4610" width="101.421875" style="1" customWidth="1"/>
    <col min="4611" max="4865" width="11.421875" style="1" customWidth="1"/>
    <col min="4866" max="4866" width="101.421875" style="1" customWidth="1"/>
    <col min="4867" max="5121" width="11.421875" style="1" customWidth="1"/>
    <col min="5122" max="5122" width="101.421875" style="1" customWidth="1"/>
    <col min="5123" max="5377" width="11.421875" style="1" customWidth="1"/>
    <col min="5378" max="5378" width="101.421875" style="1" customWidth="1"/>
    <col min="5379" max="5633" width="11.421875" style="1" customWidth="1"/>
    <col min="5634" max="5634" width="101.421875" style="1" customWidth="1"/>
    <col min="5635" max="5889" width="11.421875" style="1" customWidth="1"/>
    <col min="5890" max="5890" width="101.421875" style="1" customWidth="1"/>
    <col min="5891" max="6145" width="11.421875" style="1" customWidth="1"/>
    <col min="6146" max="6146" width="101.421875" style="1" customWidth="1"/>
    <col min="6147" max="6401" width="11.421875" style="1" customWidth="1"/>
    <col min="6402" max="6402" width="101.421875" style="1" customWidth="1"/>
    <col min="6403" max="6657" width="11.421875" style="1" customWidth="1"/>
    <col min="6658" max="6658" width="101.421875" style="1" customWidth="1"/>
    <col min="6659" max="6913" width="11.421875" style="1" customWidth="1"/>
    <col min="6914" max="6914" width="101.421875" style="1" customWidth="1"/>
    <col min="6915" max="7169" width="11.421875" style="1" customWidth="1"/>
    <col min="7170" max="7170" width="101.421875" style="1" customWidth="1"/>
    <col min="7171" max="7425" width="11.421875" style="1" customWidth="1"/>
    <col min="7426" max="7426" width="101.421875" style="1" customWidth="1"/>
    <col min="7427" max="7681" width="11.421875" style="1" customWidth="1"/>
    <col min="7682" max="7682" width="101.421875" style="1" customWidth="1"/>
    <col min="7683" max="7937" width="11.421875" style="1" customWidth="1"/>
    <col min="7938" max="7938" width="101.421875" style="1" customWidth="1"/>
    <col min="7939" max="8193" width="11.421875" style="1" customWidth="1"/>
    <col min="8194" max="8194" width="101.421875" style="1" customWidth="1"/>
    <col min="8195" max="8449" width="11.421875" style="1" customWidth="1"/>
    <col min="8450" max="8450" width="101.421875" style="1" customWidth="1"/>
    <col min="8451" max="8705" width="11.421875" style="1" customWidth="1"/>
    <col min="8706" max="8706" width="101.421875" style="1" customWidth="1"/>
    <col min="8707" max="8961" width="11.421875" style="1" customWidth="1"/>
    <col min="8962" max="8962" width="101.421875" style="1" customWidth="1"/>
    <col min="8963" max="9217" width="11.421875" style="1" customWidth="1"/>
    <col min="9218" max="9218" width="101.421875" style="1" customWidth="1"/>
    <col min="9219" max="9473" width="11.421875" style="1" customWidth="1"/>
    <col min="9474" max="9474" width="101.421875" style="1" customWidth="1"/>
    <col min="9475" max="9729" width="11.421875" style="1" customWidth="1"/>
    <col min="9730" max="9730" width="101.421875" style="1" customWidth="1"/>
    <col min="9731" max="9985" width="11.421875" style="1" customWidth="1"/>
    <col min="9986" max="9986" width="101.421875" style="1" customWidth="1"/>
    <col min="9987" max="10241" width="11.421875" style="1" customWidth="1"/>
    <col min="10242" max="10242" width="101.421875" style="1" customWidth="1"/>
    <col min="10243" max="10497" width="11.421875" style="1" customWidth="1"/>
    <col min="10498" max="10498" width="101.421875" style="1" customWidth="1"/>
    <col min="10499" max="10753" width="11.421875" style="1" customWidth="1"/>
    <col min="10754" max="10754" width="101.421875" style="1" customWidth="1"/>
    <col min="10755" max="11009" width="11.421875" style="1" customWidth="1"/>
    <col min="11010" max="11010" width="101.421875" style="1" customWidth="1"/>
    <col min="11011" max="11265" width="11.421875" style="1" customWidth="1"/>
    <col min="11266" max="11266" width="101.421875" style="1" customWidth="1"/>
    <col min="11267" max="11521" width="11.421875" style="1" customWidth="1"/>
    <col min="11522" max="11522" width="101.421875" style="1" customWidth="1"/>
    <col min="11523" max="11777" width="11.421875" style="1" customWidth="1"/>
    <col min="11778" max="11778" width="101.421875" style="1" customWidth="1"/>
    <col min="11779" max="12033" width="11.421875" style="1" customWidth="1"/>
    <col min="12034" max="12034" width="101.421875" style="1" customWidth="1"/>
    <col min="12035" max="12289" width="11.421875" style="1" customWidth="1"/>
    <col min="12290" max="12290" width="101.421875" style="1" customWidth="1"/>
    <col min="12291" max="12545" width="11.421875" style="1" customWidth="1"/>
    <col min="12546" max="12546" width="101.421875" style="1" customWidth="1"/>
    <col min="12547" max="12801" width="11.421875" style="1" customWidth="1"/>
    <col min="12802" max="12802" width="101.421875" style="1" customWidth="1"/>
    <col min="12803" max="13057" width="11.421875" style="1" customWidth="1"/>
    <col min="13058" max="13058" width="101.421875" style="1" customWidth="1"/>
    <col min="13059" max="13313" width="11.421875" style="1" customWidth="1"/>
    <col min="13314" max="13314" width="101.421875" style="1" customWidth="1"/>
    <col min="13315" max="13569" width="11.421875" style="1" customWidth="1"/>
    <col min="13570" max="13570" width="101.421875" style="1" customWidth="1"/>
    <col min="13571" max="13825" width="11.421875" style="1" customWidth="1"/>
    <col min="13826" max="13826" width="101.421875" style="1" customWidth="1"/>
    <col min="13827" max="14081" width="11.421875" style="1" customWidth="1"/>
    <col min="14082" max="14082" width="101.421875" style="1" customWidth="1"/>
    <col min="14083" max="14337" width="11.421875" style="1" customWidth="1"/>
    <col min="14338" max="14338" width="101.421875" style="1" customWidth="1"/>
    <col min="14339" max="14593" width="11.421875" style="1" customWidth="1"/>
    <col min="14594" max="14594" width="101.421875" style="1" customWidth="1"/>
    <col min="14595" max="14849" width="11.421875" style="1" customWidth="1"/>
    <col min="14850" max="14850" width="101.421875" style="1" customWidth="1"/>
    <col min="14851" max="15105" width="11.421875" style="1" customWidth="1"/>
    <col min="15106" max="15106" width="101.421875" style="1" customWidth="1"/>
    <col min="15107" max="15361" width="11.421875" style="1" customWidth="1"/>
    <col min="15362" max="15362" width="101.421875" style="1" customWidth="1"/>
    <col min="15363" max="15617" width="11.421875" style="1" customWidth="1"/>
    <col min="15618" max="15618" width="101.421875" style="1" customWidth="1"/>
    <col min="15619" max="15873" width="11.421875" style="1" customWidth="1"/>
    <col min="15874" max="15874" width="101.421875" style="1" customWidth="1"/>
    <col min="15875" max="16129" width="11.421875" style="1" customWidth="1"/>
    <col min="16130" max="16130" width="101.421875" style="1" customWidth="1"/>
    <col min="16131" max="16384" width="11.421875" style="1" customWidth="1"/>
  </cols>
  <sheetData>
    <row r="1" spans="1:33" ht="15">
      <c r="A1" s="59"/>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row>
    <row r="2" spans="1:33" ht="15">
      <c r="A2" s="59"/>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row>
    <row r="3" spans="1:33" ht="15">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row>
    <row r="4" spans="1:33" s="62" customFormat="1" ht="222.75" customHeight="1">
      <c r="A4" s="60"/>
      <c r="B4" s="61" t="s">
        <v>111</v>
      </c>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row>
    <row r="5" spans="1:33" ht="90" customHeight="1">
      <c r="A5" s="59"/>
      <c r="B5" s="61" t="s">
        <v>120</v>
      </c>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row>
    <row r="6" spans="1:33" ht="15">
      <c r="A6" s="59"/>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row>
    <row r="7" spans="1:33" ht="15">
      <c r="A7" s="59"/>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row>
    <row r="8" spans="1:33" ht="15">
      <c r="A8" s="59"/>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row>
    <row r="9" spans="1:33" ht="15">
      <c r="A9" s="59"/>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row>
    <row r="10" spans="1:33" ht="15">
      <c r="A10" s="59"/>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row>
    <row r="11" spans="1:33" ht="15">
      <c r="A11" s="59"/>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row>
    <row r="12" spans="1:33" ht="15">
      <c r="A12" s="59"/>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row>
    <row r="13" spans="1:33" ht="15">
      <c r="A13" s="59"/>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row>
    <row r="14" spans="1:33" ht="15">
      <c r="A14" s="59"/>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row>
    <row r="15" spans="1:33" ht="15">
      <c r="A15" s="59"/>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row>
    <row r="16" spans="1:33" ht="15">
      <c r="A16" s="59"/>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row>
    <row r="17" spans="1:33" ht="15">
      <c r="A17" s="59"/>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row>
    <row r="18" spans="1:33" ht="15">
      <c r="A18" s="59"/>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row>
    <row r="19" spans="1:33" ht="15">
      <c r="A19" s="59"/>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row>
    <row r="20" spans="1:33" ht="15">
      <c r="A20" s="59"/>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row>
    <row r="21" spans="1:33" ht="15">
      <c r="A21" s="59"/>
      <c r="B21" s="59"/>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row>
    <row r="22" spans="1:33" ht="15">
      <c r="A22" s="59"/>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row>
    <row r="23" spans="1:33" ht="15">
      <c r="A23" s="59"/>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row>
    <row r="24" spans="1:33" ht="15">
      <c r="A24" s="59"/>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row>
    <row r="25" spans="1:33" ht="15">
      <c r="A25" s="59"/>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row>
    <row r="26" spans="1:33" ht="15">
      <c r="A26" s="59"/>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row>
    <row r="27" spans="1:33" ht="15">
      <c r="A27" s="59"/>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row>
    <row r="28" spans="1:33" ht="15">
      <c r="A28" s="59"/>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row>
    <row r="29" spans="1:33" ht="15">
      <c r="A29" s="59"/>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row>
    <row r="30" spans="1:33" ht="15">
      <c r="A30" s="59"/>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row>
    <row r="31" spans="1:33" ht="15">
      <c r="A31" s="59"/>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row>
    <row r="32" spans="1:33" ht="15">
      <c r="A32" s="59"/>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row>
    <row r="33" spans="1:33" ht="15">
      <c r="A33" s="59"/>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row>
    <row r="34" spans="1:33" ht="15">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row>
    <row r="35" spans="1:33" ht="15">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row>
    <row r="36" spans="1:33" ht="15">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row>
    <row r="37" spans="1:33" ht="15">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row>
    <row r="38" spans="1:33" ht="15">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row>
    <row r="39" spans="1:33" ht="15">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row>
    <row r="40" spans="1:33" ht="15">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row>
    <row r="41" spans="1:33" ht="15">
      <c r="A41" s="59"/>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row>
    <row r="42" spans="1:33" ht="15">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row>
    <row r="43" spans="1:33" ht="15">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row>
    <row r="44" spans="1:33" ht="15">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row>
    <row r="45" spans="1:33" ht="15">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row>
    <row r="46" spans="1:33" ht="15">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row>
    <row r="47" spans="1:33" ht="15">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row>
    <row r="48" spans="1:33" ht="15">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row>
    <row r="49" spans="1:33" ht="15">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row>
    <row r="50" spans="1:33" ht="15">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row>
    <row r="51" spans="1:33" ht="15">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row>
    <row r="52" spans="1:33" ht="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row>
    <row r="53" spans="1:33" ht="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row>
    <row r="54" spans="1:33" ht="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row>
    <row r="55" spans="1:33" ht="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row>
    <row r="56" spans="1:33" ht="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row>
    <row r="57" spans="1:33" ht="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row>
    <row r="58" spans="1:33" ht="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row>
    <row r="59" spans="1:33" ht="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row>
    <row r="60" spans="1:33" ht="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row>
    <row r="61" spans="1:33" ht="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row>
    <row r="62" spans="1:33" ht="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row>
    <row r="63" spans="1:33" ht="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row>
    <row r="64" spans="1:33" ht="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row>
    <row r="65" spans="1:33" ht="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row>
    <row r="66" spans="1:33" ht="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row>
    <row r="67" spans="1:33" ht="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row>
    <row r="68" spans="1:33" ht="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row>
    <row r="69" spans="1:33" ht="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row>
    <row r="70" spans="1:33" ht="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row>
    <row r="71" spans="1:33" ht="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row>
    <row r="72" spans="1:33" ht="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row>
    <row r="73" spans="1:33" ht="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row>
    <row r="74" spans="1:33" ht="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row>
    <row r="75" spans="1:33" ht="15">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row>
    <row r="76" spans="1:33" ht="15">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row>
    <row r="77" spans="1:33" ht="15">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row>
    <row r="78" spans="1:33" ht="15">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row>
    <row r="79" spans="1:33" ht="15">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row>
    <row r="80" spans="1:33" ht="15">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row>
    <row r="81" spans="1:33" ht="15">
      <c r="A81" s="59"/>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row>
    <row r="82" spans="1:33" ht="15">
      <c r="A82" s="59"/>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row>
    <row r="83" spans="1:33" ht="15">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row>
    <row r="84" spans="1:33" ht="15">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row>
    <row r="85" spans="1:33" ht="15">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row>
    <row r="86" spans="1:33" ht="15">
      <c r="A86" s="59"/>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row>
    <row r="87" spans="1:33" ht="15">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row>
    <row r="88" spans="1:33" ht="15">
      <c r="A88" s="59"/>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row>
    <row r="89" spans="1:33" ht="15">
      <c r="A89" s="59"/>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row>
    <row r="90" spans="1:33" ht="15">
      <c r="A90" s="59"/>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row>
    <row r="91" spans="1:33" ht="15">
      <c r="A91" s="59"/>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row>
    <row r="92" spans="1:33" ht="15">
      <c r="A92" s="59"/>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row>
    <row r="93" spans="1:33" ht="15">
      <c r="A93" s="59"/>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row>
    <row r="94" spans="1:33" ht="15">
      <c r="A94" s="59"/>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row>
    <row r="95" spans="1:33" ht="15">
      <c r="A95" s="59"/>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row>
    <row r="96" spans="1:33" ht="15">
      <c r="A96" s="59"/>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row>
    <row r="97" spans="1:33" ht="15">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row>
    <row r="98" spans="1:33" ht="15">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row>
    <row r="99" spans="1:33" ht="15">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row>
    <row r="100" spans="1:33" ht="15">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row>
    <row r="101" spans="1:33" ht="15">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row>
    <row r="102" spans="1:33" ht="15">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row>
    <row r="103" spans="1:33" ht="15">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row>
    <row r="104" spans="1:33" ht="15">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row>
    <row r="105" spans="1:33" ht="15">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row>
    <row r="106" spans="1:33" ht="15">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row>
    <row r="107" spans="1:33" ht="15">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row>
    <row r="108" spans="1:33" ht="15">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row>
    <row r="109" spans="1:33" ht="15">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row>
    <row r="110" spans="1:33" ht="15">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row>
    <row r="111" spans="1:33" ht="15">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row>
    <row r="112" spans="1:33" ht="15">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row>
    <row r="113" spans="1:33" ht="15">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row>
    <row r="114" spans="1:33" ht="15">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row>
    <row r="115" spans="1:33" ht="15">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row>
    <row r="116" spans="1:33" ht="15">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row>
    <row r="117" spans="1:33" ht="15">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row>
    <row r="118" spans="1:33" ht="15">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workbookViewId="0" topLeftCell="A1"/>
  </sheetViews>
  <sheetFormatPr defaultColWidth="11.421875" defaultRowHeight="15"/>
  <cols>
    <col min="1" max="1" width="17.8515625" style="1" customWidth="1"/>
    <col min="2" max="7" width="11.421875" style="1" customWidth="1"/>
    <col min="8" max="8" width="18.421875" style="71" customWidth="1"/>
    <col min="9" max="9" width="11.421875" style="71" customWidth="1"/>
    <col min="10" max="16384" width="11.421875" style="1" customWidth="1"/>
  </cols>
  <sheetData>
    <row r="1" spans="1:15" ht="15">
      <c r="A1" s="48" t="s">
        <v>126</v>
      </c>
      <c r="B1" s="48"/>
      <c r="C1" s="48"/>
      <c r="D1" s="48"/>
      <c r="E1" s="48"/>
      <c r="F1" s="48"/>
      <c r="G1" s="48"/>
      <c r="J1" s="48"/>
      <c r="K1" s="48"/>
      <c r="L1" s="48"/>
      <c r="M1" s="48"/>
      <c r="N1" s="48"/>
      <c r="O1" s="48"/>
    </row>
    <row r="3" spans="1:9" ht="15.75" customHeight="1">
      <c r="A3" s="84" t="s">
        <v>127</v>
      </c>
      <c r="B3" s="84"/>
      <c r="C3" s="84"/>
      <c r="D3" s="84"/>
      <c r="E3" s="84"/>
      <c r="F3" s="84"/>
      <c r="G3" s="84"/>
      <c r="H3" s="84"/>
      <c r="I3" s="84"/>
    </row>
    <row r="4" spans="1:9" ht="15">
      <c r="A4" s="84"/>
      <c r="B4" s="84"/>
      <c r="C4" s="84"/>
      <c r="D4" s="84"/>
      <c r="E4" s="84"/>
      <c r="F4" s="84"/>
      <c r="G4" s="84"/>
      <c r="H4" s="84"/>
      <c r="I4" s="84"/>
    </row>
    <row r="5" spans="10:15" ht="15">
      <c r="J5" s="83"/>
      <c r="K5" s="83"/>
      <c r="L5" s="83"/>
      <c r="M5" s="83"/>
      <c r="N5" s="83"/>
      <c r="O5" s="83"/>
    </row>
    <row r="6" spans="10:15" ht="15">
      <c r="J6" s="8"/>
      <c r="K6" s="9"/>
      <c r="L6" s="5"/>
      <c r="M6" s="9"/>
      <c r="N6" s="10"/>
      <c r="O6" s="11"/>
    </row>
    <row r="7" spans="2:15" ht="15">
      <c r="B7" s="85" t="s">
        <v>128</v>
      </c>
      <c r="C7" s="85"/>
      <c r="D7" s="85"/>
      <c r="E7" s="86" t="s">
        <v>23</v>
      </c>
      <c r="F7" s="86"/>
      <c r="G7" s="86"/>
      <c r="J7" s="8"/>
      <c r="K7" s="9"/>
      <c r="L7" s="5"/>
      <c r="M7" s="9"/>
      <c r="N7" s="10"/>
      <c r="O7" s="11"/>
    </row>
    <row r="8" spans="1:15" ht="15">
      <c r="A8" s="67" t="s">
        <v>0</v>
      </c>
      <c r="B8" s="67" t="s">
        <v>1</v>
      </c>
      <c r="C8" s="67" t="s">
        <v>2</v>
      </c>
      <c r="D8" s="67" t="s">
        <v>3</v>
      </c>
      <c r="E8" s="72" t="s">
        <v>1</v>
      </c>
      <c r="F8" s="72" t="s">
        <v>129</v>
      </c>
      <c r="G8" s="72" t="s">
        <v>3</v>
      </c>
      <c r="J8" s="8"/>
      <c r="K8" s="9"/>
      <c r="L8" s="5"/>
      <c r="M8" s="9"/>
      <c r="N8" s="10"/>
      <c r="O8" s="11"/>
    </row>
    <row r="9" spans="1:15" ht="15">
      <c r="A9" s="38" t="s">
        <v>4</v>
      </c>
      <c r="B9" s="73">
        <v>4175</v>
      </c>
      <c r="C9" s="73">
        <v>3928</v>
      </c>
      <c r="D9" s="22">
        <f>B9+C9</f>
        <v>8103</v>
      </c>
      <c r="E9" s="74"/>
      <c r="F9" s="74"/>
      <c r="G9" s="22"/>
      <c r="J9" s="13"/>
      <c r="K9" s="9"/>
      <c r="L9" s="5"/>
      <c r="M9" s="9"/>
      <c r="N9" s="10"/>
      <c r="O9" s="11"/>
    </row>
    <row r="10" spans="1:15" ht="15">
      <c r="A10" s="4" t="s">
        <v>5</v>
      </c>
      <c r="B10" s="73">
        <v>4602</v>
      </c>
      <c r="C10" s="73">
        <v>4189</v>
      </c>
      <c r="D10" s="22">
        <f aca="true" t="shared" si="0" ref="D10:D27">B10+C10</f>
        <v>8791</v>
      </c>
      <c r="E10" s="74"/>
      <c r="F10" s="74"/>
      <c r="G10" s="22"/>
      <c r="J10" s="13"/>
      <c r="K10" s="9"/>
      <c r="L10" s="5"/>
      <c r="M10" s="9"/>
      <c r="N10" s="10"/>
      <c r="O10" s="11"/>
    </row>
    <row r="11" spans="1:15" ht="15">
      <c r="A11" s="4" t="s">
        <v>6</v>
      </c>
      <c r="B11" s="73">
        <v>4840</v>
      </c>
      <c r="C11" s="73">
        <v>4661</v>
      </c>
      <c r="D11" s="22">
        <f t="shared" si="0"/>
        <v>9501</v>
      </c>
      <c r="E11" s="74"/>
      <c r="F11" s="74"/>
      <c r="G11" s="22"/>
      <c r="J11" s="13"/>
      <c r="K11" s="9"/>
      <c r="L11" s="5"/>
      <c r="M11" s="9"/>
      <c r="N11" s="10"/>
      <c r="O11" s="11"/>
    </row>
    <row r="12" spans="1:15" ht="15">
      <c r="A12" s="38" t="s">
        <v>7</v>
      </c>
      <c r="B12" s="73">
        <v>3137</v>
      </c>
      <c r="C12" s="73">
        <v>2973</v>
      </c>
      <c r="D12" s="22">
        <f t="shared" si="0"/>
        <v>6110</v>
      </c>
      <c r="E12" s="75">
        <f>B12</f>
        <v>3137</v>
      </c>
      <c r="F12" s="75">
        <f>C12</f>
        <v>2973</v>
      </c>
      <c r="G12" s="22">
        <f aca="true" t="shared" si="1" ref="G12:G21">E12+F12</f>
        <v>6110</v>
      </c>
      <c r="J12" s="13"/>
      <c r="K12" s="9"/>
      <c r="L12" s="5"/>
      <c r="M12" s="9"/>
      <c r="N12" s="10"/>
      <c r="O12" s="11"/>
    </row>
    <row r="13" spans="1:15" ht="15">
      <c r="A13" s="38" t="s">
        <v>8</v>
      </c>
      <c r="B13" s="73">
        <v>4453</v>
      </c>
      <c r="C13" s="73">
        <v>4207</v>
      </c>
      <c r="D13" s="22">
        <f t="shared" si="0"/>
        <v>8660</v>
      </c>
      <c r="E13" s="75">
        <f aca="true" t="shared" si="2" ref="E13:F21">B13</f>
        <v>4453</v>
      </c>
      <c r="F13" s="75">
        <f t="shared" si="2"/>
        <v>4207</v>
      </c>
      <c r="G13" s="22">
        <f t="shared" si="1"/>
        <v>8660</v>
      </c>
      <c r="J13" s="8"/>
      <c r="K13" s="9"/>
      <c r="L13" s="5"/>
      <c r="M13" s="9"/>
      <c r="N13" s="10"/>
      <c r="O13" s="11"/>
    </row>
    <row r="14" spans="1:15" ht="15">
      <c r="A14" s="38" t="s">
        <v>9</v>
      </c>
      <c r="B14" s="73">
        <v>4838</v>
      </c>
      <c r="C14" s="73">
        <v>4738</v>
      </c>
      <c r="D14" s="22">
        <f t="shared" si="0"/>
        <v>9576</v>
      </c>
      <c r="E14" s="75">
        <f t="shared" si="2"/>
        <v>4838</v>
      </c>
      <c r="F14" s="75">
        <f t="shared" si="2"/>
        <v>4738</v>
      </c>
      <c r="G14" s="22">
        <f t="shared" si="1"/>
        <v>9576</v>
      </c>
      <c r="J14" s="8"/>
      <c r="K14" s="9"/>
      <c r="L14" s="5"/>
      <c r="M14" s="9"/>
      <c r="N14" s="10"/>
      <c r="O14" s="11"/>
    </row>
    <row r="15" spans="1:15" ht="15">
      <c r="A15" s="38" t="s">
        <v>10</v>
      </c>
      <c r="B15" s="73">
        <v>5531</v>
      </c>
      <c r="C15" s="73">
        <v>5670</v>
      </c>
      <c r="D15" s="22">
        <f t="shared" si="0"/>
        <v>11201</v>
      </c>
      <c r="E15" s="75">
        <f t="shared" si="2"/>
        <v>5531</v>
      </c>
      <c r="F15" s="75">
        <f t="shared" si="2"/>
        <v>5670</v>
      </c>
      <c r="G15" s="22">
        <f t="shared" si="1"/>
        <v>11201</v>
      </c>
      <c r="J15" s="12"/>
      <c r="K15" s="9"/>
      <c r="L15" s="5"/>
      <c r="M15" s="9"/>
      <c r="N15" s="10"/>
      <c r="O15" s="11"/>
    </row>
    <row r="16" spans="1:15" ht="15">
      <c r="A16" s="38" t="s">
        <v>11</v>
      </c>
      <c r="B16" s="73">
        <v>6257</v>
      </c>
      <c r="C16" s="73">
        <v>6418</v>
      </c>
      <c r="D16" s="22">
        <f t="shared" si="0"/>
        <v>12675</v>
      </c>
      <c r="E16" s="75">
        <f t="shared" si="2"/>
        <v>6257</v>
      </c>
      <c r="F16" s="75">
        <f t="shared" si="2"/>
        <v>6418</v>
      </c>
      <c r="G16" s="22">
        <f t="shared" si="1"/>
        <v>12675</v>
      </c>
      <c r="J16" s="5"/>
      <c r="K16" s="9"/>
      <c r="L16" s="5"/>
      <c r="M16" s="9"/>
      <c r="N16" s="10"/>
      <c r="O16" s="11"/>
    </row>
    <row r="17" spans="1:15" ht="15">
      <c r="A17" s="38" t="s">
        <v>12</v>
      </c>
      <c r="B17" s="73">
        <v>6352</v>
      </c>
      <c r="C17" s="73">
        <v>6166</v>
      </c>
      <c r="D17" s="22">
        <f t="shared" si="0"/>
        <v>12518</v>
      </c>
      <c r="E17" s="75">
        <f t="shared" si="2"/>
        <v>6352</v>
      </c>
      <c r="F17" s="75">
        <f t="shared" si="2"/>
        <v>6166</v>
      </c>
      <c r="G17" s="22">
        <f t="shared" si="1"/>
        <v>12518</v>
      </c>
      <c r="J17" s="5"/>
      <c r="K17" s="9"/>
      <c r="L17" s="5"/>
      <c r="M17" s="9"/>
      <c r="N17" s="10"/>
      <c r="O17" s="11"/>
    </row>
    <row r="18" spans="1:15" ht="15">
      <c r="A18" s="38" t="s">
        <v>13</v>
      </c>
      <c r="B18" s="73">
        <v>5659</v>
      </c>
      <c r="C18" s="73">
        <v>6001</v>
      </c>
      <c r="D18" s="22">
        <f t="shared" si="0"/>
        <v>11660</v>
      </c>
      <c r="E18" s="75">
        <f t="shared" si="2"/>
        <v>5659</v>
      </c>
      <c r="F18" s="75">
        <f t="shared" si="2"/>
        <v>6001</v>
      </c>
      <c r="G18" s="22">
        <f t="shared" si="1"/>
        <v>11660</v>
      </c>
      <c r="J18" s="5"/>
      <c r="K18" s="9"/>
      <c r="L18" s="5"/>
      <c r="M18" s="9"/>
      <c r="N18" s="10"/>
      <c r="O18" s="11"/>
    </row>
    <row r="19" spans="1:15" ht="15">
      <c r="A19" s="38" t="s">
        <v>14</v>
      </c>
      <c r="B19" s="73">
        <v>5418</v>
      </c>
      <c r="C19" s="73">
        <v>5797</v>
      </c>
      <c r="D19" s="22">
        <f t="shared" si="0"/>
        <v>11215</v>
      </c>
      <c r="E19" s="75">
        <f t="shared" si="2"/>
        <v>5418</v>
      </c>
      <c r="F19" s="75">
        <f t="shared" si="2"/>
        <v>5797</v>
      </c>
      <c r="G19" s="22">
        <f t="shared" si="1"/>
        <v>11215</v>
      </c>
      <c r="J19" s="5"/>
      <c r="K19" s="9"/>
      <c r="L19" s="5"/>
      <c r="M19" s="9"/>
      <c r="N19" s="10"/>
      <c r="O19" s="11"/>
    </row>
    <row r="20" spans="1:15" ht="15">
      <c r="A20" s="38" t="s">
        <v>15</v>
      </c>
      <c r="B20" s="73">
        <v>4553</v>
      </c>
      <c r="C20" s="73">
        <v>5012</v>
      </c>
      <c r="D20" s="22">
        <f t="shared" si="0"/>
        <v>9565</v>
      </c>
      <c r="E20" s="75">
        <f t="shared" si="2"/>
        <v>4553</v>
      </c>
      <c r="F20" s="75">
        <f t="shared" si="2"/>
        <v>5012</v>
      </c>
      <c r="G20" s="22">
        <f t="shared" si="1"/>
        <v>9565</v>
      </c>
      <c r="J20" s="5"/>
      <c r="K20" s="9"/>
      <c r="L20" s="5"/>
      <c r="M20" s="9"/>
      <c r="N20" s="10"/>
      <c r="O20" s="11"/>
    </row>
    <row r="21" spans="1:15" ht="15">
      <c r="A21" s="38" t="s">
        <v>16</v>
      </c>
      <c r="B21" s="73">
        <v>3613</v>
      </c>
      <c r="C21" s="73">
        <v>4005</v>
      </c>
      <c r="D21" s="22">
        <f t="shared" si="0"/>
        <v>7618</v>
      </c>
      <c r="E21" s="75">
        <f t="shared" si="2"/>
        <v>3613</v>
      </c>
      <c r="F21" s="75">
        <f t="shared" si="2"/>
        <v>4005</v>
      </c>
      <c r="G21" s="22">
        <f t="shared" si="1"/>
        <v>7618</v>
      </c>
      <c r="J21" s="5"/>
      <c r="K21" s="9"/>
      <c r="L21" s="5"/>
      <c r="M21" s="9"/>
      <c r="N21" s="10"/>
      <c r="O21" s="11"/>
    </row>
    <row r="22" spans="1:15" ht="15">
      <c r="A22" s="38" t="s">
        <v>17</v>
      </c>
      <c r="B22" s="73">
        <v>3103</v>
      </c>
      <c r="C22" s="73">
        <v>3650</v>
      </c>
      <c r="D22" s="22">
        <f t="shared" si="0"/>
        <v>6753</v>
      </c>
      <c r="E22" s="74"/>
      <c r="F22" s="74"/>
      <c r="G22" s="22"/>
      <c r="J22" s="5"/>
      <c r="K22" s="6"/>
      <c r="L22" s="5"/>
      <c r="M22" s="9"/>
      <c r="N22" s="10"/>
      <c r="O22" s="11"/>
    </row>
    <row r="23" spans="1:15" ht="15">
      <c r="A23" s="38" t="s">
        <v>18</v>
      </c>
      <c r="B23" s="73">
        <v>2461</v>
      </c>
      <c r="C23" s="73">
        <v>3088</v>
      </c>
      <c r="D23" s="22">
        <f t="shared" si="0"/>
        <v>5549</v>
      </c>
      <c r="E23" s="74"/>
      <c r="F23" s="74"/>
      <c r="G23" s="22"/>
      <c r="J23" s="10"/>
      <c r="K23" s="11"/>
      <c r="L23" s="10"/>
      <c r="M23" s="11"/>
      <c r="N23" s="10"/>
      <c r="O23" s="11"/>
    </row>
    <row r="24" spans="1:7" ht="15">
      <c r="A24" s="38" t="s">
        <v>19</v>
      </c>
      <c r="B24" s="73">
        <v>1709</v>
      </c>
      <c r="C24" s="73">
        <v>2426</v>
      </c>
      <c r="D24" s="22">
        <f t="shared" si="0"/>
        <v>4135</v>
      </c>
      <c r="E24" s="74"/>
      <c r="F24" s="74"/>
      <c r="G24" s="22"/>
    </row>
    <row r="25" spans="1:7" ht="15">
      <c r="A25" s="38" t="s">
        <v>20</v>
      </c>
      <c r="B25" s="73">
        <v>1405</v>
      </c>
      <c r="C25" s="73">
        <v>2470</v>
      </c>
      <c r="D25" s="22">
        <f t="shared" si="0"/>
        <v>3875</v>
      </c>
      <c r="E25" s="74"/>
      <c r="F25" s="74"/>
      <c r="G25" s="22"/>
    </row>
    <row r="26" spans="1:7" ht="15">
      <c r="A26" s="38" t="s">
        <v>21</v>
      </c>
      <c r="B26" s="73">
        <v>668</v>
      </c>
      <c r="C26" s="73">
        <v>1719</v>
      </c>
      <c r="D26" s="22">
        <f t="shared" si="0"/>
        <v>2387</v>
      </c>
      <c r="E26" s="74"/>
      <c r="F26" s="74"/>
      <c r="G26" s="22"/>
    </row>
    <row r="27" spans="1:7" ht="15">
      <c r="A27" s="38" t="s">
        <v>3</v>
      </c>
      <c r="B27" s="22">
        <f>SUM(B9:B26)</f>
        <v>72774</v>
      </c>
      <c r="C27" s="22">
        <f>SUM(C9:C26)</f>
        <v>77118</v>
      </c>
      <c r="D27" s="22">
        <f t="shared" si="0"/>
        <v>149892</v>
      </c>
      <c r="E27" s="22">
        <f>SUM(E9:E26)</f>
        <v>49811</v>
      </c>
      <c r="F27" s="22">
        <f>SUM(F9:F26)</f>
        <v>50987</v>
      </c>
      <c r="G27" s="22">
        <f>SUM(G9:G26)</f>
        <v>100798</v>
      </c>
    </row>
    <row r="30" ht="15">
      <c r="A30" s="3"/>
    </row>
    <row r="32" spans="1:4" ht="15">
      <c r="A32" s="7"/>
      <c r="B32" s="14"/>
      <c r="C32" s="14"/>
      <c r="D32" s="15"/>
    </row>
    <row r="37" ht="15">
      <c r="A37" s="3"/>
    </row>
  </sheetData>
  <mergeCells count="6">
    <mergeCell ref="N5:O5"/>
    <mergeCell ref="A3:I4"/>
    <mergeCell ref="B7:D7"/>
    <mergeCell ref="E7:G7"/>
    <mergeCell ref="J5:K5"/>
    <mergeCell ref="L5:M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1"/>
  <sheetViews>
    <sheetView workbookViewId="0" topLeftCell="A1"/>
  </sheetViews>
  <sheetFormatPr defaultColWidth="11.421875" defaultRowHeight="15"/>
  <cols>
    <col min="1" max="1" width="19.421875" style="0" customWidth="1"/>
    <col min="2" max="2" width="12.7109375" style="0" customWidth="1"/>
    <col min="3" max="3" width="12.140625" style="0" customWidth="1"/>
    <col min="4" max="4" width="12.57421875" style="0" customWidth="1"/>
  </cols>
  <sheetData>
    <row r="1" ht="15.75">
      <c r="A1" s="48" t="s">
        <v>27</v>
      </c>
    </row>
    <row r="4" spans="1:10" ht="15" customHeight="1">
      <c r="A4" s="84" t="s">
        <v>115</v>
      </c>
      <c r="B4" s="84"/>
      <c r="C4" s="84"/>
      <c r="D4" s="84"/>
      <c r="E4" s="84"/>
      <c r="F4" s="84"/>
      <c r="G4" s="84"/>
      <c r="H4" s="84"/>
      <c r="I4" s="63"/>
      <c r="J4" s="63"/>
    </row>
    <row r="5" spans="1:10" ht="15">
      <c r="A5" s="63"/>
      <c r="B5" s="63"/>
      <c r="C5" s="63"/>
      <c r="D5" s="63"/>
      <c r="E5" s="63"/>
      <c r="F5" s="63"/>
      <c r="G5" s="63"/>
      <c r="H5" s="63"/>
      <c r="I5" s="63"/>
      <c r="J5" s="63"/>
    </row>
    <row r="7" spans="1:4" ht="15">
      <c r="A7" s="69" t="s">
        <v>116</v>
      </c>
      <c r="B7" s="87" t="s">
        <v>119</v>
      </c>
      <c r="C7" s="87"/>
      <c r="D7" s="87"/>
    </row>
    <row r="8" spans="1:4" ht="15">
      <c r="A8" s="70"/>
      <c r="B8" s="65" t="s">
        <v>106</v>
      </c>
      <c r="C8" s="65" t="s">
        <v>117</v>
      </c>
      <c r="D8" s="65" t="s">
        <v>118</v>
      </c>
    </row>
    <row r="9" spans="1:4" ht="15">
      <c r="A9" s="68">
        <v>40179</v>
      </c>
      <c r="B9" s="20">
        <v>7310</v>
      </c>
      <c r="C9" s="20">
        <v>8685</v>
      </c>
      <c r="D9" s="20">
        <f>B9+C9</f>
        <v>15995</v>
      </c>
    </row>
    <row r="10" spans="1:4" ht="15">
      <c r="A10" s="68">
        <v>40210</v>
      </c>
      <c r="B10" s="20">
        <v>7515</v>
      </c>
      <c r="C10" s="20">
        <v>9189</v>
      </c>
      <c r="D10" s="20">
        <f aca="true" t="shared" si="0" ref="D10:D73">B10+C10</f>
        <v>16704</v>
      </c>
    </row>
    <row r="11" spans="1:4" ht="15">
      <c r="A11" s="68">
        <v>40238</v>
      </c>
      <c r="B11" s="20">
        <v>7552</v>
      </c>
      <c r="C11" s="20">
        <v>9213</v>
      </c>
      <c r="D11" s="20">
        <f>B11+C11</f>
        <v>16765</v>
      </c>
    </row>
    <row r="12" spans="1:4" ht="15">
      <c r="A12" s="68">
        <v>40269</v>
      </c>
      <c r="B12" s="20">
        <v>7383</v>
      </c>
      <c r="C12" s="20">
        <v>9265</v>
      </c>
      <c r="D12" s="20">
        <f t="shared" si="0"/>
        <v>16648</v>
      </c>
    </row>
    <row r="13" spans="1:4" ht="15">
      <c r="A13" s="68">
        <v>40299</v>
      </c>
      <c r="B13" s="20">
        <v>7182</v>
      </c>
      <c r="C13" s="20">
        <v>9163</v>
      </c>
      <c r="D13" s="20">
        <f t="shared" si="0"/>
        <v>16345</v>
      </c>
    </row>
    <row r="14" spans="1:4" ht="15">
      <c r="A14" s="68">
        <v>40330</v>
      </c>
      <c r="B14" s="20">
        <v>7072</v>
      </c>
      <c r="C14" s="20">
        <v>9040</v>
      </c>
      <c r="D14" s="20">
        <f t="shared" si="0"/>
        <v>16112</v>
      </c>
    </row>
    <row r="15" spans="1:4" ht="15">
      <c r="A15" s="68">
        <v>40360</v>
      </c>
      <c r="B15" s="20">
        <v>6976</v>
      </c>
      <c r="C15" s="20">
        <v>8636</v>
      </c>
      <c r="D15" s="20">
        <f t="shared" si="0"/>
        <v>15612</v>
      </c>
    </row>
    <row r="16" spans="1:4" ht="15">
      <c r="A16" s="68">
        <v>40391</v>
      </c>
      <c r="B16" s="20">
        <v>7183</v>
      </c>
      <c r="C16" s="20">
        <v>8820</v>
      </c>
      <c r="D16" s="20">
        <f t="shared" si="0"/>
        <v>16003</v>
      </c>
    </row>
    <row r="17" spans="1:4" ht="15">
      <c r="A17" s="68">
        <v>40422</v>
      </c>
      <c r="B17" s="20">
        <v>7543</v>
      </c>
      <c r="C17" s="20">
        <v>9294</v>
      </c>
      <c r="D17" s="20">
        <f t="shared" si="0"/>
        <v>16837</v>
      </c>
    </row>
    <row r="18" spans="1:4" ht="15">
      <c r="A18" s="68">
        <v>40452</v>
      </c>
      <c r="B18" s="20">
        <v>7817</v>
      </c>
      <c r="C18" s="20">
        <v>9680</v>
      </c>
      <c r="D18" s="20">
        <f t="shared" si="0"/>
        <v>17497</v>
      </c>
    </row>
    <row r="19" spans="1:4" ht="15">
      <c r="A19" s="68">
        <v>40483</v>
      </c>
      <c r="B19" s="20">
        <v>7553</v>
      </c>
      <c r="C19" s="20">
        <v>9352</v>
      </c>
      <c r="D19" s="20">
        <f t="shared" si="0"/>
        <v>16905</v>
      </c>
    </row>
    <row r="20" spans="1:4" ht="15">
      <c r="A20" s="68">
        <v>40513</v>
      </c>
      <c r="B20" s="20">
        <v>7531</v>
      </c>
      <c r="C20" s="20">
        <v>8886</v>
      </c>
      <c r="D20" s="20">
        <f t="shared" si="0"/>
        <v>16417</v>
      </c>
    </row>
    <row r="21" spans="1:4" ht="15">
      <c r="A21" s="68">
        <v>40544</v>
      </c>
      <c r="B21" s="20">
        <v>7760</v>
      </c>
      <c r="C21" s="20">
        <v>9424</v>
      </c>
      <c r="D21" s="20">
        <f t="shared" si="0"/>
        <v>17184</v>
      </c>
    </row>
    <row r="22" spans="1:4" ht="15">
      <c r="A22" s="68">
        <v>40575</v>
      </c>
      <c r="B22" s="20">
        <v>7790</v>
      </c>
      <c r="C22" s="20">
        <v>9554</v>
      </c>
      <c r="D22" s="20">
        <f t="shared" si="0"/>
        <v>17344</v>
      </c>
    </row>
    <row r="23" spans="1:4" ht="15">
      <c r="A23" s="68">
        <v>40603</v>
      </c>
      <c r="B23" s="20">
        <v>7885</v>
      </c>
      <c r="C23" s="20">
        <v>9749</v>
      </c>
      <c r="D23" s="20">
        <f t="shared" si="0"/>
        <v>17634</v>
      </c>
    </row>
    <row r="24" spans="1:4" ht="15">
      <c r="A24" s="68">
        <v>40634</v>
      </c>
      <c r="B24" s="20">
        <v>7917</v>
      </c>
      <c r="C24" s="20">
        <v>9693</v>
      </c>
      <c r="D24" s="20">
        <f t="shared" si="0"/>
        <v>17610</v>
      </c>
    </row>
    <row r="25" spans="1:4" ht="15">
      <c r="A25" s="68">
        <v>40664</v>
      </c>
      <c r="B25" s="20">
        <v>7659</v>
      </c>
      <c r="C25" s="20">
        <v>9479</v>
      </c>
      <c r="D25" s="20">
        <f t="shared" si="0"/>
        <v>17138</v>
      </c>
    </row>
    <row r="26" spans="1:4" ht="15">
      <c r="A26" s="68">
        <v>40695</v>
      </c>
      <c r="B26" s="20">
        <v>7506</v>
      </c>
      <c r="C26" s="20">
        <v>9505</v>
      </c>
      <c r="D26" s="20">
        <f t="shared" si="0"/>
        <v>17011</v>
      </c>
    </row>
    <row r="27" spans="1:15" ht="15" customHeight="1">
      <c r="A27" s="68">
        <v>40725</v>
      </c>
      <c r="B27" s="20">
        <v>7404</v>
      </c>
      <c r="C27" s="20">
        <v>9158</v>
      </c>
      <c r="D27" s="20">
        <f t="shared" si="0"/>
        <v>16562</v>
      </c>
      <c r="F27" s="88" t="s">
        <v>121</v>
      </c>
      <c r="G27" s="88"/>
      <c r="H27" s="88"/>
      <c r="I27" s="88"/>
      <c r="J27" s="88"/>
      <c r="K27" s="88"/>
      <c r="L27" s="88"/>
      <c r="M27" s="88"/>
      <c r="N27" s="88"/>
      <c r="O27" s="88"/>
    </row>
    <row r="28" spans="1:15" ht="15">
      <c r="A28" s="68">
        <v>40756</v>
      </c>
      <c r="B28" s="20">
        <v>7490</v>
      </c>
      <c r="C28" s="20">
        <v>9299</v>
      </c>
      <c r="D28" s="20">
        <f t="shared" si="0"/>
        <v>16789</v>
      </c>
      <c r="F28" s="88"/>
      <c r="G28" s="88"/>
      <c r="H28" s="88"/>
      <c r="I28" s="88"/>
      <c r="J28" s="88"/>
      <c r="K28" s="88"/>
      <c r="L28" s="88"/>
      <c r="M28" s="88"/>
      <c r="N28" s="88"/>
      <c r="O28" s="88"/>
    </row>
    <row r="29" spans="1:4" ht="15">
      <c r="A29" s="68">
        <v>40787</v>
      </c>
      <c r="B29" s="20">
        <v>7755</v>
      </c>
      <c r="C29" s="20">
        <v>9780</v>
      </c>
      <c r="D29" s="20">
        <f t="shared" si="0"/>
        <v>17535</v>
      </c>
    </row>
    <row r="30" spans="1:4" ht="15">
      <c r="A30" s="68">
        <v>40817</v>
      </c>
      <c r="B30" s="20">
        <v>8227</v>
      </c>
      <c r="C30" s="20">
        <v>10236</v>
      </c>
      <c r="D30" s="20">
        <f t="shared" si="0"/>
        <v>18463</v>
      </c>
    </row>
    <row r="31" spans="1:4" ht="15">
      <c r="A31" s="68">
        <v>40848</v>
      </c>
      <c r="B31" s="20">
        <v>8493</v>
      </c>
      <c r="C31" s="20">
        <v>10353</v>
      </c>
      <c r="D31" s="20">
        <f t="shared" si="0"/>
        <v>18846</v>
      </c>
    </row>
    <row r="32" spans="1:4" ht="15">
      <c r="A32" s="68">
        <v>40878</v>
      </c>
      <c r="B32" s="20">
        <v>8473</v>
      </c>
      <c r="C32" s="20">
        <v>9978</v>
      </c>
      <c r="D32" s="20">
        <f t="shared" si="0"/>
        <v>18451</v>
      </c>
    </row>
    <row r="33" spans="1:4" ht="15">
      <c r="A33" s="68">
        <v>40909</v>
      </c>
      <c r="B33" s="20">
        <v>8937</v>
      </c>
      <c r="C33" s="20">
        <v>10579</v>
      </c>
      <c r="D33" s="20">
        <f t="shared" si="0"/>
        <v>19516</v>
      </c>
    </row>
    <row r="34" spans="1:4" ht="15">
      <c r="A34" s="68">
        <v>40940</v>
      </c>
      <c r="B34" s="20">
        <v>8928</v>
      </c>
      <c r="C34" s="20">
        <v>10549</v>
      </c>
      <c r="D34" s="20">
        <f t="shared" si="0"/>
        <v>19477</v>
      </c>
    </row>
    <row r="35" spans="1:4" ht="15">
      <c r="A35" s="68">
        <v>40969</v>
      </c>
      <c r="B35" s="20">
        <v>8980</v>
      </c>
      <c r="C35" s="20">
        <v>10687</v>
      </c>
      <c r="D35" s="20">
        <f t="shared" si="0"/>
        <v>19667</v>
      </c>
    </row>
    <row r="36" spans="1:4" ht="15">
      <c r="A36" s="68">
        <v>41000</v>
      </c>
      <c r="B36" s="20">
        <v>9047</v>
      </c>
      <c r="C36" s="20">
        <v>10746</v>
      </c>
      <c r="D36" s="20">
        <f t="shared" si="0"/>
        <v>19793</v>
      </c>
    </row>
    <row r="37" spans="1:4" ht="15">
      <c r="A37" s="68">
        <v>41030</v>
      </c>
      <c r="B37" s="20">
        <v>9119</v>
      </c>
      <c r="C37" s="20">
        <v>10901</v>
      </c>
      <c r="D37" s="20">
        <f t="shared" si="0"/>
        <v>20020</v>
      </c>
    </row>
    <row r="38" spans="1:4" ht="15">
      <c r="A38" s="68">
        <v>41061</v>
      </c>
      <c r="B38" s="20">
        <v>8719</v>
      </c>
      <c r="C38" s="20">
        <v>10612</v>
      </c>
      <c r="D38" s="20">
        <f t="shared" si="0"/>
        <v>19331</v>
      </c>
    </row>
    <row r="39" spans="1:4" ht="15">
      <c r="A39" s="68">
        <v>41091</v>
      </c>
      <c r="B39" s="20">
        <v>8587</v>
      </c>
      <c r="C39" s="20">
        <v>10327</v>
      </c>
      <c r="D39" s="20">
        <f t="shared" si="0"/>
        <v>18914</v>
      </c>
    </row>
    <row r="40" spans="1:4" ht="15">
      <c r="A40" s="68">
        <v>41122</v>
      </c>
      <c r="B40" s="20">
        <v>8466</v>
      </c>
      <c r="C40" s="20">
        <v>10162</v>
      </c>
      <c r="D40" s="20">
        <f t="shared" si="0"/>
        <v>18628</v>
      </c>
    </row>
    <row r="41" spans="1:4" ht="15">
      <c r="A41" s="68">
        <v>41153</v>
      </c>
      <c r="B41" s="20">
        <v>8932</v>
      </c>
      <c r="C41" s="20">
        <v>10474</v>
      </c>
      <c r="D41" s="20">
        <f t="shared" si="0"/>
        <v>19406</v>
      </c>
    </row>
    <row r="42" spans="1:4" ht="15">
      <c r="A42" s="68">
        <v>41183</v>
      </c>
      <c r="B42" s="20">
        <v>9400</v>
      </c>
      <c r="C42" s="20">
        <v>10734</v>
      </c>
      <c r="D42" s="20">
        <f t="shared" si="0"/>
        <v>20134</v>
      </c>
    </row>
    <row r="43" spans="1:4" ht="15">
      <c r="A43" s="68">
        <v>41214</v>
      </c>
      <c r="B43" s="20">
        <v>9251</v>
      </c>
      <c r="C43" s="20">
        <v>10576</v>
      </c>
      <c r="D43" s="20">
        <f t="shared" si="0"/>
        <v>19827</v>
      </c>
    </row>
    <row r="44" spans="1:4" ht="15">
      <c r="A44" s="68">
        <v>41244</v>
      </c>
      <c r="B44" s="20">
        <v>9117</v>
      </c>
      <c r="C44" s="20">
        <v>10128</v>
      </c>
      <c r="D44" s="20">
        <f t="shared" si="0"/>
        <v>19245</v>
      </c>
    </row>
    <row r="45" spans="1:4" ht="15">
      <c r="A45" s="68">
        <v>41275</v>
      </c>
      <c r="B45" s="20">
        <v>9739</v>
      </c>
      <c r="C45" s="20">
        <v>10917</v>
      </c>
      <c r="D45" s="20">
        <f t="shared" si="0"/>
        <v>20656</v>
      </c>
    </row>
    <row r="46" spans="1:4" ht="15">
      <c r="A46" s="68">
        <v>41306</v>
      </c>
      <c r="B46" s="20">
        <v>9800</v>
      </c>
      <c r="C46" s="20">
        <v>10979</v>
      </c>
      <c r="D46" s="20">
        <f t="shared" si="0"/>
        <v>20779</v>
      </c>
    </row>
    <row r="47" spans="1:4" ht="15">
      <c r="A47" s="68">
        <v>41334</v>
      </c>
      <c r="B47" s="20">
        <v>9831</v>
      </c>
      <c r="C47" s="20">
        <v>10983</v>
      </c>
      <c r="D47" s="20">
        <f t="shared" si="0"/>
        <v>20814</v>
      </c>
    </row>
    <row r="48" spans="1:4" ht="15">
      <c r="A48" s="68">
        <v>41365</v>
      </c>
      <c r="B48" s="20">
        <v>9565</v>
      </c>
      <c r="C48" s="20">
        <v>10942</v>
      </c>
      <c r="D48" s="20">
        <f t="shared" si="0"/>
        <v>20507</v>
      </c>
    </row>
    <row r="49" spans="1:4" ht="15">
      <c r="A49" s="68">
        <v>41395</v>
      </c>
      <c r="B49" s="20">
        <v>9453</v>
      </c>
      <c r="C49" s="20">
        <v>10920</v>
      </c>
      <c r="D49" s="20">
        <f t="shared" si="0"/>
        <v>20373</v>
      </c>
    </row>
    <row r="50" spans="1:4" ht="15">
      <c r="A50" s="68">
        <v>41426</v>
      </c>
      <c r="B50" s="20">
        <v>9155</v>
      </c>
      <c r="C50" s="20">
        <v>10728</v>
      </c>
      <c r="D50" s="20">
        <f t="shared" si="0"/>
        <v>19883</v>
      </c>
    </row>
    <row r="51" spans="1:4" ht="15">
      <c r="A51" s="68">
        <v>41456</v>
      </c>
      <c r="B51" s="20">
        <v>9172</v>
      </c>
      <c r="C51" s="20">
        <v>10514</v>
      </c>
      <c r="D51" s="20">
        <f t="shared" si="0"/>
        <v>19686</v>
      </c>
    </row>
    <row r="52" spans="1:4" ht="15">
      <c r="A52" s="68">
        <v>41487</v>
      </c>
      <c r="B52" s="20">
        <v>9305</v>
      </c>
      <c r="C52" s="20">
        <v>10650</v>
      </c>
      <c r="D52" s="20">
        <f t="shared" si="0"/>
        <v>19955</v>
      </c>
    </row>
    <row r="53" spans="1:4" ht="15">
      <c r="A53" s="68">
        <v>41518</v>
      </c>
      <c r="B53" s="20">
        <v>9354</v>
      </c>
      <c r="C53" s="20">
        <v>11006</v>
      </c>
      <c r="D53" s="20">
        <f t="shared" si="0"/>
        <v>20360</v>
      </c>
    </row>
    <row r="54" spans="1:4" ht="15">
      <c r="A54" s="68">
        <v>41548</v>
      </c>
      <c r="B54" s="20">
        <v>9569</v>
      </c>
      <c r="C54" s="20">
        <v>11154</v>
      </c>
      <c r="D54" s="20">
        <f t="shared" si="0"/>
        <v>20723</v>
      </c>
    </row>
    <row r="55" spans="1:4" ht="15">
      <c r="A55" s="68">
        <v>41579</v>
      </c>
      <c r="B55" s="20">
        <v>9474</v>
      </c>
      <c r="C55" s="20">
        <v>10888</v>
      </c>
      <c r="D55" s="20">
        <f t="shared" si="0"/>
        <v>20362</v>
      </c>
    </row>
    <row r="56" spans="1:4" ht="15">
      <c r="A56" s="68">
        <v>41609</v>
      </c>
      <c r="B56" s="66">
        <v>9342</v>
      </c>
      <c r="C56" s="66">
        <v>10542</v>
      </c>
      <c r="D56" s="20">
        <f t="shared" si="0"/>
        <v>19884</v>
      </c>
    </row>
    <row r="57" spans="1:4" ht="15">
      <c r="A57" s="68">
        <v>41640</v>
      </c>
      <c r="B57" s="66">
        <v>9717</v>
      </c>
      <c r="C57" s="66">
        <v>11110</v>
      </c>
      <c r="D57" s="20">
        <f t="shared" si="0"/>
        <v>20827</v>
      </c>
    </row>
    <row r="58" spans="1:4" ht="15">
      <c r="A58" s="68">
        <v>41671</v>
      </c>
      <c r="B58" s="66">
        <v>9659</v>
      </c>
      <c r="C58" s="66">
        <v>10998</v>
      </c>
      <c r="D58" s="20">
        <f t="shared" si="0"/>
        <v>20657</v>
      </c>
    </row>
    <row r="59" spans="1:4" ht="15">
      <c r="A59" s="68">
        <v>41699</v>
      </c>
      <c r="B59" s="66">
        <v>9484</v>
      </c>
      <c r="C59" s="66">
        <v>11004</v>
      </c>
      <c r="D59" s="20">
        <f t="shared" si="0"/>
        <v>20488</v>
      </c>
    </row>
    <row r="60" spans="1:4" ht="15">
      <c r="A60" s="68">
        <v>41730</v>
      </c>
      <c r="B60" s="66">
        <v>9096</v>
      </c>
      <c r="C60" s="66">
        <v>10616</v>
      </c>
      <c r="D60" s="20">
        <f t="shared" si="0"/>
        <v>19712</v>
      </c>
    </row>
    <row r="61" spans="1:4" ht="15">
      <c r="A61" s="68">
        <v>41760</v>
      </c>
      <c r="B61" s="66">
        <v>8825</v>
      </c>
      <c r="C61" s="66">
        <v>10358</v>
      </c>
      <c r="D61" s="20">
        <f t="shared" si="0"/>
        <v>19183</v>
      </c>
    </row>
    <row r="62" spans="1:4" ht="15">
      <c r="A62" s="68">
        <v>41791</v>
      </c>
      <c r="B62" s="66">
        <v>8528</v>
      </c>
      <c r="C62" s="66">
        <v>10115</v>
      </c>
      <c r="D62" s="20">
        <f t="shared" si="0"/>
        <v>18643</v>
      </c>
    </row>
    <row r="63" spans="1:4" ht="15">
      <c r="A63" s="68">
        <v>41821</v>
      </c>
      <c r="B63" s="66">
        <v>8516</v>
      </c>
      <c r="C63" s="66">
        <v>9920</v>
      </c>
      <c r="D63" s="20">
        <f t="shared" si="0"/>
        <v>18436</v>
      </c>
    </row>
    <row r="64" spans="1:4" ht="15">
      <c r="A64" s="68">
        <v>41852</v>
      </c>
      <c r="B64" s="66">
        <v>8553</v>
      </c>
      <c r="C64" s="66">
        <v>10007</v>
      </c>
      <c r="D64" s="20">
        <f t="shared" si="0"/>
        <v>18560</v>
      </c>
    </row>
    <row r="65" spans="1:4" ht="15">
      <c r="A65" s="68">
        <v>41883</v>
      </c>
      <c r="B65" s="66">
        <v>8741</v>
      </c>
      <c r="C65" s="66">
        <v>10442</v>
      </c>
      <c r="D65" s="20">
        <f t="shared" si="0"/>
        <v>19183</v>
      </c>
    </row>
    <row r="66" spans="1:4" ht="15">
      <c r="A66" s="68">
        <v>41913</v>
      </c>
      <c r="B66" s="66">
        <v>8883</v>
      </c>
      <c r="C66" s="66">
        <v>10633</v>
      </c>
      <c r="D66" s="20">
        <f t="shared" si="0"/>
        <v>19516</v>
      </c>
    </row>
    <row r="67" spans="1:4" ht="15">
      <c r="A67" s="68">
        <v>41944</v>
      </c>
      <c r="B67" s="66">
        <v>8834</v>
      </c>
      <c r="C67" s="66">
        <v>10460</v>
      </c>
      <c r="D67" s="20">
        <f t="shared" si="0"/>
        <v>19294</v>
      </c>
    </row>
    <row r="68" spans="1:4" ht="15">
      <c r="A68" s="68">
        <v>41974</v>
      </c>
      <c r="B68" s="66">
        <v>8797</v>
      </c>
      <c r="C68" s="66">
        <v>10239</v>
      </c>
      <c r="D68" s="20">
        <f t="shared" si="0"/>
        <v>19036</v>
      </c>
    </row>
    <row r="69" spans="1:4" ht="15">
      <c r="A69" s="68">
        <v>42005</v>
      </c>
      <c r="B69" s="66">
        <v>8789</v>
      </c>
      <c r="C69" s="66">
        <v>10378</v>
      </c>
      <c r="D69" s="66">
        <f t="shared" si="0"/>
        <v>19167</v>
      </c>
    </row>
    <row r="70" spans="1:4" ht="15">
      <c r="A70" s="68">
        <v>42036</v>
      </c>
      <c r="B70" s="66">
        <v>8582</v>
      </c>
      <c r="C70" s="66">
        <v>10323</v>
      </c>
      <c r="D70" s="66">
        <f t="shared" si="0"/>
        <v>18905</v>
      </c>
    </row>
    <row r="71" spans="1:4" ht="15">
      <c r="A71" s="68">
        <v>42064</v>
      </c>
      <c r="B71" s="66">
        <v>8501</v>
      </c>
      <c r="C71" s="66">
        <v>10249</v>
      </c>
      <c r="D71" s="66">
        <f t="shared" si="0"/>
        <v>18750</v>
      </c>
    </row>
    <row r="72" spans="1:4" ht="15">
      <c r="A72" s="68">
        <v>42095</v>
      </c>
      <c r="B72" s="66">
        <v>8081</v>
      </c>
      <c r="C72" s="66">
        <v>10066</v>
      </c>
      <c r="D72" s="66">
        <f t="shared" si="0"/>
        <v>18147</v>
      </c>
    </row>
    <row r="73" spans="1:4" ht="15">
      <c r="A73" s="68">
        <v>42125</v>
      </c>
      <c r="B73" s="66">
        <v>7844</v>
      </c>
      <c r="C73" s="66">
        <v>9748</v>
      </c>
      <c r="D73" s="66">
        <f t="shared" si="0"/>
        <v>17592</v>
      </c>
    </row>
    <row r="74" spans="1:4" ht="15">
      <c r="A74" s="68">
        <v>42156</v>
      </c>
      <c r="B74" s="66">
        <v>7612</v>
      </c>
      <c r="C74" s="66">
        <v>9675</v>
      </c>
      <c r="D74" s="66">
        <f aca="true" t="shared" si="1" ref="D74:D80">B74+C74</f>
        <v>17287</v>
      </c>
    </row>
    <row r="75" spans="1:4" ht="15">
      <c r="A75" s="68">
        <v>42186</v>
      </c>
      <c r="B75" s="66">
        <v>7524</v>
      </c>
      <c r="C75" s="66">
        <v>9425</v>
      </c>
      <c r="D75" s="66">
        <f t="shared" si="1"/>
        <v>16949</v>
      </c>
    </row>
    <row r="76" spans="1:4" ht="15">
      <c r="A76" s="68">
        <v>42217</v>
      </c>
      <c r="B76" s="66">
        <v>7603</v>
      </c>
      <c r="C76" s="66">
        <v>9487</v>
      </c>
      <c r="D76" s="66">
        <f t="shared" si="1"/>
        <v>17090</v>
      </c>
    </row>
    <row r="77" spans="1:4" ht="15">
      <c r="A77" s="68">
        <v>42248</v>
      </c>
      <c r="B77" s="66">
        <v>7804</v>
      </c>
      <c r="C77" s="66">
        <v>9865</v>
      </c>
      <c r="D77" s="66">
        <f t="shared" si="1"/>
        <v>17669</v>
      </c>
    </row>
    <row r="78" spans="1:4" ht="15">
      <c r="A78" s="68">
        <v>42278</v>
      </c>
      <c r="B78" s="66">
        <v>8113</v>
      </c>
      <c r="C78" s="66">
        <v>10075</v>
      </c>
      <c r="D78" s="66">
        <f t="shared" si="1"/>
        <v>18188</v>
      </c>
    </row>
    <row r="79" spans="1:4" ht="15">
      <c r="A79" s="68">
        <v>42309</v>
      </c>
      <c r="B79" s="66">
        <v>8059</v>
      </c>
      <c r="C79" s="66">
        <v>9743</v>
      </c>
      <c r="D79" s="66">
        <f t="shared" si="1"/>
        <v>17802</v>
      </c>
    </row>
    <row r="80" spans="1:4" ht="15">
      <c r="A80" s="68">
        <v>42339</v>
      </c>
      <c r="B80" s="66">
        <v>8075</v>
      </c>
      <c r="C80" s="66">
        <v>9543</v>
      </c>
      <c r="D80" s="66">
        <f t="shared" si="1"/>
        <v>17618</v>
      </c>
    </row>
    <row r="81" spans="1:4" ht="15">
      <c r="A81" s="68">
        <v>42370</v>
      </c>
      <c r="B81" s="66">
        <v>8293</v>
      </c>
      <c r="C81" s="66">
        <v>10079</v>
      </c>
      <c r="D81" s="66">
        <f aca="true" t="shared" si="2" ref="D81:D92">B81+C81</f>
        <v>18372</v>
      </c>
    </row>
    <row r="82" spans="1:4" ht="15">
      <c r="A82" s="68">
        <v>42401</v>
      </c>
      <c r="B82" s="66">
        <v>8179</v>
      </c>
      <c r="C82" s="66">
        <v>10090</v>
      </c>
      <c r="D82" s="66">
        <f t="shared" si="2"/>
        <v>18269</v>
      </c>
    </row>
    <row r="83" spans="1:4" ht="15">
      <c r="A83" s="68">
        <v>42430</v>
      </c>
      <c r="B83" s="66"/>
      <c r="C83" s="66"/>
      <c r="D83" s="66">
        <f t="shared" si="2"/>
        <v>0</v>
      </c>
    </row>
    <row r="84" spans="1:4" ht="15">
      <c r="A84" s="68">
        <v>42461</v>
      </c>
      <c r="B84" s="66"/>
      <c r="C84" s="66"/>
      <c r="D84" s="66">
        <f t="shared" si="2"/>
        <v>0</v>
      </c>
    </row>
    <row r="85" spans="1:4" ht="15">
      <c r="A85" s="68">
        <v>42491</v>
      </c>
      <c r="B85" s="66"/>
      <c r="C85" s="66"/>
      <c r="D85" s="66">
        <f t="shared" si="2"/>
        <v>0</v>
      </c>
    </row>
    <row r="86" spans="1:4" ht="15">
      <c r="A86" s="68">
        <v>42522</v>
      </c>
      <c r="B86" s="66"/>
      <c r="C86" s="66"/>
      <c r="D86" s="66">
        <f t="shared" si="2"/>
        <v>0</v>
      </c>
    </row>
    <row r="87" spans="1:4" ht="15">
      <c r="A87" s="68">
        <v>42552</v>
      </c>
      <c r="B87" s="66"/>
      <c r="C87" s="66"/>
      <c r="D87" s="66">
        <f t="shared" si="2"/>
        <v>0</v>
      </c>
    </row>
    <row r="88" spans="1:4" ht="15">
      <c r="A88" s="68">
        <v>42583</v>
      </c>
      <c r="B88" s="66"/>
      <c r="C88" s="66"/>
      <c r="D88" s="66">
        <f t="shared" si="2"/>
        <v>0</v>
      </c>
    </row>
    <row r="89" spans="1:4" ht="15">
      <c r="A89" s="68">
        <v>42614</v>
      </c>
      <c r="B89" s="66"/>
      <c r="C89" s="66"/>
      <c r="D89" s="66">
        <f t="shared" si="2"/>
        <v>0</v>
      </c>
    </row>
    <row r="90" spans="1:4" ht="15">
      <c r="A90" s="68">
        <v>42644</v>
      </c>
      <c r="B90" s="66"/>
      <c r="C90" s="66"/>
      <c r="D90" s="66">
        <f t="shared" si="2"/>
        <v>0</v>
      </c>
    </row>
    <row r="91" spans="1:4" ht="15">
      <c r="A91" s="68">
        <v>42675</v>
      </c>
      <c r="B91" s="66"/>
      <c r="C91" s="66"/>
      <c r="D91" s="66">
        <f t="shared" si="2"/>
        <v>0</v>
      </c>
    </row>
    <row r="92" spans="1:4" ht="15">
      <c r="A92" s="68">
        <v>42705</v>
      </c>
      <c r="B92" s="66"/>
      <c r="C92" s="66"/>
      <c r="D92" s="66">
        <f t="shared" si="2"/>
        <v>0</v>
      </c>
    </row>
    <row r="93" ht="15">
      <c r="A93" s="64"/>
    </row>
    <row r="94" ht="15">
      <c r="A94" s="64"/>
    </row>
    <row r="95" ht="15">
      <c r="A95" s="64"/>
    </row>
    <row r="96" ht="15">
      <c r="A96" s="64"/>
    </row>
    <row r="97" ht="15">
      <c r="A97" s="64"/>
    </row>
    <row r="98" ht="15">
      <c r="A98" s="64"/>
    </row>
    <row r="99" ht="15">
      <c r="A99" s="64"/>
    </row>
    <row r="100" ht="15">
      <c r="A100" s="64"/>
    </row>
    <row r="101" ht="15">
      <c r="A101" s="64"/>
    </row>
    <row r="102" ht="15">
      <c r="A102" s="64"/>
    </row>
    <row r="103" ht="15">
      <c r="A103" s="64"/>
    </row>
    <row r="104" ht="15">
      <c r="A104" s="64"/>
    </row>
    <row r="105" ht="15">
      <c r="A105" s="64"/>
    </row>
    <row r="106" ht="15">
      <c r="A106" s="64"/>
    </row>
    <row r="107" ht="15">
      <c r="A107" s="64"/>
    </row>
    <row r="108" ht="15">
      <c r="A108" s="64"/>
    </row>
    <row r="109" ht="15">
      <c r="A109" s="64"/>
    </row>
    <row r="110" ht="15">
      <c r="A110" s="64"/>
    </row>
    <row r="111" ht="15">
      <c r="A111" s="64"/>
    </row>
    <row r="112" ht="15">
      <c r="A112" s="64"/>
    </row>
    <row r="113" ht="15">
      <c r="A113" s="64"/>
    </row>
    <row r="114" ht="15">
      <c r="A114" s="64"/>
    </row>
    <row r="115" ht="15">
      <c r="A115" s="64"/>
    </row>
    <row r="116" ht="15">
      <c r="A116" s="64"/>
    </row>
    <row r="117" ht="15">
      <c r="A117" s="64"/>
    </row>
    <row r="118" ht="15">
      <c r="A118" s="64"/>
    </row>
    <row r="119" ht="15">
      <c r="A119" s="64"/>
    </row>
    <row r="120" ht="15">
      <c r="A120" s="64"/>
    </row>
    <row r="121" ht="15">
      <c r="A121" s="64"/>
    </row>
    <row r="122" ht="15">
      <c r="A122" s="64"/>
    </row>
    <row r="123" ht="15">
      <c r="A123" s="64"/>
    </row>
    <row r="124" ht="15">
      <c r="A124" s="64"/>
    </row>
    <row r="125" ht="15">
      <c r="A125" s="64"/>
    </row>
    <row r="126" ht="15">
      <c r="A126" s="64"/>
    </row>
    <row r="127" ht="15">
      <c r="A127" s="64"/>
    </row>
    <row r="128" ht="15">
      <c r="A128" s="64"/>
    </row>
    <row r="129" ht="15">
      <c r="A129" s="64"/>
    </row>
    <row r="130" ht="15">
      <c r="A130" s="64"/>
    </row>
    <row r="131" ht="15">
      <c r="A131" s="64"/>
    </row>
    <row r="132" ht="15">
      <c r="A132" s="64"/>
    </row>
    <row r="133" ht="15">
      <c r="A133" s="64"/>
    </row>
    <row r="134" ht="15">
      <c r="A134" s="64"/>
    </row>
    <row r="135" ht="15">
      <c r="A135" s="64"/>
    </row>
    <row r="136" ht="15">
      <c r="A136" s="64"/>
    </row>
    <row r="137" ht="15">
      <c r="A137" s="64"/>
    </row>
    <row r="138" ht="15">
      <c r="A138" s="64"/>
    </row>
    <row r="139" ht="15">
      <c r="A139" s="64"/>
    </row>
    <row r="140" ht="15">
      <c r="A140" s="64"/>
    </row>
    <row r="141" ht="15">
      <c r="A141" s="64"/>
    </row>
    <row r="142" ht="15">
      <c r="A142" s="64"/>
    </row>
    <row r="143" ht="15">
      <c r="A143" s="64"/>
    </row>
    <row r="144" ht="15">
      <c r="A144" s="64"/>
    </row>
    <row r="145" ht="15">
      <c r="A145" s="64"/>
    </row>
    <row r="146" ht="15">
      <c r="A146" s="64"/>
    </row>
    <row r="147" ht="15">
      <c r="A147" s="64"/>
    </row>
    <row r="148" ht="15">
      <c r="A148" s="64"/>
    </row>
    <row r="149" ht="15">
      <c r="A149" s="64"/>
    </row>
    <row r="150" ht="15">
      <c r="A150" s="64"/>
    </row>
    <row r="151" ht="15">
      <c r="A151" s="64"/>
    </row>
    <row r="152" ht="15">
      <c r="A152" s="64"/>
    </row>
    <row r="153" ht="15">
      <c r="A153" s="64"/>
    </row>
    <row r="154" ht="15">
      <c r="A154" s="64"/>
    </row>
    <row r="155" ht="15">
      <c r="A155" s="64"/>
    </row>
    <row r="156" ht="15">
      <c r="A156" s="64"/>
    </row>
    <row r="157" ht="15">
      <c r="A157" s="64"/>
    </row>
    <row r="158" ht="15">
      <c r="A158" s="64"/>
    </row>
    <row r="159" ht="15">
      <c r="A159" s="64"/>
    </row>
    <row r="160" ht="15">
      <c r="A160" s="64"/>
    </row>
    <row r="161" ht="15">
      <c r="A161" s="64"/>
    </row>
    <row r="162" ht="15">
      <c r="A162" s="64"/>
    </row>
    <row r="163" ht="15">
      <c r="A163" s="64"/>
    </row>
    <row r="164" ht="15">
      <c r="A164" s="64"/>
    </row>
    <row r="165" ht="15">
      <c r="A165" s="64"/>
    </row>
    <row r="166" ht="15">
      <c r="A166" s="64"/>
    </row>
    <row r="167" ht="15">
      <c r="A167" s="64"/>
    </row>
    <row r="168" ht="15">
      <c r="A168" s="64"/>
    </row>
    <row r="169" ht="15">
      <c r="A169" s="64"/>
    </row>
    <row r="170" ht="15">
      <c r="A170" s="64"/>
    </row>
    <row r="171" ht="15">
      <c r="A171" s="64"/>
    </row>
    <row r="172" ht="15">
      <c r="A172" s="64"/>
    </row>
    <row r="173" ht="15">
      <c r="A173" s="64"/>
    </row>
    <row r="174" ht="15">
      <c r="A174" s="64"/>
    </row>
    <row r="175" ht="15">
      <c r="A175" s="64"/>
    </row>
    <row r="176" ht="15">
      <c r="A176" s="64"/>
    </row>
    <row r="177" ht="15">
      <c r="A177" s="64"/>
    </row>
    <row r="178" ht="15">
      <c r="A178" s="64"/>
    </row>
    <row r="179" ht="15">
      <c r="A179" s="64"/>
    </row>
    <row r="180" ht="15">
      <c r="A180" s="64"/>
    </row>
    <row r="181" ht="15">
      <c r="A181" s="64"/>
    </row>
    <row r="182" ht="15">
      <c r="A182" s="64"/>
    </row>
    <row r="183" ht="15">
      <c r="A183" s="64"/>
    </row>
    <row r="184" ht="15">
      <c r="A184" s="64"/>
    </row>
    <row r="185" ht="15">
      <c r="A185" s="64"/>
    </row>
    <row r="186" ht="15">
      <c r="A186" s="64"/>
    </row>
    <row r="187" ht="15">
      <c r="A187" s="64"/>
    </row>
    <row r="188" ht="15">
      <c r="A188" s="64"/>
    </row>
    <row r="189" ht="15">
      <c r="A189" s="64"/>
    </row>
    <row r="190" ht="15">
      <c r="A190" s="64"/>
    </row>
    <row r="191" ht="15">
      <c r="A191" s="64"/>
    </row>
    <row r="192" ht="15">
      <c r="A192" s="64"/>
    </row>
    <row r="193" ht="15">
      <c r="A193" s="64"/>
    </row>
    <row r="194" ht="15">
      <c r="A194" s="64"/>
    </row>
    <row r="195" ht="15">
      <c r="A195" s="64"/>
    </row>
    <row r="196" ht="15">
      <c r="A196" s="64"/>
    </row>
    <row r="197" ht="15">
      <c r="A197" s="64"/>
    </row>
    <row r="198" ht="15">
      <c r="A198" s="64"/>
    </row>
    <row r="199" ht="15">
      <c r="A199" s="64"/>
    </row>
    <row r="200" ht="15">
      <c r="A200" s="64"/>
    </row>
    <row r="201" ht="15">
      <c r="A201" s="64"/>
    </row>
    <row r="202" ht="15">
      <c r="A202" s="64"/>
    </row>
    <row r="203" ht="15">
      <c r="A203" s="64"/>
    </row>
    <row r="204" ht="15">
      <c r="A204" s="64"/>
    </row>
    <row r="205" ht="15">
      <c r="A205" s="64"/>
    </row>
    <row r="206" ht="15">
      <c r="A206" s="64"/>
    </row>
    <row r="207" ht="15">
      <c r="A207" s="64"/>
    </row>
    <row r="208" ht="15">
      <c r="A208" s="64"/>
    </row>
    <row r="209" ht="15">
      <c r="A209" s="64"/>
    </row>
    <row r="210" ht="15">
      <c r="A210" s="64"/>
    </row>
    <row r="211" ht="15">
      <c r="A211" s="64"/>
    </row>
  </sheetData>
  <mergeCells count="3">
    <mergeCell ref="A4:H4"/>
    <mergeCell ref="B7:D7"/>
    <mergeCell ref="F27:O28"/>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workbookViewId="0" topLeftCell="A1"/>
  </sheetViews>
  <sheetFormatPr defaultColWidth="11.421875" defaultRowHeight="15"/>
  <cols>
    <col min="1" max="1" width="12.00390625" style="2" customWidth="1"/>
    <col min="2" max="2" width="15.28125" style="2" customWidth="1"/>
    <col min="3" max="3" width="8.28125" style="2" bestFit="1" customWidth="1"/>
    <col min="4" max="4" width="10.8515625" style="2" bestFit="1" customWidth="1"/>
    <col min="5" max="5" width="14.28125" style="2" bestFit="1" customWidth="1"/>
    <col min="6" max="6" width="8.28125" style="2" bestFit="1" customWidth="1"/>
    <col min="7" max="7" width="10.8515625" style="2" bestFit="1" customWidth="1"/>
    <col min="8" max="8" width="11.140625" style="2" bestFit="1" customWidth="1"/>
    <col min="9" max="9" width="9.57421875" style="2" bestFit="1" customWidth="1"/>
    <col min="10" max="10" width="10.8515625" style="2" bestFit="1" customWidth="1"/>
    <col min="11" max="16384" width="11.421875" style="2" customWidth="1"/>
  </cols>
  <sheetData>
    <row r="1" s="23" customFormat="1" ht="15.75">
      <c r="A1" s="23" t="s">
        <v>27</v>
      </c>
    </row>
    <row r="2" s="48" customFormat="1" ht="15.75"/>
    <row r="3" spans="1:10" s="48" customFormat="1" ht="15.75">
      <c r="A3" s="84" t="s">
        <v>170</v>
      </c>
      <c r="B3" s="84"/>
      <c r="C3" s="84"/>
      <c r="D3" s="84"/>
      <c r="E3" s="84"/>
      <c r="F3" s="84"/>
      <c r="G3" s="84"/>
      <c r="H3" s="84"/>
      <c r="I3" s="84"/>
      <c r="J3" s="84"/>
    </row>
    <row r="4" spans="1:10" s="48" customFormat="1" ht="15.75">
      <c r="A4" s="84"/>
      <c r="B4" s="84"/>
      <c r="C4" s="84"/>
      <c r="D4" s="84"/>
      <c r="E4" s="84"/>
      <c r="F4" s="84"/>
      <c r="G4" s="84"/>
      <c r="H4" s="84"/>
      <c r="I4" s="84"/>
      <c r="J4" s="84"/>
    </row>
    <row r="5" s="48" customFormat="1" ht="15.75"/>
    <row r="7" spans="1:10" ht="15">
      <c r="A7" s="92" t="s">
        <v>169</v>
      </c>
      <c r="B7" s="92"/>
      <c r="C7" s="92"/>
      <c r="D7" s="92"/>
      <c r="E7" s="92"/>
      <c r="F7" s="92"/>
      <c r="G7" s="92"/>
      <c r="H7" s="92"/>
      <c r="I7" s="92"/>
      <c r="J7" s="92"/>
    </row>
    <row r="8" spans="1:10" ht="15">
      <c r="A8" s="89" t="s">
        <v>112</v>
      </c>
      <c r="B8" s="91" t="s">
        <v>106</v>
      </c>
      <c r="C8" s="91"/>
      <c r="D8" s="91"/>
      <c r="E8" s="91" t="s">
        <v>2</v>
      </c>
      <c r="F8" s="91"/>
      <c r="G8" s="91"/>
      <c r="H8" s="91" t="s">
        <v>3</v>
      </c>
      <c r="I8" s="91"/>
      <c r="J8" s="91"/>
    </row>
    <row r="9" spans="1:10" s="24" customFormat="1" ht="31.5" customHeight="1">
      <c r="A9" s="90"/>
      <c r="B9" s="25" t="s">
        <v>22</v>
      </c>
      <c r="C9" s="25" t="s">
        <v>23</v>
      </c>
      <c r="D9" s="42" t="s">
        <v>104</v>
      </c>
      <c r="E9" s="25" t="s">
        <v>24</v>
      </c>
      <c r="F9" s="25" t="s">
        <v>23</v>
      </c>
      <c r="G9" s="42" t="s">
        <v>105</v>
      </c>
      <c r="H9" s="25" t="s">
        <v>25</v>
      </c>
      <c r="I9" s="25" t="s">
        <v>23</v>
      </c>
      <c r="J9" s="18" t="s">
        <v>26</v>
      </c>
    </row>
    <row r="10" spans="1:10" ht="15">
      <c r="A10" s="19" t="s">
        <v>7</v>
      </c>
      <c r="B10" s="76">
        <v>172</v>
      </c>
      <c r="C10" s="20">
        <f>'Población Badajoz'!E12</f>
        <v>3137</v>
      </c>
      <c r="D10" s="51">
        <f>B10/C10</f>
        <v>0.054829454893210075</v>
      </c>
      <c r="E10" s="76">
        <v>135</v>
      </c>
      <c r="F10" s="20">
        <f>'Población Badajoz'!F12</f>
        <v>2973</v>
      </c>
      <c r="G10" s="51">
        <f>E10/F10</f>
        <v>0.045408678102926335</v>
      </c>
      <c r="H10" s="20">
        <f>B10+E10</f>
        <v>307</v>
      </c>
      <c r="I10" s="20">
        <f>C10+F10</f>
        <v>6110</v>
      </c>
      <c r="J10" s="51">
        <f>H10/I10</f>
        <v>0.050245499181669394</v>
      </c>
    </row>
    <row r="11" spans="1:10" ht="15">
      <c r="A11" s="19" t="s">
        <v>8</v>
      </c>
      <c r="B11" s="76">
        <v>683</v>
      </c>
      <c r="C11" s="20">
        <f>'Población Badajoz'!E13</f>
        <v>4453</v>
      </c>
      <c r="D11" s="51">
        <f aca="true" t="shared" si="0" ref="D11:D20">B11/C11</f>
        <v>0.15337974399281384</v>
      </c>
      <c r="E11" s="76">
        <v>702</v>
      </c>
      <c r="F11" s="20">
        <f>'Población Badajoz'!F13</f>
        <v>4207</v>
      </c>
      <c r="G11" s="51">
        <f aca="true" t="shared" si="1" ref="G11:G20">E11/F11</f>
        <v>0.16686474922747802</v>
      </c>
      <c r="H11" s="20">
        <f aca="true" t="shared" si="2" ref="H11:H19">B11+E11</f>
        <v>1385</v>
      </c>
      <c r="I11" s="20">
        <f aca="true" t="shared" si="3" ref="I11:I19">C11+F11</f>
        <v>8660</v>
      </c>
      <c r="J11" s="51">
        <f aca="true" t="shared" si="4" ref="J11:J20">H11/I11</f>
        <v>0.15993071593533487</v>
      </c>
    </row>
    <row r="12" spans="1:10" ht="15">
      <c r="A12" s="19" t="s">
        <v>9</v>
      </c>
      <c r="B12" s="76">
        <v>1011</v>
      </c>
      <c r="C12" s="20">
        <f>'Población Badajoz'!E14</f>
        <v>4838</v>
      </c>
      <c r="D12" s="51">
        <f t="shared" si="0"/>
        <v>0.2089706490285242</v>
      </c>
      <c r="E12" s="76">
        <v>1150</v>
      </c>
      <c r="F12" s="20">
        <f>'Población Badajoz'!F14</f>
        <v>4738</v>
      </c>
      <c r="G12" s="51">
        <f t="shared" si="1"/>
        <v>0.24271844660194175</v>
      </c>
      <c r="H12" s="20">
        <f t="shared" si="2"/>
        <v>2161</v>
      </c>
      <c r="I12" s="20">
        <f t="shared" si="3"/>
        <v>9576</v>
      </c>
      <c r="J12" s="51">
        <f t="shared" si="4"/>
        <v>0.22566833751044277</v>
      </c>
    </row>
    <row r="13" spans="1:10" ht="15">
      <c r="A13" s="19" t="s">
        <v>10</v>
      </c>
      <c r="B13" s="76">
        <v>949</v>
      </c>
      <c r="C13" s="20">
        <f>'Población Badajoz'!E15</f>
        <v>5531</v>
      </c>
      <c r="D13" s="51">
        <f t="shared" si="0"/>
        <v>0.17157837642379317</v>
      </c>
      <c r="E13" s="76">
        <v>1182</v>
      </c>
      <c r="F13" s="20">
        <f>'Población Badajoz'!F15</f>
        <v>5670</v>
      </c>
      <c r="G13" s="51">
        <f t="shared" si="1"/>
        <v>0.20846560846560847</v>
      </c>
      <c r="H13" s="20">
        <f t="shared" si="2"/>
        <v>2131</v>
      </c>
      <c r="I13" s="20">
        <f t="shared" si="3"/>
        <v>11201</v>
      </c>
      <c r="J13" s="51">
        <f t="shared" si="4"/>
        <v>0.19025087045799483</v>
      </c>
    </row>
    <row r="14" spans="1:10" ht="15">
      <c r="A14" s="19" t="s">
        <v>11</v>
      </c>
      <c r="B14" s="76">
        <v>972</v>
      </c>
      <c r="C14" s="20">
        <f>'Población Badajoz'!E16</f>
        <v>6257</v>
      </c>
      <c r="D14" s="51">
        <f t="shared" si="0"/>
        <v>0.15534601246603805</v>
      </c>
      <c r="E14" s="76">
        <v>1376</v>
      </c>
      <c r="F14" s="20">
        <f>'Población Badajoz'!F16</f>
        <v>6418</v>
      </c>
      <c r="G14" s="51">
        <f t="shared" si="1"/>
        <v>0.21439700841383608</v>
      </c>
      <c r="H14" s="20">
        <f t="shared" si="2"/>
        <v>2348</v>
      </c>
      <c r="I14" s="20">
        <f t="shared" si="3"/>
        <v>12675</v>
      </c>
      <c r="J14" s="51">
        <f t="shared" si="4"/>
        <v>0.1852465483234714</v>
      </c>
    </row>
    <row r="15" spans="1:10" ht="15">
      <c r="A15" s="19" t="s">
        <v>12</v>
      </c>
      <c r="B15" s="76">
        <v>976</v>
      </c>
      <c r="C15" s="20">
        <f>'Población Badajoz'!E17</f>
        <v>6352</v>
      </c>
      <c r="D15" s="51">
        <f t="shared" si="0"/>
        <v>0.15365239294710328</v>
      </c>
      <c r="E15" s="76">
        <v>1288</v>
      </c>
      <c r="F15" s="20">
        <f>'Población Badajoz'!F17</f>
        <v>6166</v>
      </c>
      <c r="G15" s="51">
        <f t="shared" si="1"/>
        <v>0.20888744729159908</v>
      </c>
      <c r="H15" s="20">
        <f t="shared" si="2"/>
        <v>2264</v>
      </c>
      <c r="I15" s="20">
        <f t="shared" si="3"/>
        <v>12518</v>
      </c>
      <c r="J15" s="51">
        <f t="shared" si="4"/>
        <v>0.18085956223038824</v>
      </c>
    </row>
    <row r="16" spans="1:10" ht="15">
      <c r="A16" s="19" t="s">
        <v>13</v>
      </c>
      <c r="B16" s="76">
        <v>1042</v>
      </c>
      <c r="C16" s="20">
        <f>'Población Badajoz'!E18</f>
        <v>5659</v>
      </c>
      <c r="D16" s="51">
        <f t="shared" si="0"/>
        <v>0.18413147199151794</v>
      </c>
      <c r="E16" s="76">
        <v>1377</v>
      </c>
      <c r="F16" s="20">
        <f>'Población Badajoz'!F18</f>
        <v>6001</v>
      </c>
      <c r="G16" s="51">
        <f t="shared" si="1"/>
        <v>0.22946175637393768</v>
      </c>
      <c r="H16" s="20">
        <f t="shared" si="2"/>
        <v>2419</v>
      </c>
      <c r="I16" s="20">
        <f t="shared" si="3"/>
        <v>11660</v>
      </c>
      <c r="J16" s="51">
        <f t="shared" si="4"/>
        <v>0.2074614065180103</v>
      </c>
    </row>
    <row r="17" spans="1:10" ht="15">
      <c r="A17" s="19" t="s">
        <v>14</v>
      </c>
      <c r="B17" s="76">
        <v>985</v>
      </c>
      <c r="C17" s="20">
        <f>'Población Badajoz'!E19</f>
        <v>5418</v>
      </c>
      <c r="D17" s="51">
        <f t="shared" si="0"/>
        <v>0.18180140273163528</v>
      </c>
      <c r="E17" s="76">
        <v>1211</v>
      </c>
      <c r="F17" s="20">
        <f>'Población Badajoz'!F19</f>
        <v>5797</v>
      </c>
      <c r="G17" s="51">
        <f t="shared" si="1"/>
        <v>0.20890115577022597</v>
      </c>
      <c r="H17" s="20">
        <f t="shared" si="2"/>
        <v>2196</v>
      </c>
      <c r="I17" s="20">
        <f t="shared" si="3"/>
        <v>11215</v>
      </c>
      <c r="J17" s="51">
        <f t="shared" si="4"/>
        <v>0.19580918412839945</v>
      </c>
    </row>
    <row r="18" spans="1:10" ht="15">
      <c r="A18" s="19" t="s">
        <v>15</v>
      </c>
      <c r="B18" s="76">
        <v>892</v>
      </c>
      <c r="C18" s="20">
        <f>'Población Badajoz'!E20</f>
        <v>4553</v>
      </c>
      <c r="D18" s="51">
        <f t="shared" si="0"/>
        <v>0.1959147814627718</v>
      </c>
      <c r="E18" s="76">
        <v>1025</v>
      </c>
      <c r="F18" s="20">
        <f>'Población Badajoz'!F20</f>
        <v>5012</v>
      </c>
      <c r="G18" s="51">
        <f t="shared" si="1"/>
        <v>0.20450917797286514</v>
      </c>
      <c r="H18" s="20">
        <f t="shared" si="2"/>
        <v>1917</v>
      </c>
      <c r="I18" s="20">
        <f t="shared" si="3"/>
        <v>9565</v>
      </c>
      <c r="J18" s="51">
        <f t="shared" si="4"/>
        <v>0.20041819132253005</v>
      </c>
    </row>
    <row r="19" spans="1:10" ht="15">
      <c r="A19" s="19" t="s">
        <v>16</v>
      </c>
      <c r="B19" s="76">
        <v>497</v>
      </c>
      <c r="C19" s="20">
        <f>'Población Badajoz'!E21</f>
        <v>3613</v>
      </c>
      <c r="D19" s="51">
        <f t="shared" si="0"/>
        <v>0.13755881538887352</v>
      </c>
      <c r="E19" s="76">
        <v>644</v>
      </c>
      <c r="F19" s="20">
        <f>'Población Badajoz'!F21</f>
        <v>4005</v>
      </c>
      <c r="G19" s="51">
        <f t="shared" si="1"/>
        <v>0.16079900124843946</v>
      </c>
      <c r="H19" s="20">
        <f t="shared" si="2"/>
        <v>1141</v>
      </c>
      <c r="I19" s="20">
        <f t="shared" si="3"/>
        <v>7618</v>
      </c>
      <c r="J19" s="51">
        <f t="shared" si="4"/>
        <v>0.14977684431609345</v>
      </c>
    </row>
    <row r="20" spans="1:10" ht="15.75">
      <c r="A20" s="26" t="s">
        <v>3</v>
      </c>
      <c r="B20" s="22">
        <f>SUM(B10:B19)</f>
        <v>8179</v>
      </c>
      <c r="C20" s="22">
        <f>SUM(C10:C19)</f>
        <v>49811</v>
      </c>
      <c r="D20" s="53">
        <f t="shared" si="0"/>
        <v>0.1642006785649756</v>
      </c>
      <c r="E20" s="22">
        <f>SUM(E10:E19)</f>
        <v>10090</v>
      </c>
      <c r="F20" s="22">
        <f>SUM(F10:F19)</f>
        <v>50987</v>
      </c>
      <c r="G20" s="53">
        <f t="shared" si="1"/>
        <v>0.19789358071665328</v>
      </c>
      <c r="H20" s="22">
        <f>SUM(H10:H19)</f>
        <v>18269</v>
      </c>
      <c r="I20" s="22">
        <f>SUM(I10:I19)</f>
        <v>100798</v>
      </c>
      <c r="J20" s="53">
        <f t="shared" si="4"/>
        <v>0.1812436754697514</v>
      </c>
    </row>
    <row r="40" spans="2:8" ht="15">
      <c r="B40" s="88" t="s">
        <v>171</v>
      </c>
      <c r="C40" s="88"/>
      <c r="D40" s="88"/>
      <c r="E40" s="88"/>
      <c r="F40" s="88"/>
      <c r="G40" s="88"/>
      <c r="H40" s="88"/>
    </row>
    <row r="41" spans="2:8" ht="15">
      <c r="B41" s="88"/>
      <c r="C41" s="88"/>
      <c r="D41" s="88"/>
      <c r="E41" s="88"/>
      <c r="F41" s="88"/>
      <c r="G41" s="88"/>
      <c r="H41" s="88"/>
    </row>
    <row r="42" spans="2:8" ht="15">
      <c r="B42" s="88"/>
      <c r="C42" s="88"/>
      <c r="D42" s="88"/>
      <c r="E42" s="88"/>
      <c r="F42" s="88"/>
      <c r="G42" s="88"/>
      <c r="H42" s="88"/>
    </row>
  </sheetData>
  <mergeCells count="7">
    <mergeCell ref="A3:J4"/>
    <mergeCell ref="A8:A9"/>
    <mergeCell ref="B40:H42"/>
    <mergeCell ref="B8:D8"/>
    <mergeCell ref="E8:G8"/>
    <mergeCell ref="H8:J8"/>
    <mergeCell ref="A7:J7"/>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workbookViewId="0" topLeftCell="A1"/>
  </sheetViews>
  <sheetFormatPr defaultColWidth="11.421875" defaultRowHeight="15"/>
  <cols>
    <col min="1" max="4" width="11.421875" style="17" customWidth="1"/>
    <col min="5" max="5" width="12.57421875" style="17" customWidth="1"/>
    <col min="6" max="16384" width="11.421875" style="17" customWidth="1"/>
  </cols>
  <sheetData>
    <row r="1" ht="15.75">
      <c r="A1" s="23" t="s">
        <v>27</v>
      </c>
    </row>
    <row r="2" s="41" customFormat="1" ht="15.75">
      <c r="A2" s="48"/>
    </row>
    <row r="3" spans="1:8" s="41" customFormat="1" ht="17.25" customHeight="1">
      <c r="A3" s="84" t="s">
        <v>172</v>
      </c>
      <c r="B3" s="84"/>
      <c r="C3" s="84"/>
      <c r="D3" s="84"/>
      <c r="E3" s="84"/>
      <c r="F3" s="84"/>
      <c r="G3" s="84"/>
      <c r="H3" s="84"/>
    </row>
    <row r="4" spans="1:8" s="41" customFormat="1" ht="15">
      <c r="A4" s="84"/>
      <c r="B4" s="84"/>
      <c r="C4" s="84"/>
      <c r="D4" s="84"/>
      <c r="E4" s="84"/>
      <c r="F4" s="84"/>
      <c r="G4" s="84"/>
      <c r="H4" s="84"/>
    </row>
    <row r="6" spans="1:7" ht="15">
      <c r="A6" s="95" t="s">
        <v>169</v>
      </c>
      <c r="B6" s="95"/>
      <c r="C6" s="95"/>
      <c r="D6" s="95"/>
      <c r="E6" s="95"/>
      <c r="F6" s="95"/>
      <c r="G6" s="95"/>
    </row>
    <row r="7" spans="1:7" ht="15">
      <c r="A7" s="93" t="s">
        <v>112</v>
      </c>
      <c r="B7" s="95" t="s">
        <v>108</v>
      </c>
      <c r="C7" s="95"/>
      <c r="D7" s="95" t="s">
        <v>29</v>
      </c>
      <c r="E7" s="95"/>
      <c r="F7" s="95" t="s">
        <v>30</v>
      </c>
      <c r="G7" s="95"/>
    </row>
    <row r="8" spans="1:8" ht="38.25">
      <c r="A8" s="94"/>
      <c r="B8" s="42" t="s">
        <v>107</v>
      </c>
      <c r="C8" s="18" t="s">
        <v>31</v>
      </c>
      <c r="D8" s="18" t="s">
        <v>33</v>
      </c>
      <c r="E8" s="18" t="s">
        <v>31</v>
      </c>
      <c r="F8" s="18" t="s">
        <v>32</v>
      </c>
      <c r="G8" s="18" t="s">
        <v>34</v>
      </c>
      <c r="H8" s="16"/>
    </row>
    <row r="9" spans="1:7" ht="15">
      <c r="A9" s="19" t="s">
        <v>7</v>
      </c>
      <c r="B9" s="20">
        <f>'PEEA-Desempleo'!B10</f>
        <v>172</v>
      </c>
      <c r="C9" s="51">
        <f>B9/F9</f>
        <v>0.5602605863192183</v>
      </c>
      <c r="D9" s="20">
        <f>'PEEA-Desempleo'!E10</f>
        <v>135</v>
      </c>
      <c r="E9" s="51">
        <f>D9/F9</f>
        <v>0.43973941368078173</v>
      </c>
      <c r="F9" s="20">
        <f>B9+D9</f>
        <v>307</v>
      </c>
      <c r="G9" s="56">
        <f>F9/$F$19</f>
        <v>0.01680442279270896</v>
      </c>
    </row>
    <row r="10" spans="1:7" ht="15">
      <c r="A10" s="19" t="s">
        <v>8</v>
      </c>
      <c r="B10" s="20">
        <f>'PEEA-Desempleo'!B11</f>
        <v>683</v>
      </c>
      <c r="C10" s="51">
        <f aca="true" t="shared" si="0" ref="C10:C19">B10/F10</f>
        <v>0.49314079422382673</v>
      </c>
      <c r="D10" s="20">
        <f>'PEEA-Desempleo'!E11</f>
        <v>702</v>
      </c>
      <c r="E10" s="51">
        <f aca="true" t="shared" si="1" ref="E10:E19">D10/F10</f>
        <v>0.5068592057761733</v>
      </c>
      <c r="F10" s="20">
        <f aca="true" t="shared" si="2" ref="F10:F19">B10+D10</f>
        <v>1385</v>
      </c>
      <c r="G10" s="56">
        <f aca="true" t="shared" si="3" ref="G10:G19">F10/$F$19</f>
        <v>0.07581148393453391</v>
      </c>
    </row>
    <row r="11" spans="1:7" ht="15">
      <c r="A11" s="19" t="s">
        <v>9</v>
      </c>
      <c r="B11" s="20">
        <f>'PEEA-Desempleo'!B12</f>
        <v>1011</v>
      </c>
      <c r="C11" s="51">
        <f t="shared" si="0"/>
        <v>0.46783896344285053</v>
      </c>
      <c r="D11" s="20">
        <f>'PEEA-Desempleo'!E12</f>
        <v>1150</v>
      </c>
      <c r="E11" s="51">
        <f t="shared" si="1"/>
        <v>0.5321610365571494</v>
      </c>
      <c r="F11" s="20">
        <f t="shared" si="2"/>
        <v>2161</v>
      </c>
      <c r="G11" s="56">
        <f t="shared" si="3"/>
        <v>0.1182878099512836</v>
      </c>
    </row>
    <row r="12" spans="1:7" ht="15">
      <c r="A12" s="19" t="s">
        <v>10</v>
      </c>
      <c r="B12" s="20">
        <f>'PEEA-Desempleo'!B13</f>
        <v>949</v>
      </c>
      <c r="C12" s="51">
        <f t="shared" si="0"/>
        <v>0.44533083059596434</v>
      </c>
      <c r="D12" s="20">
        <f>'PEEA-Desempleo'!E13</f>
        <v>1182</v>
      </c>
      <c r="E12" s="51">
        <f t="shared" si="1"/>
        <v>0.5546691694040357</v>
      </c>
      <c r="F12" s="20">
        <f t="shared" si="2"/>
        <v>2131</v>
      </c>
      <c r="G12" s="56">
        <f t="shared" si="3"/>
        <v>0.11664568394548142</v>
      </c>
    </row>
    <row r="13" spans="1:7" ht="15">
      <c r="A13" s="19" t="s">
        <v>11</v>
      </c>
      <c r="B13" s="20">
        <f>'PEEA-Desempleo'!B14</f>
        <v>972</v>
      </c>
      <c r="C13" s="51">
        <f t="shared" si="0"/>
        <v>0.41396933560477</v>
      </c>
      <c r="D13" s="20">
        <f>'PEEA-Desempleo'!E14</f>
        <v>1376</v>
      </c>
      <c r="E13" s="51">
        <f t="shared" si="1"/>
        <v>0.58603066439523</v>
      </c>
      <c r="F13" s="20">
        <f t="shared" si="2"/>
        <v>2348</v>
      </c>
      <c r="G13" s="56">
        <f t="shared" si="3"/>
        <v>0.12852372872078385</v>
      </c>
    </row>
    <row r="14" spans="1:7" ht="15">
      <c r="A14" s="19" t="s">
        <v>12</v>
      </c>
      <c r="B14" s="20">
        <f>'PEEA-Desempleo'!B15</f>
        <v>976</v>
      </c>
      <c r="C14" s="51">
        <f t="shared" si="0"/>
        <v>0.43109540636042404</v>
      </c>
      <c r="D14" s="20">
        <f>'PEEA-Desempleo'!E15</f>
        <v>1288</v>
      </c>
      <c r="E14" s="51">
        <f t="shared" si="1"/>
        <v>0.568904593639576</v>
      </c>
      <c r="F14" s="20">
        <f t="shared" si="2"/>
        <v>2264</v>
      </c>
      <c r="G14" s="56">
        <f t="shared" si="3"/>
        <v>0.12392577590453774</v>
      </c>
    </row>
    <row r="15" spans="1:7" ht="15">
      <c r="A15" s="19" t="s">
        <v>13</v>
      </c>
      <c r="B15" s="20">
        <f>'PEEA-Desempleo'!B16</f>
        <v>1042</v>
      </c>
      <c r="C15" s="51">
        <f t="shared" si="0"/>
        <v>0.43075651095494005</v>
      </c>
      <c r="D15" s="20">
        <f>'PEEA-Desempleo'!E16</f>
        <v>1377</v>
      </c>
      <c r="E15" s="51">
        <f t="shared" si="1"/>
        <v>0.56924348904506</v>
      </c>
      <c r="F15" s="20">
        <f t="shared" si="2"/>
        <v>2419</v>
      </c>
      <c r="G15" s="56">
        <f t="shared" si="3"/>
        <v>0.13241009360118233</v>
      </c>
    </row>
    <row r="16" spans="1:7" ht="15">
      <c r="A16" s="19" t="s">
        <v>14</v>
      </c>
      <c r="B16" s="20">
        <f>'PEEA-Desempleo'!B17</f>
        <v>985</v>
      </c>
      <c r="C16" s="51">
        <f t="shared" si="0"/>
        <v>0.44854280510018213</v>
      </c>
      <c r="D16" s="20">
        <f>'PEEA-Desempleo'!E17</f>
        <v>1211</v>
      </c>
      <c r="E16" s="51">
        <f t="shared" si="1"/>
        <v>0.5514571948998178</v>
      </c>
      <c r="F16" s="20">
        <f t="shared" si="2"/>
        <v>2196</v>
      </c>
      <c r="G16" s="56">
        <f t="shared" si="3"/>
        <v>0.12020362362471947</v>
      </c>
    </row>
    <row r="17" spans="1:7" ht="15">
      <c r="A17" s="19" t="s">
        <v>15</v>
      </c>
      <c r="B17" s="20">
        <f>'PEEA-Desempleo'!B18</f>
        <v>892</v>
      </c>
      <c r="C17" s="51">
        <f t="shared" si="0"/>
        <v>0.46531038080333853</v>
      </c>
      <c r="D17" s="20">
        <f>'PEEA-Desempleo'!E18</f>
        <v>1025</v>
      </c>
      <c r="E17" s="51">
        <f t="shared" si="1"/>
        <v>0.5346896191966615</v>
      </c>
      <c r="F17" s="20">
        <f t="shared" si="2"/>
        <v>1917</v>
      </c>
      <c r="G17" s="56">
        <f t="shared" si="3"/>
        <v>0.10493185177075921</v>
      </c>
    </row>
    <row r="18" spans="1:7" ht="15">
      <c r="A18" s="19" t="s">
        <v>16</v>
      </c>
      <c r="B18" s="20">
        <f>'PEEA-Desempleo'!B19</f>
        <v>497</v>
      </c>
      <c r="C18" s="51">
        <f t="shared" si="0"/>
        <v>0.43558282208588955</v>
      </c>
      <c r="D18" s="20">
        <f>'PEEA-Desempleo'!E19</f>
        <v>644</v>
      </c>
      <c r="E18" s="51">
        <f t="shared" si="1"/>
        <v>0.5644171779141104</v>
      </c>
      <c r="F18" s="20">
        <f t="shared" si="2"/>
        <v>1141</v>
      </c>
      <c r="G18" s="56">
        <f t="shared" si="3"/>
        <v>0.062455525754009526</v>
      </c>
    </row>
    <row r="19" spans="1:7" ht="15.75">
      <c r="A19" s="26" t="s">
        <v>3</v>
      </c>
      <c r="B19" s="22">
        <f>SUM(B9:B18)</f>
        <v>8179</v>
      </c>
      <c r="C19" s="53">
        <f t="shared" si="0"/>
        <v>0.4476982867152006</v>
      </c>
      <c r="D19" s="22">
        <f>SUM(D9:D18)</f>
        <v>10090</v>
      </c>
      <c r="E19" s="53">
        <f t="shared" si="1"/>
        <v>0.5523017132847994</v>
      </c>
      <c r="F19" s="22">
        <f t="shared" si="2"/>
        <v>18269</v>
      </c>
      <c r="G19" s="57">
        <f t="shared" si="3"/>
        <v>1</v>
      </c>
    </row>
    <row r="39" spans="2:8" ht="15">
      <c r="B39" s="88" t="s">
        <v>173</v>
      </c>
      <c r="C39" s="88"/>
      <c r="D39" s="88"/>
      <c r="E39" s="88"/>
      <c r="F39" s="88"/>
      <c r="G39" s="88"/>
      <c r="H39" s="88"/>
    </row>
    <row r="40" spans="2:8" ht="15">
      <c r="B40" s="88"/>
      <c r="C40" s="88"/>
      <c r="D40" s="88"/>
      <c r="E40" s="88"/>
      <c r="F40" s="88"/>
      <c r="G40" s="88"/>
      <c r="H40" s="88"/>
    </row>
    <row r="41" spans="2:8" ht="15">
      <c r="B41" s="88"/>
      <c r="C41" s="88"/>
      <c r="D41" s="88"/>
      <c r="E41" s="88"/>
      <c r="F41" s="88"/>
      <c r="G41" s="88"/>
      <c r="H41" s="88"/>
    </row>
  </sheetData>
  <mergeCells count="7">
    <mergeCell ref="A3:H4"/>
    <mergeCell ref="A7:A8"/>
    <mergeCell ref="B39:H41"/>
    <mergeCell ref="A6:G6"/>
    <mergeCell ref="B7:C7"/>
    <mergeCell ref="D7:E7"/>
    <mergeCell ref="F7:G7"/>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workbookViewId="0" topLeftCell="A1"/>
  </sheetViews>
  <sheetFormatPr defaultColWidth="11.421875" defaultRowHeight="15"/>
  <cols>
    <col min="1" max="1" width="24.00390625" style="17" bestFit="1" customWidth="1"/>
    <col min="2" max="16384" width="11.421875" style="17" customWidth="1"/>
  </cols>
  <sheetData>
    <row r="1" ht="15.75">
      <c r="A1" s="48" t="s">
        <v>43</v>
      </c>
    </row>
    <row r="2" s="41" customFormat="1" ht="15.75">
      <c r="A2" s="48"/>
    </row>
    <row r="3" spans="1:7" s="41" customFormat="1" ht="17.25" customHeight="1">
      <c r="A3" s="84" t="s">
        <v>174</v>
      </c>
      <c r="B3" s="84"/>
      <c r="C3" s="84"/>
      <c r="D3" s="84"/>
      <c r="E3" s="84"/>
      <c r="F3" s="84"/>
      <c r="G3" s="84"/>
    </row>
    <row r="4" spans="1:7" s="41" customFormat="1" ht="15">
      <c r="A4" s="84"/>
      <c r="B4" s="84"/>
      <c r="C4" s="84"/>
      <c r="D4" s="84"/>
      <c r="E4" s="84"/>
      <c r="F4" s="84"/>
      <c r="G4" s="84"/>
    </row>
    <row r="5" ht="18" customHeight="1"/>
    <row r="6" spans="1:7" ht="15">
      <c r="A6" s="92" t="s">
        <v>169</v>
      </c>
      <c r="B6" s="92"/>
      <c r="C6" s="92"/>
      <c r="D6" s="92"/>
      <c r="E6" s="92"/>
      <c r="F6" s="92"/>
      <c r="G6" s="92"/>
    </row>
    <row r="7" spans="1:7" ht="15">
      <c r="A7" s="93" t="s">
        <v>113</v>
      </c>
      <c r="B7" s="92" t="s">
        <v>106</v>
      </c>
      <c r="C7" s="92"/>
      <c r="D7" s="92" t="s">
        <v>2</v>
      </c>
      <c r="E7" s="92"/>
      <c r="F7" s="92" t="s">
        <v>3</v>
      </c>
      <c r="G7" s="92"/>
    </row>
    <row r="8" spans="1:8" s="24" customFormat="1" ht="38.25">
      <c r="A8" s="94"/>
      <c r="B8" s="42" t="s">
        <v>107</v>
      </c>
      <c r="C8" s="42" t="s">
        <v>104</v>
      </c>
      <c r="D8" s="18" t="s">
        <v>33</v>
      </c>
      <c r="E8" s="42" t="s">
        <v>105</v>
      </c>
      <c r="F8" s="18" t="s">
        <v>32</v>
      </c>
      <c r="G8" s="18" t="s">
        <v>35</v>
      </c>
      <c r="H8" s="27"/>
    </row>
    <row r="9" spans="1:7" ht="15">
      <c r="A9" s="29" t="s">
        <v>36</v>
      </c>
      <c r="B9" s="80">
        <v>66</v>
      </c>
      <c r="C9" s="51">
        <f>B9/$F$18</f>
        <v>0.003401360544217687</v>
      </c>
      <c r="D9" s="80">
        <v>118</v>
      </c>
      <c r="E9" s="51">
        <f>D9/$F$18</f>
        <v>0.006081220366934653</v>
      </c>
      <c r="F9" s="20">
        <f>B9+D9</f>
        <v>184</v>
      </c>
      <c r="G9" s="51">
        <f>F9/$F$18</f>
        <v>0.00948258091115234</v>
      </c>
    </row>
    <row r="10" spans="1:7" ht="15">
      <c r="A10" s="29" t="s">
        <v>37</v>
      </c>
      <c r="B10" s="80">
        <v>1855</v>
      </c>
      <c r="C10" s="51">
        <f aca="true" t="shared" si="0" ref="C10:C18">B10/$F$18</f>
        <v>0.0955988455988456</v>
      </c>
      <c r="D10" s="80">
        <v>2055</v>
      </c>
      <c r="E10" s="51">
        <f aca="true" t="shared" si="1" ref="E10:E18">D10/$F$18</f>
        <v>0.10590599876314162</v>
      </c>
      <c r="F10" s="20">
        <f aca="true" t="shared" si="2" ref="F10:F18">B10+D10</f>
        <v>3910</v>
      </c>
      <c r="G10" s="51">
        <f aca="true" t="shared" si="3" ref="G10:G18">F10/$F$18</f>
        <v>0.2015048443619872</v>
      </c>
    </row>
    <row r="11" spans="1:7" ht="15">
      <c r="A11" s="29" t="s">
        <v>38</v>
      </c>
      <c r="B11" s="80">
        <v>4395</v>
      </c>
      <c r="C11" s="51">
        <f t="shared" si="0"/>
        <v>0.22649969078540508</v>
      </c>
      <c r="D11" s="80">
        <v>4462</v>
      </c>
      <c r="E11" s="51">
        <f t="shared" si="1"/>
        <v>0.22995258709544425</v>
      </c>
      <c r="F11" s="20">
        <f t="shared" si="2"/>
        <v>8857</v>
      </c>
      <c r="G11" s="51">
        <f t="shared" si="3"/>
        <v>0.4564522778808493</v>
      </c>
    </row>
    <row r="12" spans="1:7" ht="15">
      <c r="A12" s="29" t="s">
        <v>39</v>
      </c>
      <c r="B12" s="80">
        <v>480</v>
      </c>
      <c r="C12" s="51">
        <f t="shared" si="0"/>
        <v>0.024737167594310452</v>
      </c>
      <c r="D12" s="80">
        <v>655</v>
      </c>
      <c r="E12" s="51">
        <f t="shared" si="1"/>
        <v>0.03375592661306947</v>
      </c>
      <c r="F12" s="20">
        <f t="shared" si="2"/>
        <v>1135</v>
      </c>
      <c r="G12" s="51">
        <f t="shared" si="3"/>
        <v>0.05849309420737992</v>
      </c>
    </row>
    <row r="13" spans="1:7" ht="15">
      <c r="A13" s="29" t="s">
        <v>40</v>
      </c>
      <c r="B13" s="80">
        <v>480</v>
      </c>
      <c r="C13" s="51">
        <f t="shared" si="0"/>
        <v>0.024737167594310452</v>
      </c>
      <c r="D13" s="80">
        <v>655</v>
      </c>
      <c r="E13" s="51">
        <f t="shared" si="1"/>
        <v>0.03375592661306947</v>
      </c>
      <c r="F13" s="20">
        <f t="shared" si="2"/>
        <v>1135</v>
      </c>
      <c r="G13" s="51">
        <f t="shared" si="3"/>
        <v>0.05849309420737992</v>
      </c>
    </row>
    <row r="14" spans="1:7" ht="15">
      <c r="A14" s="29" t="s">
        <v>41</v>
      </c>
      <c r="B14" s="80">
        <v>413</v>
      </c>
      <c r="C14" s="51">
        <f t="shared" si="0"/>
        <v>0.021284271284271284</v>
      </c>
      <c r="D14" s="80">
        <v>906</v>
      </c>
      <c r="E14" s="51">
        <f t="shared" si="1"/>
        <v>0.04669140383426098</v>
      </c>
      <c r="F14" s="20">
        <f t="shared" si="2"/>
        <v>1319</v>
      </c>
      <c r="G14" s="51">
        <f t="shared" si="3"/>
        <v>0.06797567511853227</v>
      </c>
    </row>
    <row r="15" spans="1:7" ht="15">
      <c r="A15" s="29" t="s">
        <v>42</v>
      </c>
      <c r="B15" s="80">
        <v>361</v>
      </c>
      <c r="C15" s="51">
        <f t="shared" si="0"/>
        <v>0.01860441146155432</v>
      </c>
      <c r="D15" s="80">
        <v>471</v>
      </c>
      <c r="E15" s="51">
        <f t="shared" si="1"/>
        <v>0.02427334570191713</v>
      </c>
      <c r="F15" s="20">
        <f t="shared" si="2"/>
        <v>832</v>
      </c>
      <c r="G15" s="51">
        <f t="shared" si="3"/>
        <v>0.04287775716347145</v>
      </c>
    </row>
    <row r="16" spans="1:7" ht="15">
      <c r="A16" s="29" t="s">
        <v>122</v>
      </c>
      <c r="B16" s="80">
        <v>311</v>
      </c>
      <c r="C16" s="51">
        <f t="shared" si="0"/>
        <v>0.01602762317048031</v>
      </c>
      <c r="D16" s="80">
        <v>801</v>
      </c>
      <c r="E16" s="51">
        <f t="shared" si="1"/>
        <v>0.041280148423005564</v>
      </c>
      <c r="F16" s="20">
        <f t="shared" si="2"/>
        <v>1112</v>
      </c>
      <c r="G16" s="51">
        <f t="shared" si="3"/>
        <v>0.05730777159348588</v>
      </c>
    </row>
    <row r="17" spans="1:7" ht="15">
      <c r="A17" s="29" t="s">
        <v>123</v>
      </c>
      <c r="B17" s="80">
        <v>298</v>
      </c>
      <c r="C17" s="51">
        <f t="shared" si="0"/>
        <v>0.015357658214801072</v>
      </c>
      <c r="D17" s="80">
        <v>622</v>
      </c>
      <c r="E17" s="51">
        <f t="shared" si="1"/>
        <v>0.03205524634096062</v>
      </c>
      <c r="F17" s="20">
        <f t="shared" si="2"/>
        <v>920</v>
      </c>
      <c r="G17" s="51">
        <f t="shared" si="3"/>
        <v>0.0474129045557617</v>
      </c>
    </row>
    <row r="18" spans="1:7" ht="15.75">
      <c r="A18" s="21" t="s">
        <v>30</v>
      </c>
      <c r="B18" s="22">
        <f>SUM(B9:B17)</f>
        <v>8659</v>
      </c>
      <c r="C18" s="53">
        <f t="shared" si="0"/>
        <v>0.4462481962481962</v>
      </c>
      <c r="D18" s="22">
        <f>SUM(D9:D17)</f>
        <v>10745</v>
      </c>
      <c r="E18" s="53">
        <f t="shared" si="1"/>
        <v>0.5537518037518038</v>
      </c>
      <c r="F18" s="22">
        <f t="shared" si="2"/>
        <v>19404</v>
      </c>
      <c r="G18" s="53">
        <f t="shared" si="3"/>
        <v>1</v>
      </c>
    </row>
    <row r="40" spans="2:8" ht="15">
      <c r="B40" s="88" t="s">
        <v>175</v>
      </c>
      <c r="C40" s="88"/>
      <c r="D40" s="88"/>
      <c r="E40" s="88"/>
      <c r="F40" s="88"/>
      <c r="G40" s="88"/>
      <c r="H40" s="88"/>
    </row>
    <row r="41" spans="2:8" ht="15">
      <c r="B41" s="88"/>
      <c r="C41" s="88"/>
      <c r="D41" s="88"/>
      <c r="E41" s="88"/>
      <c r="F41" s="88"/>
      <c r="G41" s="88"/>
      <c r="H41" s="88"/>
    </row>
    <row r="42" spans="2:8" ht="15">
      <c r="B42" s="88"/>
      <c r="C42" s="88"/>
      <c r="D42" s="88"/>
      <c r="E42" s="88"/>
      <c r="F42" s="88"/>
      <c r="G42" s="88"/>
      <c r="H42" s="88"/>
    </row>
  </sheetData>
  <mergeCells count="7">
    <mergeCell ref="A3:G4"/>
    <mergeCell ref="A7:A8"/>
    <mergeCell ref="B40:H42"/>
    <mergeCell ref="A6:G6"/>
    <mergeCell ref="B7:C7"/>
    <mergeCell ref="D7:E7"/>
    <mergeCell ref="F7:G7"/>
  </mergeCells>
  <printOptions/>
  <pageMargins left="0.7" right="0.7" top="0.75" bottom="0.75" header="0.3" footer="0.3"/>
  <pageSetup horizontalDpi="600" verticalDpi="600" orientation="portrait" paperSize="9" r:id="rId2"/>
  <ignoredErrors>
    <ignoredError sqref="F10:F17 F9" formula="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
  <sheetViews>
    <sheetView workbookViewId="0" topLeftCell="A1"/>
  </sheetViews>
  <sheetFormatPr defaultColWidth="11.421875" defaultRowHeight="15"/>
  <cols>
    <col min="1" max="1" width="24.00390625" style="32" bestFit="1" customWidth="1"/>
    <col min="2" max="16384" width="11.421875" style="32" customWidth="1"/>
  </cols>
  <sheetData>
    <row r="1" ht="15.75">
      <c r="A1" s="39" t="s">
        <v>43</v>
      </c>
    </row>
    <row r="2" s="41" customFormat="1" ht="15.75">
      <c r="A2" s="48"/>
    </row>
    <row r="3" spans="1:10" s="41" customFormat="1" ht="15">
      <c r="A3" s="96" t="s">
        <v>179</v>
      </c>
      <c r="B3" s="96"/>
      <c r="C3" s="96"/>
      <c r="D3" s="96"/>
      <c r="E3" s="96"/>
      <c r="F3" s="96"/>
      <c r="G3" s="96"/>
      <c r="H3" s="96"/>
      <c r="I3" s="96"/>
      <c r="J3" s="96"/>
    </row>
    <row r="4" s="41" customFormat="1" ht="15.75">
      <c r="A4" s="48"/>
    </row>
    <row r="6" spans="1:24" ht="15">
      <c r="A6" s="95" t="s">
        <v>169</v>
      </c>
      <c r="B6" s="95"/>
      <c r="C6" s="95"/>
      <c r="D6" s="95"/>
      <c r="E6" s="95"/>
      <c r="F6" s="95"/>
      <c r="G6" s="95"/>
      <c r="H6" s="95"/>
      <c r="I6" s="95"/>
      <c r="J6" s="95"/>
      <c r="K6" s="95"/>
      <c r="L6" s="95"/>
      <c r="M6" s="95"/>
      <c r="N6" s="95"/>
      <c r="O6" s="95"/>
      <c r="P6" s="95"/>
      <c r="Q6" s="95"/>
      <c r="R6" s="95"/>
      <c r="S6" s="95"/>
      <c r="T6" s="95"/>
      <c r="U6" s="95"/>
      <c r="V6" s="95"/>
      <c r="W6" s="95"/>
      <c r="X6" s="95"/>
    </row>
    <row r="7" spans="1:24" ht="15">
      <c r="A7" s="89" t="s">
        <v>113</v>
      </c>
      <c r="B7" s="97" t="s">
        <v>7</v>
      </c>
      <c r="C7" s="97"/>
      <c r="D7" s="97" t="s">
        <v>44</v>
      </c>
      <c r="E7" s="97"/>
      <c r="F7" s="97" t="s">
        <v>45</v>
      </c>
      <c r="G7" s="97"/>
      <c r="H7" s="97" t="s">
        <v>46</v>
      </c>
      <c r="I7" s="97"/>
      <c r="J7" s="97" t="s">
        <v>47</v>
      </c>
      <c r="K7" s="97"/>
      <c r="L7" s="97" t="s">
        <v>48</v>
      </c>
      <c r="M7" s="97"/>
      <c r="N7" s="97" t="s">
        <v>49</v>
      </c>
      <c r="O7" s="97"/>
      <c r="P7" s="97" t="s">
        <v>50</v>
      </c>
      <c r="Q7" s="97"/>
      <c r="R7" s="97" t="s">
        <v>51</v>
      </c>
      <c r="S7" s="97"/>
      <c r="T7" s="97" t="s">
        <v>52</v>
      </c>
      <c r="U7" s="97"/>
      <c r="V7" s="97" t="s">
        <v>30</v>
      </c>
      <c r="W7" s="97"/>
      <c r="X7" s="98" t="s">
        <v>30</v>
      </c>
    </row>
    <row r="8" spans="1:24" ht="15">
      <c r="A8" s="90"/>
      <c r="B8" s="52" t="s">
        <v>106</v>
      </c>
      <c r="C8" s="34" t="s">
        <v>2</v>
      </c>
      <c r="D8" s="52" t="s">
        <v>106</v>
      </c>
      <c r="E8" s="34" t="s">
        <v>2</v>
      </c>
      <c r="F8" s="52" t="s">
        <v>106</v>
      </c>
      <c r="G8" s="34" t="s">
        <v>2</v>
      </c>
      <c r="H8" s="52" t="s">
        <v>106</v>
      </c>
      <c r="I8" s="34" t="s">
        <v>2</v>
      </c>
      <c r="J8" s="52" t="s">
        <v>106</v>
      </c>
      <c r="K8" s="34" t="s">
        <v>2</v>
      </c>
      <c r="L8" s="52" t="s">
        <v>106</v>
      </c>
      <c r="M8" s="34" t="s">
        <v>2</v>
      </c>
      <c r="N8" s="52" t="s">
        <v>106</v>
      </c>
      <c r="O8" s="34" t="s">
        <v>2</v>
      </c>
      <c r="P8" s="52" t="s">
        <v>106</v>
      </c>
      <c r="Q8" s="34" t="s">
        <v>2</v>
      </c>
      <c r="R8" s="52" t="s">
        <v>106</v>
      </c>
      <c r="S8" s="34" t="s">
        <v>2</v>
      </c>
      <c r="T8" s="52" t="s">
        <v>106</v>
      </c>
      <c r="U8" s="34" t="s">
        <v>2</v>
      </c>
      <c r="V8" s="52" t="s">
        <v>106</v>
      </c>
      <c r="W8" s="34" t="s">
        <v>2</v>
      </c>
      <c r="X8" s="99"/>
    </row>
    <row r="9" spans="1:24" ht="15">
      <c r="A9" s="29" t="s">
        <v>36</v>
      </c>
      <c r="B9" s="77">
        <v>1</v>
      </c>
      <c r="C9" s="77">
        <v>0</v>
      </c>
      <c r="D9" s="77">
        <v>2</v>
      </c>
      <c r="E9" s="77">
        <v>1</v>
      </c>
      <c r="F9" s="77">
        <v>3</v>
      </c>
      <c r="G9" s="77">
        <v>1</v>
      </c>
      <c r="H9" s="77">
        <v>2</v>
      </c>
      <c r="I9" s="77">
        <v>5</v>
      </c>
      <c r="J9" s="77">
        <v>2</v>
      </c>
      <c r="K9" s="77">
        <v>3</v>
      </c>
      <c r="L9" s="77">
        <v>3</v>
      </c>
      <c r="M9" s="77">
        <v>8</v>
      </c>
      <c r="N9" s="77">
        <v>9</v>
      </c>
      <c r="O9" s="77">
        <v>17</v>
      </c>
      <c r="P9" s="77">
        <v>13</v>
      </c>
      <c r="Q9" s="77">
        <v>13</v>
      </c>
      <c r="R9" s="77">
        <v>15</v>
      </c>
      <c r="S9" s="77">
        <v>39</v>
      </c>
      <c r="T9" s="77">
        <v>16</v>
      </c>
      <c r="U9" s="77">
        <v>31</v>
      </c>
      <c r="V9" s="77">
        <f>B9+D9+F9+H9+J9+L9+N9+P9+R9+T9</f>
        <v>66</v>
      </c>
      <c r="W9" s="77">
        <f>C9+E9+G9+I9+K9+M9+O9+Q9+S9+U9</f>
        <v>118</v>
      </c>
      <c r="X9" s="28">
        <f>V9+W9</f>
        <v>184</v>
      </c>
    </row>
    <row r="10" spans="1:24" ht="15">
      <c r="A10" s="29" t="s">
        <v>37</v>
      </c>
      <c r="B10" s="77">
        <v>79</v>
      </c>
      <c r="C10" s="77">
        <v>62</v>
      </c>
      <c r="D10" s="77">
        <v>180</v>
      </c>
      <c r="E10" s="77">
        <v>144</v>
      </c>
      <c r="F10" s="77">
        <v>187</v>
      </c>
      <c r="G10" s="77">
        <v>184</v>
      </c>
      <c r="H10" s="77">
        <v>107</v>
      </c>
      <c r="I10" s="77">
        <v>129</v>
      </c>
      <c r="J10" s="77">
        <v>118</v>
      </c>
      <c r="K10" s="77">
        <v>153</v>
      </c>
      <c r="L10" s="77">
        <v>122</v>
      </c>
      <c r="M10" s="77">
        <v>162</v>
      </c>
      <c r="N10" s="77">
        <v>260</v>
      </c>
      <c r="O10" s="77">
        <v>320</v>
      </c>
      <c r="P10" s="77">
        <v>317</v>
      </c>
      <c r="Q10" s="77">
        <v>324</v>
      </c>
      <c r="R10" s="77">
        <v>282</v>
      </c>
      <c r="S10" s="77">
        <v>310</v>
      </c>
      <c r="T10" s="77">
        <v>203</v>
      </c>
      <c r="U10" s="77">
        <v>267</v>
      </c>
      <c r="V10" s="77">
        <f aca="true" t="shared" si="0" ref="V10:V17">B10+D10+F10+H10+J10+L10+N10+P10+R10+T10</f>
        <v>1855</v>
      </c>
      <c r="W10" s="77">
        <f aca="true" t="shared" si="1" ref="W10:W17">C10+E10+G10+I10+K10+M10+O10+Q10+S10+U10</f>
        <v>2055</v>
      </c>
      <c r="X10" s="28">
        <f aca="true" t="shared" si="2" ref="X10:X17">V10+W10</f>
        <v>3910</v>
      </c>
    </row>
    <row r="11" spans="1:24" ht="15">
      <c r="A11" s="29" t="s">
        <v>38</v>
      </c>
      <c r="B11" s="77">
        <v>81</v>
      </c>
      <c r="C11" s="77">
        <v>59</v>
      </c>
      <c r="D11" s="77">
        <v>340</v>
      </c>
      <c r="E11" s="77">
        <v>318</v>
      </c>
      <c r="F11" s="77">
        <v>485</v>
      </c>
      <c r="G11" s="77">
        <v>463</v>
      </c>
      <c r="H11" s="77">
        <v>565</v>
      </c>
      <c r="I11" s="77">
        <v>524</v>
      </c>
      <c r="J11" s="77">
        <v>550</v>
      </c>
      <c r="K11" s="77">
        <v>559</v>
      </c>
      <c r="L11" s="77">
        <v>616</v>
      </c>
      <c r="M11" s="77">
        <v>596</v>
      </c>
      <c r="N11" s="77">
        <v>554</v>
      </c>
      <c r="O11" s="77">
        <v>643</v>
      </c>
      <c r="P11" s="77">
        <v>512</v>
      </c>
      <c r="Q11" s="77">
        <v>566</v>
      </c>
      <c r="R11" s="77">
        <v>471</v>
      </c>
      <c r="S11" s="77">
        <v>452</v>
      </c>
      <c r="T11" s="77">
        <v>216</v>
      </c>
      <c r="U11" s="77">
        <v>272</v>
      </c>
      <c r="V11" s="77">
        <f t="shared" si="0"/>
        <v>4390</v>
      </c>
      <c r="W11" s="77">
        <f t="shared" si="1"/>
        <v>4452</v>
      </c>
      <c r="X11" s="28">
        <f t="shared" si="2"/>
        <v>8842</v>
      </c>
    </row>
    <row r="12" spans="1:24" ht="15">
      <c r="A12" s="29" t="s">
        <v>53</v>
      </c>
      <c r="B12" s="77">
        <v>0</v>
      </c>
      <c r="C12" s="77">
        <v>0</v>
      </c>
      <c r="D12" s="77">
        <v>1</v>
      </c>
      <c r="E12" s="77">
        <v>4</v>
      </c>
      <c r="F12" s="77">
        <v>3</v>
      </c>
      <c r="G12" s="77">
        <v>0</v>
      </c>
      <c r="H12" s="77">
        <v>1</v>
      </c>
      <c r="I12" s="77">
        <v>2</v>
      </c>
      <c r="J12" s="77">
        <v>0</v>
      </c>
      <c r="K12" s="77">
        <v>0</v>
      </c>
      <c r="L12" s="77">
        <v>0</v>
      </c>
      <c r="M12" s="77">
        <v>2</v>
      </c>
      <c r="N12" s="77">
        <v>0</v>
      </c>
      <c r="O12" s="77">
        <v>0</v>
      </c>
      <c r="P12" s="77">
        <v>0</v>
      </c>
      <c r="Q12" s="77">
        <v>1</v>
      </c>
      <c r="R12" s="77">
        <v>0</v>
      </c>
      <c r="S12" s="77">
        <v>0</v>
      </c>
      <c r="T12" s="77">
        <v>0</v>
      </c>
      <c r="U12" s="77">
        <v>1</v>
      </c>
      <c r="V12" s="77">
        <f t="shared" si="0"/>
        <v>5</v>
      </c>
      <c r="W12" s="77">
        <f t="shared" si="1"/>
        <v>10</v>
      </c>
      <c r="X12" s="28">
        <f t="shared" si="2"/>
        <v>15</v>
      </c>
    </row>
    <row r="13" spans="1:24" ht="15">
      <c r="A13" s="29" t="s">
        <v>40</v>
      </c>
      <c r="B13" s="77">
        <v>9</v>
      </c>
      <c r="C13" s="77">
        <v>9</v>
      </c>
      <c r="D13" s="77">
        <v>54</v>
      </c>
      <c r="E13" s="77">
        <v>40</v>
      </c>
      <c r="F13" s="77">
        <v>78</v>
      </c>
      <c r="G13" s="77">
        <v>72</v>
      </c>
      <c r="H13" s="77">
        <v>60</v>
      </c>
      <c r="I13" s="77">
        <v>64</v>
      </c>
      <c r="J13" s="77">
        <v>52</v>
      </c>
      <c r="K13" s="77">
        <v>117</v>
      </c>
      <c r="L13" s="77">
        <v>52</v>
      </c>
      <c r="M13" s="77">
        <v>99</v>
      </c>
      <c r="N13" s="77">
        <v>61</v>
      </c>
      <c r="O13" s="77">
        <v>86</v>
      </c>
      <c r="P13" s="77">
        <v>43</v>
      </c>
      <c r="Q13" s="77">
        <v>73</v>
      </c>
      <c r="R13" s="77">
        <v>48</v>
      </c>
      <c r="S13" s="77">
        <v>70</v>
      </c>
      <c r="T13" s="77">
        <v>23</v>
      </c>
      <c r="U13" s="77">
        <v>25</v>
      </c>
      <c r="V13" s="77">
        <f t="shared" si="0"/>
        <v>480</v>
      </c>
      <c r="W13" s="77">
        <f t="shared" si="1"/>
        <v>655</v>
      </c>
      <c r="X13" s="28">
        <f t="shared" si="2"/>
        <v>1135</v>
      </c>
    </row>
    <row r="14" spans="1:24" ht="15">
      <c r="A14" s="29" t="s">
        <v>41</v>
      </c>
      <c r="B14" s="77">
        <v>2</v>
      </c>
      <c r="C14" s="77">
        <v>5</v>
      </c>
      <c r="D14" s="77">
        <v>47</v>
      </c>
      <c r="E14" s="77">
        <v>76</v>
      </c>
      <c r="F14" s="77">
        <v>57</v>
      </c>
      <c r="G14" s="77">
        <v>96</v>
      </c>
      <c r="H14" s="77">
        <v>64</v>
      </c>
      <c r="I14" s="77">
        <v>120</v>
      </c>
      <c r="J14" s="77">
        <v>62</v>
      </c>
      <c r="K14" s="77">
        <v>156</v>
      </c>
      <c r="L14" s="77">
        <v>53</v>
      </c>
      <c r="M14" s="77">
        <v>107</v>
      </c>
      <c r="N14" s="77">
        <v>54</v>
      </c>
      <c r="O14" s="77">
        <v>123</v>
      </c>
      <c r="P14" s="77">
        <v>32</v>
      </c>
      <c r="Q14" s="77">
        <v>118</v>
      </c>
      <c r="R14" s="77">
        <v>32</v>
      </c>
      <c r="S14" s="77">
        <v>78</v>
      </c>
      <c r="T14" s="77">
        <v>10</v>
      </c>
      <c r="U14" s="77">
        <v>27</v>
      </c>
      <c r="V14" s="77">
        <f t="shared" si="0"/>
        <v>413</v>
      </c>
      <c r="W14" s="77">
        <f t="shared" si="1"/>
        <v>906</v>
      </c>
      <c r="X14" s="28">
        <f t="shared" si="2"/>
        <v>1319</v>
      </c>
    </row>
    <row r="15" spans="1:24" ht="15">
      <c r="A15" s="29" t="s">
        <v>42</v>
      </c>
      <c r="B15" s="77">
        <v>0</v>
      </c>
      <c r="C15" s="77">
        <v>0</v>
      </c>
      <c r="D15" s="77">
        <v>28</v>
      </c>
      <c r="E15" s="77">
        <v>29</v>
      </c>
      <c r="F15" s="77">
        <v>74</v>
      </c>
      <c r="G15" s="77">
        <v>73</v>
      </c>
      <c r="H15" s="77">
        <v>48</v>
      </c>
      <c r="I15" s="77">
        <v>65</v>
      </c>
      <c r="J15" s="77">
        <v>57</v>
      </c>
      <c r="K15" s="77">
        <v>103</v>
      </c>
      <c r="L15" s="77">
        <v>50</v>
      </c>
      <c r="M15" s="77">
        <v>86</v>
      </c>
      <c r="N15" s="77">
        <v>47</v>
      </c>
      <c r="O15" s="77">
        <v>63</v>
      </c>
      <c r="P15" s="77">
        <v>28</v>
      </c>
      <c r="Q15" s="77">
        <v>36</v>
      </c>
      <c r="R15" s="77">
        <v>16</v>
      </c>
      <c r="S15" s="77">
        <v>15</v>
      </c>
      <c r="T15" s="77">
        <v>13</v>
      </c>
      <c r="U15" s="77">
        <v>1</v>
      </c>
      <c r="V15" s="77">
        <f t="shared" si="0"/>
        <v>361</v>
      </c>
      <c r="W15" s="77">
        <f t="shared" si="1"/>
        <v>471</v>
      </c>
      <c r="X15" s="28">
        <f t="shared" si="2"/>
        <v>832</v>
      </c>
    </row>
    <row r="16" spans="1:24" ht="15">
      <c r="A16" s="29" t="s">
        <v>122</v>
      </c>
      <c r="B16" s="77">
        <v>0</v>
      </c>
      <c r="C16" s="77">
        <v>0</v>
      </c>
      <c r="D16" s="77">
        <v>25</v>
      </c>
      <c r="E16" s="77">
        <v>75</v>
      </c>
      <c r="F16" s="77">
        <v>63</v>
      </c>
      <c r="G16" s="77">
        <v>152</v>
      </c>
      <c r="H16" s="77">
        <v>41</v>
      </c>
      <c r="I16" s="77">
        <v>127</v>
      </c>
      <c r="J16" s="77">
        <v>60</v>
      </c>
      <c r="K16" s="77">
        <v>138</v>
      </c>
      <c r="L16" s="77">
        <v>44</v>
      </c>
      <c r="M16" s="77">
        <v>132</v>
      </c>
      <c r="N16" s="77">
        <v>35</v>
      </c>
      <c r="O16" s="77">
        <v>70</v>
      </c>
      <c r="P16" s="77">
        <v>19</v>
      </c>
      <c r="Q16" s="77">
        <v>50</v>
      </c>
      <c r="R16" s="77">
        <v>18</v>
      </c>
      <c r="S16" s="77">
        <v>42</v>
      </c>
      <c r="T16" s="77">
        <v>6</v>
      </c>
      <c r="U16" s="77">
        <v>15</v>
      </c>
      <c r="V16" s="77">
        <f t="shared" si="0"/>
        <v>311</v>
      </c>
      <c r="W16" s="77">
        <f t="shared" si="1"/>
        <v>801</v>
      </c>
      <c r="X16" s="28">
        <f t="shared" si="2"/>
        <v>1112</v>
      </c>
    </row>
    <row r="17" spans="1:24" ht="15">
      <c r="A17" s="29" t="s">
        <v>124</v>
      </c>
      <c r="B17" s="77">
        <v>0</v>
      </c>
      <c r="C17" s="77">
        <v>0</v>
      </c>
      <c r="D17" s="77">
        <v>6</v>
      </c>
      <c r="E17" s="77">
        <v>15</v>
      </c>
      <c r="F17" s="77">
        <v>61</v>
      </c>
      <c r="G17" s="77">
        <v>109</v>
      </c>
      <c r="H17" s="77">
        <v>61</v>
      </c>
      <c r="I17" s="77">
        <v>146</v>
      </c>
      <c r="J17" s="77">
        <v>71</v>
      </c>
      <c r="K17" s="77">
        <v>147</v>
      </c>
      <c r="L17" s="77">
        <v>36</v>
      </c>
      <c r="M17" s="77">
        <v>96</v>
      </c>
      <c r="N17" s="77">
        <v>22</v>
      </c>
      <c r="O17" s="77">
        <v>55</v>
      </c>
      <c r="P17" s="77">
        <v>21</v>
      </c>
      <c r="Q17" s="77">
        <v>30</v>
      </c>
      <c r="R17" s="77">
        <v>10</v>
      </c>
      <c r="S17" s="77">
        <v>19</v>
      </c>
      <c r="T17" s="77">
        <v>10</v>
      </c>
      <c r="U17" s="77">
        <v>5</v>
      </c>
      <c r="V17" s="77">
        <f t="shared" si="0"/>
        <v>298</v>
      </c>
      <c r="W17" s="77">
        <f t="shared" si="1"/>
        <v>622</v>
      </c>
      <c r="X17" s="28">
        <f t="shared" si="2"/>
        <v>920</v>
      </c>
    </row>
    <row r="18" spans="1:24" s="35" customFormat="1" ht="15.75">
      <c r="A18" s="33" t="s">
        <v>30</v>
      </c>
      <c r="B18" s="22">
        <f>SUM(B9:B17)</f>
        <v>172</v>
      </c>
      <c r="C18" s="22">
        <f aca="true" t="shared" si="3" ref="C18:X18">SUM(C9:C17)</f>
        <v>135</v>
      </c>
      <c r="D18" s="22">
        <f t="shared" si="3"/>
        <v>683</v>
      </c>
      <c r="E18" s="22">
        <f t="shared" si="3"/>
        <v>702</v>
      </c>
      <c r="F18" s="22">
        <f t="shared" si="3"/>
        <v>1011</v>
      </c>
      <c r="G18" s="22">
        <f t="shared" si="3"/>
        <v>1150</v>
      </c>
      <c r="H18" s="22">
        <f t="shared" si="3"/>
        <v>949</v>
      </c>
      <c r="I18" s="22">
        <f t="shared" si="3"/>
        <v>1182</v>
      </c>
      <c r="J18" s="22">
        <f t="shared" si="3"/>
        <v>972</v>
      </c>
      <c r="K18" s="22">
        <f t="shared" si="3"/>
        <v>1376</v>
      </c>
      <c r="L18" s="22">
        <f t="shared" si="3"/>
        <v>976</v>
      </c>
      <c r="M18" s="22">
        <f t="shared" si="3"/>
        <v>1288</v>
      </c>
      <c r="N18" s="22">
        <f t="shared" si="3"/>
        <v>1042</v>
      </c>
      <c r="O18" s="22">
        <f t="shared" si="3"/>
        <v>1377</v>
      </c>
      <c r="P18" s="22">
        <f t="shared" si="3"/>
        <v>985</v>
      </c>
      <c r="Q18" s="22">
        <f t="shared" si="3"/>
        <v>1211</v>
      </c>
      <c r="R18" s="22">
        <f t="shared" si="3"/>
        <v>892</v>
      </c>
      <c r="S18" s="22">
        <f t="shared" si="3"/>
        <v>1025</v>
      </c>
      <c r="T18" s="22">
        <f t="shared" si="3"/>
        <v>497</v>
      </c>
      <c r="U18" s="22">
        <f t="shared" si="3"/>
        <v>644</v>
      </c>
      <c r="V18" s="22">
        <f t="shared" si="3"/>
        <v>8179</v>
      </c>
      <c r="W18" s="22">
        <f t="shared" si="3"/>
        <v>10090</v>
      </c>
      <c r="X18" s="22">
        <f t="shared" si="3"/>
        <v>18269</v>
      </c>
    </row>
  </sheetData>
  <mergeCells count="15">
    <mergeCell ref="A3:J3"/>
    <mergeCell ref="L7:M7"/>
    <mergeCell ref="X7:X8"/>
    <mergeCell ref="A6:X6"/>
    <mergeCell ref="N7:O7"/>
    <mergeCell ref="P7:Q7"/>
    <mergeCell ref="R7:S7"/>
    <mergeCell ref="T7:U7"/>
    <mergeCell ref="V7:W7"/>
    <mergeCell ref="B7:C7"/>
    <mergeCell ref="D7:E7"/>
    <mergeCell ref="F7:G7"/>
    <mergeCell ref="H7:I7"/>
    <mergeCell ref="J7:K7"/>
    <mergeCell ref="A7:A8"/>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workbookViewId="0" topLeftCell="A1"/>
  </sheetViews>
  <sheetFormatPr defaultColWidth="11.421875" defaultRowHeight="15"/>
  <cols>
    <col min="1" max="1" width="32.140625" style="36" customWidth="1"/>
    <col min="2" max="2" width="13.8515625" style="36" bestFit="1" customWidth="1"/>
    <col min="3" max="3" width="15.7109375" style="36" customWidth="1"/>
    <col min="4" max="4" width="13.57421875" style="36" bestFit="1" customWidth="1"/>
    <col min="5" max="5" width="14.8515625" style="36" customWidth="1"/>
    <col min="6" max="6" width="12.8515625" style="36" customWidth="1"/>
    <col min="7" max="7" width="15.28125" style="36" customWidth="1"/>
    <col min="8" max="16384" width="11.421875" style="36" customWidth="1"/>
  </cols>
  <sheetData>
    <row r="1" ht="15.75">
      <c r="A1" s="43" t="s">
        <v>43</v>
      </c>
    </row>
    <row r="2" s="41" customFormat="1" ht="15.75">
      <c r="A2" s="48"/>
    </row>
    <row r="3" spans="1:7" s="41" customFormat="1" ht="15.75" customHeight="1">
      <c r="A3" s="84" t="s">
        <v>176</v>
      </c>
      <c r="B3" s="84"/>
      <c r="C3" s="84"/>
      <c r="D3" s="84"/>
      <c r="E3" s="84"/>
      <c r="F3" s="84"/>
      <c r="G3" s="84"/>
    </row>
    <row r="4" spans="1:7" s="41" customFormat="1" ht="15">
      <c r="A4" s="84"/>
      <c r="B4" s="84"/>
      <c r="C4" s="84"/>
      <c r="D4" s="84"/>
      <c r="E4" s="84"/>
      <c r="F4" s="84"/>
      <c r="G4" s="84"/>
    </row>
    <row r="5" s="41" customFormat="1" ht="15.75">
      <c r="A5" s="43"/>
    </row>
    <row r="7" spans="1:7" ht="15">
      <c r="A7" s="95" t="s">
        <v>169</v>
      </c>
      <c r="B7" s="95"/>
      <c r="C7" s="95"/>
      <c r="D7" s="95"/>
      <c r="E7" s="95"/>
      <c r="F7" s="95"/>
      <c r="G7" s="95"/>
    </row>
    <row r="8" spans="1:7" ht="15">
      <c r="A8" s="78" t="s">
        <v>114</v>
      </c>
      <c r="B8" s="97" t="s">
        <v>106</v>
      </c>
      <c r="C8" s="97"/>
      <c r="D8" s="97" t="s">
        <v>2</v>
      </c>
      <c r="E8" s="97"/>
      <c r="F8" s="97" t="s">
        <v>30</v>
      </c>
      <c r="G8" s="97"/>
    </row>
    <row r="9" spans="1:7" ht="38.25">
      <c r="A9" s="79"/>
      <c r="B9" s="40" t="s">
        <v>28</v>
      </c>
      <c r="C9" s="37" t="s">
        <v>60</v>
      </c>
      <c r="D9" s="40" t="s">
        <v>33</v>
      </c>
      <c r="E9" s="37" t="s">
        <v>61</v>
      </c>
      <c r="F9" s="40" t="s">
        <v>32</v>
      </c>
      <c r="G9" s="37" t="s">
        <v>59</v>
      </c>
    </row>
    <row r="10" spans="1:7" ht="15">
      <c r="A10" s="29" t="s">
        <v>54</v>
      </c>
      <c r="B10" s="20">
        <v>527</v>
      </c>
      <c r="C10" s="51">
        <f>B10/F10</f>
        <v>0.6288782816229117</v>
      </c>
      <c r="D10" s="20">
        <v>311</v>
      </c>
      <c r="E10" s="51">
        <f>D10/F10</f>
        <v>0.3711217183770883</v>
      </c>
      <c r="F10" s="20">
        <f aca="true" t="shared" si="0" ref="F10:F15">B10+D10</f>
        <v>838</v>
      </c>
      <c r="G10" s="55">
        <f>F10/$F$16</f>
        <v>0.04594550139810297</v>
      </c>
    </row>
    <row r="11" spans="1:7" ht="15">
      <c r="A11" s="29" t="s">
        <v>55</v>
      </c>
      <c r="B11" s="81">
        <v>636</v>
      </c>
      <c r="C11" s="82">
        <f aca="true" t="shared" si="1" ref="C11:C16">B11/F11</f>
        <v>0.5322175732217573</v>
      </c>
      <c r="D11" s="81">
        <v>559</v>
      </c>
      <c r="E11" s="51">
        <f aca="true" t="shared" si="2" ref="E11:E16">D11/F11</f>
        <v>0.46778242677824267</v>
      </c>
      <c r="F11" s="20">
        <f t="shared" si="0"/>
        <v>1195</v>
      </c>
      <c r="G11" s="55">
        <f aca="true" t="shared" si="3" ref="G11:G16">F11/$F$16</f>
        <v>0.06551894292450244</v>
      </c>
    </row>
    <row r="12" spans="1:7" ht="15">
      <c r="A12" s="29" t="s">
        <v>56</v>
      </c>
      <c r="B12" s="80">
        <v>4203</v>
      </c>
      <c r="C12" s="82">
        <f t="shared" si="1"/>
        <v>0.3910131174993023</v>
      </c>
      <c r="D12" s="80">
        <v>6546</v>
      </c>
      <c r="E12" s="51">
        <f t="shared" si="2"/>
        <v>0.6089868825006978</v>
      </c>
      <c r="F12" s="20">
        <f t="shared" si="0"/>
        <v>10749</v>
      </c>
      <c r="G12" s="55">
        <f t="shared" si="3"/>
        <v>0.5893415209167169</v>
      </c>
    </row>
    <row r="13" spans="1:7" ht="15">
      <c r="A13" s="29" t="s">
        <v>57</v>
      </c>
      <c r="B13" s="81">
        <v>1318</v>
      </c>
      <c r="C13" s="82">
        <f t="shared" si="1"/>
        <v>0.9070887818306951</v>
      </c>
      <c r="D13" s="81">
        <v>135</v>
      </c>
      <c r="E13" s="51">
        <f t="shared" si="2"/>
        <v>0.0929112181693049</v>
      </c>
      <c r="F13" s="20">
        <f t="shared" si="0"/>
        <v>1453</v>
      </c>
      <c r="G13" s="55">
        <f t="shared" si="3"/>
        <v>0.07966445528811887</v>
      </c>
    </row>
    <row r="14" spans="1:7" ht="15">
      <c r="A14" s="31" t="s">
        <v>125</v>
      </c>
      <c r="B14" s="54">
        <v>947</v>
      </c>
      <c r="C14" s="51">
        <f t="shared" si="1"/>
        <v>0.39656616415410384</v>
      </c>
      <c r="D14" s="54">
        <v>1441</v>
      </c>
      <c r="E14" s="51">
        <f t="shared" si="2"/>
        <v>0.6034338358458962</v>
      </c>
      <c r="F14" s="20">
        <f t="shared" si="0"/>
        <v>2388</v>
      </c>
      <c r="G14" s="55">
        <f t="shared" si="3"/>
        <v>0.1309282307144032</v>
      </c>
    </row>
    <row r="15" spans="1:7" ht="15">
      <c r="A15" s="29" t="s">
        <v>58</v>
      </c>
      <c r="B15" s="54">
        <v>548</v>
      </c>
      <c r="C15" s="51">
        <f t="shared" si="1"/>
        <v>0.33910891089108913</v>
      </c>
      <c r="D15" s="54">
        <v>1068</v>
      </c>
      <c r="E15" s="51">
        <f t="shared" si="2"/>
        <v>0.6608910891089109</v>
      </c>
      <c r="F15" s="20">
        <f t="shared" si="0"/>
        <v>1616</v>
      </c>
      <c r="G15" s="55">
        <f t="shared" si="3"/>
        <v>0.0886013487581556</v>
      </c>
    </row>
    <row r="16" spans="1:7" ht="15.75">
      <c r="A16" s="38" t="s">
        <v>30</v>
      </c>
      <c r="B16" s="22">
        <f>SUM(B10:B15)</f>
        <v>8179</v>
      </c>
      <c r="C16" s="53">
        <f t="shared" si="1"/>
        <v>0.44843467295356104</v>
      </c>
      <c r="D16" s="22">
        <f>SUM(D10:D15)</f>
        <v>10060</v>
      </c>
      <c r="E16" s="53">
        <f t="shared" si="2"/>
        <v>0.5515653270464389</v>
      </c>
      <c r="F16" s="22">
        <f>SUM(F10:F15)</f>
        <v>18239</v>
      </c>
      <c r="G16" s="58">
        <f t="shared" si="3"/>
        <v>1</v>
      </c>
    </row>
    <row r="40" spans="1:11" ht="15">
      <c r="A40" s="88" t="s">
        <v>177</v>
      </c>
      <c r="B40" s="88"/>
      <c r="C40" s="88"/>
      <c r="D40" s="88"/>
      <c r="F40" s="88" t="s">
        <v>178</v>
      </c>
      <c r="G40" s="88"/>
      <c r="H40" s="88"/>
      <c r="I40" s="88"/>
      <c r="J40" s="88"/>
      <c r="K40" s="88"/>
    </row>
    <row r="41" spans="1:11" ht="15">
      <c r="A41" s="88"/>
      <c r="B41" s="88"/>
      <c r="C41" s="88"/>
      <c r="D41" s="88"/>
      <c r="F41" s="88"/>
      <c r="G41" s="88"/>
      <c r="H41" s="88"/>
      <c r="I41" s="88"/>
      <c r="J41" s="88"/>
      <c r="K41" s="88"/>
    </row>
    <row r="42" spans="1:11" ht="15">
      <c r="A42" s="88"/>
      <c r="B42" s="88"/>
      <c r="C42" s="88"/>
      <c r="D42" s="88"/>
      <c r="F42" s="88"/>
      <c r="G42" s="88"/>
      <c r="H42" s="88"/>
      <c r="I42" s="88"/>
      <c r="J42" s="88"/>
      <c r="K42" s="88"/>
    </row>
  </sheetData>
  <mergeCells count="7">
    <mergeCell ref="A3:G4"/>
    <mergeCell ref="A40:D42"/>
    <mergeCell ref="F40:K42"/>
    <mergeCell ref="A7:G7"/>
    <mergeCell ref="B8:C8"/>
    <mergeCell ref="D8:E8"/>
    <mergeCell ref="F8:G8"/>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workbookViewId="0" topLeftCell="A1"/>
  </sheetViews>
  <sheetFormatPr defaultColWidth="11.421875" defaultRowHeight="15"/>
  <cols>
    <col min="1" max="1" width="7.57421875" style="41" bestFit="1" customWidth="1"/>
    <col min="2" max="2" width="51.140625" style="16" customWidth="1"/>
    <col min="3" max="3" width="13.00390625" style="41" bestFit="1" customWidth="1"/>
    <col min="4" max="4" width="11.421875" style="41" customWidth="1"/>
    <col min="5" max="5" width="12.7109375" style="41" bestFit="1" customWidth="1"/>
    <col min="6" max="6" width="14.421875" style="41" customWidth="1"/>
    <col min="7" max="16384" width="11.421875" style="41" customWidth="1"/>
  </cols>
  <sheetData>
    <row r="1" ht="15.75">
      <c r="A1" s="48" t="s">
        <v>43</v>
      </c>
    </row>
    <row r="2" ht="15.75">
      <c r="A2" s="48"/>
    </row>
    <row r="3" spans="1:5" ht="15" customHeight="1">
      <c r="A3" s="84" t="s">
        <v>181</v>
      </c>
      <c r="B3" s="84"/>
      <c r="C3" s="84"/>
      <c r="D3" s="84"/>
      <c r="E3" s="84"/>
    </row>
    <row r="4" spans="1:5" ht="15">
      <c r="A4" s="84"/>
      <c r="B4" s="84"/>
      <c r="C4" s="84"/>
      <c r="D4" s="84"/>
      <c r="E4" s="84"/>
    </row>
    <row r="5" ht="15.75">
      <c r="A5" s="48"/>
    </row>
    <row r="7" spans="1:8" ht="15">
      <c r="A7" s="92" t="s">
        <v>169</v>
      </c>
      <c r="B7" s="92"/>
      <c r="C7" s="92"/>
      <c r="D7" s="92"/>
      <c r="E7" s="92"/>
      <c r="F7" s="92"/>
      <c r="G7" s="92"/>
      <c r="H7" s="92"/>
    </row>
    <row r="8" spans="1:8" ht="15">
      <c r="A8" s="30"/>
      <c r="B8" s="49"/>
      <c r="C8" s="92" t="s">
        <v>108</v>
      </c>
      <c r="D8" s="92"/>
      <c r="E8" s="92" t="s">
        <v>29</v>
      </c>
      <c r="F8" s="92"/>
      <c r="G8" s="92" t="s">
        <v>30</v>
      </c>
      <c r="H8" s="92"/>
    </row>
    <row r="9" spans="1:8" s="44" customFormat="1" ht="38.25">
      <c r="A9" s="47" t="s">
        <v>62</v>
      </c>
      <c r="B9" s="42" t="s">
        <v>63</v>
      </c>
      <c r="C9" s="52" t="s">
        <v>107</v>
      </c>
      <c r="D9" s="42" t="s">
        <v>110</v>
      </c>
      <c r="E9" s="45" t="s">
        <v>33</v>
      </c>
      <c r="F9" s="42" t="s">
        <v>109</v>
      </c>
      <c r="G9" s="45" t="s">
        <v>32</v>
      </c>
      <c r="H9" s="42" t="s">
        <v>35</v>
      </c>
    </row>
    <row r="10" spans="1:8" ht="15">
      <c r="A10" s="46" t="s">
        <v>64</v>
      </c>
      <c r="B10" s="50" t="s">
        <v>130</v>
      </c>
      <c r="C10" s="76">
        <v>208</v>
      </c>
      <c r="D10" s="51">
        <f>C10/G10</f>
        <v>0.08360128617363344</v>
      </c>
      <c r="E10" s="76">
        <v>2280</v>
      </c>
      <c r="F10" s="51">
        <f>E10/G10</f>
        <v>0.9163987138263665</v>
      </c>
      <c r="G10" s="20">
        <f>C10+E10</f>
        <v>2488</v>
      </c>
      <c r="H10" s="51">
        <f>G10/$G$50</f>
        <v>0.19376947040498443</v>
      </c>
    </row>
    <row r="11" spans="1:8" ht="15">
      <c r="A11" s="46" t="s">
        <v>65</v>
      </c>
      <c r="B11" s="50" t="s">
        <v>131</v>
      </c>
      <c r="C11" s="76">
        <v>331</v>
      </c>
      <c r="D11" s="51">
        <f aca="true" t="shared" si="0" ref="D11:D50">C11/G11</f>
        <v>0.1831765356945213</v>
      </c>
      <c r="E11" s="76">
        <v>1476</v>
      </c>
      <c r="F11" s="51">
        <f aca="true" t="shared" si="1" ref="F11:F50">E11/G11</f>
        <v>0.8168234643054787</v>
      </c>
      <c r="G11" s="20">
        <f aca="true" t="shared" si="2" ref="G11:G50">C11+E11</f>
        <v>1807</v>
      </c>
      <c r="H11" s="51">
        <f aca="true" t="shared" si="3" ref="H11:H50">G11/$G$50</f>
        <v>0.14073208722741434</v>
      </c>
    </row>
    <row r="12" spans="1:8" ht="15">
      <c r="A12" s="46" t="s">
        <v>66</v>
      </c>
      <c r="B12" s="50" t="s">
        <v>132</v>
      </c>
      <c r="C12" s="76">
        <v>347</v>
      </c>
      <c r="D12" s="51">
        <f t="shared" si="0"/>
        <v>0.25477239353891334</v>
      </c>
      <c r="E12" s="76">
        <v>1015</v>
      </c>
      <c r="F12" s="51">
        <f t="shared" si="1"/>
        <v>0.7452276064610867</v>
      </c>
      <c r="G12" s="20">
        <f t="shared" si="2"/>
        <v>1362</v>
      </c>
      <c r="H12" s="51">
        <f t="shared" si="3"/>
        <v>0.10607476635514018</v>
      </c>
    </row>
    <row r="13" spans="1:8" ht="15">
      <c r="A13" s="46" t="s">
        <v>67</v>
      </c>
      <c r="B13" s="50" t="s">
        <v>133</v>
      </c>
      <c r="C13" s="76">
        <v>522</v>
      </c>
      <c r="D13" s="51">
        <f t="shared" si="0"/>
        <v>0.6319612590799032</v>
      </c>
      <c r="E13" s="76">
        <v>304</v>
      </c>
      <c r="F13" s="51">
        <f t="shared" si="1"/>
        <v>0.36803874092009686</v>
      </c>
      <c r="G13" s="20">
        <f t="shared" si="2"/>
        <v>826</v>
      </c>
      <c r="H13" s="51">
        <f t="shared" si="3"/>
        <v>0.06433021806853582</v>
      </c>
    </row>
    <row r="14" spans="1:8" ht="15">
      <c r="A14" s="46" t="s">
        <v>68</v>
      </c>
      <c r="B14" s="50" t="s">
        <v>134</v>
      </c>
      <c r="C14" s="76">
        <v>683</v>
      </c>
      <c r="D14" s="51">
        <f t="shared" si="0"/>
        <v>0.9813218390804598</v>
      </c>
      <c r="E14" s="76">
        <v>13</v>
      </c>
      <c r="F14" s="51">
        <f t="shared" si="1"/>
        <v>0.01867816091954023</v>
      </c>
      <c r="G14" s="20">
        <f t="shared" si="2"/>
        <v>696</v>
      </c>
      <c r="H14" s="51">
        <f t="shared" si="3"/>
        <v>0.05420560747663551</v>
      </c>
    </row>
    <row r="15" spans="1:8" ht="15">
      <c r="A15" s="46" t="s">
        <v>69</v>
      </c>
      <c r="B15" s="50" t="s">
        <v>135</v>
      </c>
      <c r="C15" s="76">
        <v>346</v>
      </c>
      <c r="D15" s="51">
        <f t="shared" si="0"/>
        <v>0.6744639376218323</v>
      </c>
      <c r="E15" s="76">
        <v>167</v>
      </c>
      <c r="F15" s="51">
        <f t="shared" si="1"/>
        <v>0.3255360623781676</v>
      </c>
      <c r="G15" s="20">
        <f t="shared" si="2"/>
        <v>513</v>
      </c>
      <c r="H15" s="51">
        <f t="shared" si="3"/>
        <v>0.03995327102803738</v>
      </c>
    </row>
    <row r="16" spans="1:8" ht="15">
      <c r="A16" s="46" t="s">
        <v>70</v>
      </c>
      <c r="B16" s="50" t="s">
        <v>136</v>
      </c>
      <c r="C16" s="76">
        <v>340</v>
      </c>
      <c r="D16" s="51">
        <f t="shared" si="0"/>
        <v>0.9941520467836257</v>
      </c>
      <c r="E16" s="76">
        <v>2</v>
      </c>
      <c r="F16" s="51">
        <f t="shared" si="1"/>
        <v>0.005847953216374269</v>
      </c>
      <c r="G16" s="20">
        <f t="shared" si="2"/>
        <v>342</v>
      </c>
      <c r="H16" s="51">
        <f t="shared" si="3"/>
        <v>0.02663551401869159</v>
      </c>
    </row>
    <row r="17" spans="1:8" ht="25.5">
      <c r="A17" s="46" t="s">
        <v>71</v>
      </c>
      <c r="B17" s="50" t="s">
        <v>137</v>
      </c>
      <c r="C17" s="76">
        <v>274</v>
      </c>
      <c r="D17" s="51">
        <f t="shared" si="0"/>
        <v>0.9614035087719298</v>
      </c>
      <c r="E17" s="76">
        <v>11</v>
      </c>
      <c r="F17" s="51">
        <f t="shared" si="1"/>
        <v>0.03859649122807018</v>
      </c>
      <c r="G17" s="20">
        <f t="shared" si="2"/>
        <v>285</v>
      </c>
      <c r="H17" s="51">
        <f t="shared" si="3"/>
        <v>0.02219626168224299</v>
      </c>
    </row>
    <row r="18" spans="1:8" ht="15">
      <c r="A18" s="46" t="s">
        <v>72</v>
      </c>
      <c r="B18" s="50" t="s">
        <v>138</v>
      </c>
      <c r="C18" s="76">
        <v>208</v>
      </c>
      <c r="D18" s="51">
        <f t="shared" si="0"/>
        <v>0.7428571428571429</v>
      </c>
      <c r="E18" s="76">
        <v>72</v>
      </c>
      <c r="F18" s="51">
        <f t="shared" si="1"/>
        <v>0.2571428571428571</v>
      </c>
      <c r="G18" s="20">
        <f t="shared" si="2"/>
        <v>280</v>
      </c>
      <c r="H18" s="51">
        <f t="shared" si="3"/>
        <v>0.021806853582554516</v>
      </c>
    </row>
    <row r="19" spans="1:8" ht="15">
      <c r="A19" s="46" t="s">
        <v>73</v>
      </c>
      <c r="B19" s="50" t="s">
        <v>139</v>
      </c>
      <c r="C19" s="76">
        <v>67</v>
      </c>
      <c r="D19" s="51">
        <f t="shared" si="0"/>
        <v>0.2815126050420168</v>
      </c>
      <c r="E19" s="76">
        <v>171</v>
      </c>
      <c r="F19" s="51">
        <f t="shared" si="1"/>
        <v>0.7184873949579832</v>
      </c>
      <c r="G19" s="20">
        <f t="shared" si="2"/>
        <v>238</v>
      </c>
      <c r="H19" s="51">
        <f t="shared" si="3"/>
        <v>0.01853582554517134</v>
      </c>
    </row>
    <row r="20" spans="1:8" ht="15">
      <c r="A20" s="46" t="s">
        <v>74</v>
      </c>
      <c r="B20" s="50" t="s">
        <v>140</v>
      </c>
      <c r="C20" s="76">
        <v>169</v>
      </c>
      <c r="D20" s="51">
        <f t="shared" si="0"/>
        <v>0.7347826086956522</v>
      </c>
      <c r="E20" s="76">
        <v>61</v>
      </c>
      <c r="F20" s="51">
        <f t="shared" si="1"/>
        <v>0.26521739130434785</v>
      </c>
      <c r="G20" s="20">
        <f t="shared" si="2"/>
        <v>230</v>
      </c>
      <c r="H20" s="51">
        <f t="shared" si="3"/>
        <v>0.01791277258566978</v>
      </c>
    </row>
    <row r="21" spans="1:8" ht="15">
      <c r="A21" s="46" t="s">
        <v>75</v>
      </c>
      <c r="B21" s="50" t="s">
        <v>141</v>
      </c>
      <c r="C21" s="76">
        <v>87</v>
      </c>
      <c r="D21" s="51">
        <f t="shared" si="0"/>
        <v>0.47802197802197804</v>
      </c>
      <c r="E21" s="76">
        <v>95</v>
      </c>
      <c r="F21" s="51">
        <f t="shared" si="1"/>
        <v>0.521978021978022</v>
      </c>
      <c r="G21" s="20">
        <f t="shared" si="2"/>
        <v>182</v>
      </c>
      <c r="H21" s="51">
        <f t="shared" si="3"/>
        <v>0.014174454828660437</v>
      </c>
    </row>
    <row r="22" spans="1:8" ht="25.5">
      <c r="A22" s="46" t="s">
        <v>76</v>
      </c>
      <c r="B22" s="50" t="s">
        <v>145</v>
      </c>
      <c r="C22" s="76">
        <v>34</v>
      </c>
      <c r="D22" s="51">
        <f t="shared" si="0"/>
        <v>0.68</v>
      </c>
      <c r="E22" s="76">
        <v>16</v>
      </c>
      <c r="F22" s="51">
        <f t="shared" si="1"/>
        <v>0.32</v>
      </c>
      <c r="G22" s="20">
        <f t="shared" si="2"/>
        <v>50</v>
      </c>
      <c r="H22" s="51">
        <f t="shared" si="3"/>
        <v>0.003894080996884735</v>
      </c>
    </row>
    <row r="23" spans="1:8" ht="15">
      <c r="A23" s="46" t="s">
        <v>77</v>
      </c>
      <c r="B23" s="50" t="s">
        <v>142</v>
      </c>
      <c r="C23" s="76">
        <v>21</v>
      </c>
      <c r="D23" s="51">
        <f t="shared" si="0"/>
        <v>0.11229946524064172</v>
      </c>
      <c r="E23" s="76">
        <v>166</v>
      </c>
      <c r="F23" s="51">
        <f t="shared" si="1"/>
        <v>0.8877005347593583</v>
      </c>
      <c r="G23" s="20">
        <f t="shared" si="2"/>
        <v>187</v>
      </c>
      <c r="H23" s="51">
        <f t="shared" si="3"/>
        <v>0.01456386292834891</v>
      </c>
    </row>
    <row r="24" spans="1:8" ht="15">
      <c r="A24" s="46" t="s">
        <v>78</v>
      </c>
      <c r="B24" s="50" t="s">
        <v>143</v>
      </c>
      <c r="C24" s="76">
        <v>175</v>
      </c>
      <c r="D24" s="51">
        <f t="shared" si="0"/>
        <v>0.9615384615384616</v>
      </c>
      <c r="E24" s="76">
        <v>7</v>
      </c>
      <c r="F24" s="51">
        <f t="shared" si="1"/>
        <v>0.038461538461538464</v>
      </c>
      <c r="G24" s="20">
        <f t="shared" si="2"/>
        <v>182</v>
      </c>
      <c r="H24" s="51">
        <f t="shared" si="3"/>
        <v>0.014174454828660437</v>
      </c>
    </row>
    <row r="25" spans="1:8" ht="15">
      <c r="A25" s="46" t="s">
        <v>79</v>
      </c>
      <c r="B25" s="50" t="s">
        <v>146</v>
      </c>
      <c r="C25" s="76">
        <v>16</v>
      </c>
      <c r="D25" s="51">
        <f t="shared" si="0"/>
        <v>0.08376963350785341</v>
      </c>
      <c r="E25" s="76">
        <v>175</v>
      </c>
      <c r="F25" s="51">
        <f t="shared" si="1"/>
        <v>0.9162303664921466</v>
      </c>
      <c r="G25" s="20">
        <f t="shared" si="2"/>
        <v>191</v>
      </c>
      <c r="H25" s="51">
        <f t="shared" si="3"/>
        <v>0.014875389408099689</v>
      </c>
    </row>
    <row r="26" spans="1:8" ht="15">
      <c r="A26" s="46" t="s">
        <v>80</v>
      </c>
      <c r="B26" s="50" t="s">
        <v>144</v>
      </c>
      <c r="C26" s="76">
        <v>26</v>
      </c>
      <c r="D26" s="51">
        <f t="shared" si="0"/>
        <v>0.18705035971223022</v>
      </c>
      <c r="E26" s="76">
        <v>113</v>
      </c>
      <c r="F26" s="51">
        <f t="shared" si="1"/>
        <v>0.8129496402877698</v>
      </c>
      <c r="G26" s="20">
        <f t="shared" si="2"/>
        <v>139</v>
      </c>
      <c r="H26" s="51">
        <f t="shared" si="3"/>
        <v>0.010825545171339565</v>
      </c>
    </row>
    <row r="27" spans="1:8" ht="15">
      <c r="A27" s="46" t="s">
        <v>81</v>
      </c>
      <c r="B27" s="50" t="s">
        <v>147</v>
      </c>
      <c r="C27" s="76">
        <v>10</v>
      </c>
      <c r="D27" s="51">
        <f t="shared" si="0"/>
        <v>0.05917159763313609</v>
      </c>
      <c r="E27" s="76">
        <v>159</v>
      </c>
      <c r="F27" s="51">
        <f t="shared" si="1"/>
        <v>0.9408284023668639</v>
      </c>
      <c r="G27" s="20">
        <f t="shared" si="2"/>
        <v>169</v>
      </c>
      <c r="H27" s="51">
        <f t="shared" si="3"/>
        <v>0.013161993769470404</v>
      </c>
    </row>
    <row r="28" spans="1:8" ht="15">
      <c r="A28" s="46" t="s">
        <v>82</v>
      </c>
      <c r="B28" s="50" t="s">
        <v>150</v>
      </c>
      <c r="C28" s="76">
        <v>144</v>
      </c>
      <c r="D28" s="51">
        <f t="shared" si="0"/>
        <v>0.8727272727272727</v>
      </c>
      <c r="E28" s="76">
        <v>21</v>
      </c>
      <c r="F28" s="51">
        <f t="shared" si="1"/>
        <v>0.12727272727272726</v>
      </c>
      <c r="G28" s="20">
        <f t="shared" si="2"/>
        <v>165</v>
      </c>
      <c r="H28" s="51">
        <f t="shared" si="3"/>
        <v>0.012850467289719626</v>
      </c>
    </row>
    <row r="29" spans="1:8" ht="15">
      <c r="A29" s="46" t="s">
        <v>83</v>
      </c>
      <c r="B29" s="50" t="s">
        <v>151</v>
      </c>
      <c r="C29" s="76">
        <v>20</v>
      </c>
      <c r="D29" s="51">
        <f t="shared" si="0"/>
        <v>0.12048192771084337</v>
      </c>
      <c r="E29" s="76">
        <v>146</v>
      </c>
      <c r="F29" s="51">
        <f t="shared" si="1"/>
        <v>0.8795180722891566</v>
      </c>
      <c r="G29" s="20">
        <f t="shared" si="2"/>
        <v>166</v>
      </c>
      <c r="H29" s="51">
        <f t="shared" si="3"/>
        <v>0.012928348909657321</v>
      </c>
    </row>
    <row r="30" spans="1:8" ht="15">
      <c r="A30" s="46" t="s">
        <v>84</v>
      </c>
      <c r="B30" s="50" t="s">
        <v>149</v>
      </c>
      <c r="C30" s="76">
        <v>172</v>
      </c>
      <c r="D30" s="51">
        <f t="shared" si="0"/>
        <v>0.9828571428571429</v>
      </c>
      <c r="E30" s="76">
        <v>3</v>
      </c>
      <c r="F30" s="51">
        <f t="shared" si="1"/>
        <v>0.017142857142857144</v>
      </c>
      <c r="G30" s="20">
        <f t="shared" si="2"/>
        <v>175</v>
      </c>
      <c r="H30" s="51">
        <f t="shared" si="3"/>
        <v>0.013629283489096573</v>
      </c>
    </row>
    <row r="31" spans="1:8" ht="25.5">
      <c r="A31" s="46" t="s">
        <v>85</v>
      </c>
      <c r="B31" s="50" t="s">
        <v>162</v>
      </c>
      <c r="C31" s="76">
        <v>40</v>
      </c>
      <c r="D31" s="51">
        <f t="shared" si="0"/>
        <v>0.3669724770642202</v>
      </c>
      <c r="E31" s="76">
        <v>69</v>
      </c>
      <c r="F31" s="51">
        <f t="shared" si="1"/>
        <v>0.6330275229357798</v>
      </c>
      <c r="G31" s="20">
        <f t="shared" si="2"/>
        <v>109</v>
      </c>
      <c r="H31" s="51">
        <f t="shared" si="3"/>
        <v>0.008489096573208723</v>
      </c>
    </row>
    <row r="32" spans="1:8" ht="15">
      <c r="A32" s="46" t="s">
        <v>86</v>
      </c>
      <c r="B32" s="50" t="s">
        <v>148</v>
      </c>
      <c r="C32" s="76">
        <v>167</v>
      </c>
      <c r="D32" s="51">
        <f t="shared" si="0"/>
        <v>1</v>
      </c>
      <c r="E32" s="76"/>
      <c r="F32" s="51">
        <f t="shared" si="1"/>
        <v>0</v>
      </c>
      <c r="G32" s="20">
        <f t="shared" si="2"/>
        <v>167</v>
      </c>
      <c r="H32" s="51">
        <f t="shared" si="3"/>
        <v>0.013006230529595016</v>
      </c>
    </row>
    <row r="33" spans="1:8" ht="15">
      <c r="A33" s="46" t="s">
        <v>87</v>
      </c>
      <c r="B33" s="50" t="s">
        <v>152</v>
      </c>
      <c r="C33" s="76">
        <v>9</v>
      </c>
      <c r="D33" s="51">
        <f t="shared" si="0"/>
        <v>0.06569343065693431</v>
      </c>
      <c r="E33" s="76">
        <v>128</v>
      </c>
      <c r="F33" s="51">
        <f t="shared" si="1"/>
        <v>0.9343065693430657</v>
      </c>
      <c r="G33" s="20">
        <f t="shared" si="2"/>
        <v>137</v>
      </c>
      <c r="H33" s="51">
        <f t="shared" si="3"/>
        <v>0.010669781931464175</v>
      </c>
    </row>
    <row r="34" spans="1:8" ht="15">
      <c r="A34" s="46" t="s">
        <v>88</v>
      </c>
      <c r="B34" s="50" t="s">
        <v>156</v>
      </c>
      <c r="C34" s="76">
        <v>21</v>
      </c>
      <c r="D34" s="51">
        <f t="shared" si="0"/>
        <v>0.168</v>
      </c>
      <c r="E34" s="76">
        <v>104</v>
      </c>
      <c r="F34" s="51">
        <f t="shared" si="1"/>
        <v>0.832</v>
      </c>
      <c r="G34" s="20">
        <f t="shared" si="2"/>
        <v>125</v>
      </c>
      <c r="H34" s="51">
        <f t="shared" si="3"/>
        <v>0.009735202492211837</v>
      </c>
    </row>
    <row r="35" spans="1:8" ht="15">
      <c r="A35" s="46" t="s">
        <v>89</v>
      </c>
      <c r="B35" s="50" t="s">
        <v>153</v>
      </c>
      <c r="C35" s="76">
        <v>86</v>
      </c>
      <c r="D35" s="51">
        <f t="shared" si="0"/>
        <v>0.6666666666666666</v>
      </c>
      <c r="E35" s="76">
        <v>43</v>
      </c>
      <c r="F35" s="51">
        <f t="shared" si="1"/>
        <v>0.3333333333333333</v>
      </c>
      <c r="G35" s="20">
        <f t="shared" si="2"/>
        <v>129</v>
      </c>
      <c r="H35" s="51">
        <f t="shared" si="3"/>
        <v>0.010046728971962618</v>
      </c>
    </row>
    <row r="36" spans="1:8" ht="15">
      <c r="A36" s="46" t="s">
        <v>90</v>
      </c>
      <c r="B36" s="50" t="s">
        <v>154</v>
      </c>
      <c r="C36" s="76">
        <v>4</v>
      </c>
      <c r="D36" s="51">
        <f t="shared" si="0"/>
        <v>0.028368794326241134</v>
      </c>
      <c r="E36" s="76">
        <v>137</v>
      </c>
      <c r="F36" s="51">
        <f t="shared" si="1"/>
        <v>0.9716312056737588</v>
      </c>
      <c r="G36" s="20">
        <f t="shared" si="2"/>
        <v>141</v>
      </c>
      <c r="H36" s="51">
        <f t="shared" si="3"/>
        <v>0.010981308411214953</v>
      </c>
    </row>
    <row r="37" spans="1:8" ht="15">
      <c r="A37" s="46" t="s">
        <v>91</v>
      </c>
      <c r="B37" s="50" t="s">
        <v>157</v>
      </c>
      <c r="C37" s="76">
        <v>73</v>
      </c>
      <c r="D37" s="51">
        <f t="shared" si="0"/>
        <v>0.5177304964539007</v>
      </c>
      <c r="E37" s="76">
        <v>68</v>
      </c>
      <c r="F37" s="51">
        <f t="shared" si="1"/>
        <v>0.48226950354609927</v>
      </c>
      <c r="G37" s="20">
        <f t="shared" si="2"/>
        <v>141</v>
      </c>
      <c r="H37" s="51">
        <f t="shared" si="3"/>
        <v>0.010981308411214953</v>
      </c>
    </row>
    <row r="38" spans="1:8" ht="15">
      <c r="A38" s="46" t="s">
        <v>92</v>
      </c>
      <c r="B38" s="50" t="s">
        <v>155</v>
      </c>
      <c r="C38" s="76">
        <v>144</v>
      </c>
      <c r="D38" s="51">
        <f t="shared" si="0"/>
        <v>1</v>
      </c>
      <c r="E38" s="76"/>
      <c r="F38" s="51">
        <f t="shared" si="1"/>
        <v>0</v>
      </c>
      <c r="G38" s="20">
        <f t="shared" si="2"/>
        <v>144</v>
      </c>
      <c r="H38" s="51">
        <f t="shared" si="3"/>
        <v>0.011214953271028037</v>
      </c>
    </row>
    <row r="39" spans="1:8" ht="15">
      <c r="A39" s="46" t="s">
        <v>93</v>
      </c>
      <c r="B39" s="50" t="s">
        <v>158</v>
      </c>
      <c r="C39" s="76">
        <v>1</v>
      </c>
      <c r="D39" s="51">
        <f t="shared" si="0"/>
        <v>0.007518796992481203</v>
      </c>
      <c r="E39" s="76">
        <v>132</v>
      </c>
      <c r="F39" s="51">
        <f t="shared" si="1"/>
        <v>0.9924812030075187</v>
      </c>
      <c r="G39" s="20">
        <f t="shared" si="2"/>
        <v>133</v>
      </c>
      <c r="H39" s="51">
        <f t="shared" si="3"/>
        <v>0.010358255451713396</v>
      </c>
    </row>
    <row r="40" spans="1:8" ht="15">
      <c r="A40" s="46" t="s">
        <v>94</v>
      </c>
      <c r="B40" s="50" t="s">
        <v>163</v>
      </c>
      <c r="C40" s="76">
        <v>2</v>
      </c>
      <c r="D40" s="51">
        <f t="shared" si="0"/>
        <v>0.01652892561983471</v>
      </c>
      <c r="E40" s="76">
        <v>119</v>
      </c>
      <c r="F40" s="51">
        <f t="shared" si="1"/>
        <v>0.9834710743801653</v>
      </c>
      <c r="G40" s="20">
        <f t="shared" si="2"/>
        <v>121</v>
      </c>
      <c r="H40" s="51">
        <f t="shared" si="3"/>
        <v>0.009423676012461059</v>
      </c>
    </row>
    <row r="41" spans="1:8" ht="15">
      <c r="A41" s="46" t="s">
        <v>95</v>
      </c>
      <c r="B41" s="50" t="s">
        <v>159</v>
      </c>
      <c r="C41" s="76">
        <v>40</v>
      </c>
      <c r="D41" s="51">
        <f t="shared" si="0"/>
        <v>0.3883495145631068</v>
      </c>
      <c r="E41" s="76">
        <v>63</v>
      </c>
      <c r="F41" s="51">
        <f t="shared" si="1"/>
        <v>0.6116504854368932</v>
      </c>
      <c r="G41" s="20">
        <f t="shared" si="2"/>
        <v>103</v>
      </c>
      <c r="H41" s="51">
        <f t="shared" si="3"/>
        <v>0.008021806853582555</v>
      </c>
    </row>
    <row r="42" spans="1:8" ht="15">
      <c r="A42" s="46" t="s">
        <v>96</v>
      </c>
      <c r="B42" s="50" t="s">
        <v>160</v>
      </c>
      <c r="C42" s="76"/>
      <c r="D42" s="51">
        <f t="shared" si="0"/>
        <v>0</v>
      </c>
      <c r="E42" s="76">
        <v>127</v>
      </c>
      <c r="F42" s="51">
        <f t="shared" si="1"/>
        <v>1</v>
      </c>
      <c r="G42" s="20">
        <f t="shared" si="2"/>
        <v>127</v>
      </c>
      <c r="H42" s="51">
        <f t="shared" si="3"/>
        <v>0.009890965732087227</v>
      </c>
    </row>
    <row r="43" spans="1:8" ht="15">
      <c r="A43" s="46" t="s">
        <v>97</v>
      </c>
      <c r="B43" s="50" t="s">
        <v>161</v>
      </c>
      <c r="C43" s="76">
        <v>16</v>
      </c>
      <c r="D43" s="51">
        <f t="shared" si="0"/>
        <v>0.5333333333333333</v>
      </c>
      <c r="E43" s="76">
        <v>14</v>
      </c>
      <c r="F43" s="51">
        <f t="shared" si="1"/>
        <v>0.4666666666666667</v>
      </c>
      <c r="G43" s="20">
        <f t="shared" si="2"/>
        <v>30</v>
      </c>
      <c r="H43" s="51">
        <f t="shared" si="3"/>
        <v>0.002336448598130841</v>
      </c>
    </row>
    <row r="44" spans="1:8" ht="15">
      <c r="A44" s="46" t="s">
        <v>98</v>
      </c>
      <c r="B44" s="50" t="s">
        <v>165</v>
      </c>
      <c r="C44" s="76">
        <v>95</v>
      </c>
      <c r="D44" s="51">
        <f t="shared" si="0"/>
        <v>0.9313725490196079</v>
      </c>
      <c r="E44" s="76">
        <v>7</v>
      </c>
      <c r="F44" s="51">
        <f t="shared" si="1"/>
        <v>0.06862745098039216</v>
      </c>
      <c r="G44" s="20">
        <f t="shared" si="2"/>
        <v>102</v>
      </c>
      <c r="H44" s="51">
        <f t="shared" si="3"/>
        <v>0.00794392523364486</v>
      </c>
    </row>
    <row r="45" spans="1:8" ht="15">
      <c r="A45" s="46" t="s">
        <v>99</v>
      </c>
      <c r="B45" s="50" t="s">
        <v>164</v>
      </c>
      <c r="C45" s="76">
        <v>83</v>
      </c>
      <c r="D45" s="51">
        <f t="shared" si="0"/>
        <v>0.83</v>
      </c>
      <c r="E45" s="76">
        <v>17</v>
      </c>
      <c r="F45" s="51">
        <f t="shared" si="1"/>
        <v>0.17</v>
      </c>
      <c r="G45" s="20">
        <f t="shared" si="2"/>
        <v>100</v>
      </c>
      <c r="H45" s="51">
        <f t="shared" si="3"/>
        <v>0.00778816199376947</v>
      </c>
    </row>
    <row r="46" spans="1:8" ht="15">
      <c r="A46" s="46" t="s">
        <v>100</v>
      </c>
      <c r="B46" s="50" t="s">
        <v>166</v>
      </c>
      <c r="C46" s="76">
        <v>92</v>
      </c>
      <c r="D46" s="51">
        <f t="shared" si="0"/>
        <v>1</v>
      </c>
      <c r="E46" s="76"/>
      <c r="F46" s="51">
        <f t="shared" si="1"/>
        <v>0</v>
      </c>
      <c r="G46" s="20">
        <f t="shared" si="2"/>
        <v>92</v>
      </c>
      <c r="H46" s="51">
        <f t="shared" si="3"/>
        <v>0.0071651090342679125</v>
      </c>
    </row>
    <row r="47" spans="1:8" ht="15">
      <c r="A47" s="46" t="s">
        <v>101</v>
      </c>
      <c r="B47" s="50" t="s">
        <v>168</v>
      </c>
      <c r="C47" s="76">
        <v>5</v>
      </c>
      <c r="D47" s="51">
        <f t="shared" si="0"/>
        <v>0.056818181818181816</v>
      </c>
      <c r="E47" s="76">
        <v>83</v>
      </c>
      <c r="F47" s="51">
        <f t="shared" si="1"/>
        <v>0.9431818181818182</v>
      </c>
      <c r="G47" s="20">
        <f t="shared" si="2"/>
        <v>88</v>
      </c>
      <c r="H47" s="51">
        <f t="shared" si="3"/>
        <v>0.006853582554517134</v>
      </c>
    </row>
    <row r="48" spans="1:8" ht="15">
      <c r="A48" s="46" t="s">
        <v>102</v>
      </c>
      <c r="B48" s="50" t="s">
        <v>167</v>
      </c>
      <c r="C48" s="76">
        <v>88</v>
      </c>
      <c r="D48" s="51">
        <f t="shared" si="0"/>
        <v>1</v>
      </c>
      <c r="E48" s="76"/>
      <c r="F48" s="51">
        <f t="shared" si="1"/>
        <v>0</v>
      </c>
      <c r="G48" s="20">
        <f t="shared" si="2"/>
        <v>88</v>
      </c>
      <c r="H48" s="51">
        <f t="shared" si="3"/>
        <v>0.006853582554517134</v>
      </c>
    </row>
    <row r="49" spans="1:8" ht="25.5">
      <c r="A49" s="46" t="s">
        <v>103</v>
      </c>
      <c r="B49" s="50" t="s">
        <v>180</v>
      </c>
      <c r="C49" s="76">
        <v>89</v>
      </c>
      <c r="D49" s="51">
        <f t="shared" si="0"/>
        <v>0.9888888888888889</v>
      </c>
      <c r="E49" s="76">
        <v>1</v>
      </c>
      <c r="F49" s="51">
        <f t="shared" si="1"/>
        <v>0.011111111111111112</v>
      </c>
      <c r="G49" s="20">
        <f t="shared" si="2"/>
        <v>90</v>
      </c>
      <c r="H49" s="51">
        <f t="shared" si="3"/>
        <v>0.007009345794392523</v>
      </c>
    </row>
    <row r="50" spans="1:8" ht="15.75">
      <c r="A50" s="100" t="s">
        <v>30</v>
      </c>
      <c r="B50" s="100"/>
      <c r="C50" s="22">
        <f>SUM(C10:C49)</f>
        <v>5255</v>
      </c>
      <c r="D50" s="53">
        <f t="shared" si="0"/>
        <v>0.4092679127725857</v>
      </c>
      <c r="E50" s="22">
        <f>SUM(E10:E49)</f>
        <v>7585</v>
      </c>
      <c r="F50" s="53">
        <f t="shared" si="1"/>
        <v>0.5907320872274143</v>
      </c>
      <c r="G50" s="22">
        <f t="shared" si="2"/>
        <v>12840</v>
      </c>
      <c r="H50" s="53">
        <f t="shared" si="3"/>
        <v>1</v>
      </c>
    </row>
  </sheetData>
  <mergeCells count="6">
    <mergeCell ref="A3:E4"/>
    <mergeCell ref="A50:B50"/>
    <mergeCell ref="A7:H7"/>
    <mergeCell ref="C8:D8"/>
    <mergeCell ref="E8:F8"/>
    <mergeCell ref="G8:H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mjose</cp:lastModifiedBy>
  <dcterms:created xsi:type="dcterms:W3CDTF">2011-09-14T10:14:30Z</dcterms:created>
  <dcterms:modified xsi:type="dcterms:W3CDTF">2018-02-15T13:43:13Z</dcterms:modified>
  <cp:category/>
  <cp:version/>
  <cp:contentType/>
  <cp:contentStatus/>
</cp:coreProperties>
</file>