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2 Febrero\"/>
    </mc:Choice>
  </mc:AlternateContent>
  <bookViews>
    <workbookView xWindow="0" yWindow="0" windowWidth="14430" windowHeight="7155"/>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V10" i="5" l="1"/>
  <c r="W10" i="5"/>
  <c r="V11" i="5"/>
  <c r="W11" i="5"/>
  <c r="V12" i="5"/>
  <c r="W12" i="5"/>
  <c r="V13" i="5"/>
  <c r="W13" i="5"/>
  <c r="V14" i="5"/>
  <c r="W14" i="5"/>
  <c r="V15" i="5"/>
  <c r="W15" i="5"/>
  <c r="V16" i="5"/>
  <c r="W16" i="5"/>
  <c r="V17" i="5"/>
  <c r="W17" i="5"/>
  <c r="W9" i="5"/>
  <c r="V9" i="5"/>
  <c r="D16" i="2" l="1"/>
  <c r="B18" i="4" l="1"/>
  <c r="D81" i="9" l="1"/>
  <c r="D82" i="9"/>
  <c r="D83" i="9"/>
  <c r="D84" i="9"/>
  <c r="D85" i="9"/>
  <c r="D86" i="9"/>
  <c r="D87" i="9"/>
  <c r="D88" i="9"/>
  <c r="D89" i="9"/>
  <c r="D90" i="9"/>
  <c r="D91" i="9"/>
  <c r="D92" i="9"/>
  <c r="C10" i="2"/>
  <c r="D27" i="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F14" i="3" s="1"/>
  <c r="B15" i="3"/>
  <c r="B16" i="3"/>
  <c r="B17" i="3"/>
  <c r="B18" i="3"/>
  <c r="F18" i="3" s="1"/>
  <c r="B9" i="3"/>
  <c r="E50" i="7"/>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10" i="7"/>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G50" i="7" l="1"/>
  <c r="H50" i="7" s="1"/>
  <c r="B19" i="3"/>
  <c r="W18" i="5"/>
  <c r="X16" i="5"/>
  <c r="X14" i="5"/>
  <c r="X12" i="5"/>
  <c r="V18" i="5"/>
  <c r="X15" i="5"/>
  <c r="X11" i="5"/>
  <c r="F9" i="3"/>
  <c r="F15" i="3"/>
  <c r="F11" i="3"/>
  <c r="F17" i="3"/>
  <c r="C17" i="3" s="1"/>
  <c r="F13" i="3"/>
  <c r="C13" i="3" s="1"/>
  <c r="X10" i="5"/>
  <c r="X9" i="5"/>
  <c r="F18" i="4"/>
  <c r="E13" i="4" s="1"/>
  <c r="F16" i="3"/>
  <c r="E16" i="3" s="1"/>
  <c r="F12" i="3"/>
  <c r="C12" i="3" s="1"/>
  <c r="D13" i="2"/>
  <c r="D15" i="2"/>
  <c r="D17" i="2"/>
  <c r="D19" i="2"/>
  <c r="C18" i="2"/>
  <c r="C16" i="2"/>
  <c r="C14" i="2"/>
  <c r="C12" i="2"/>
  <c r="F10" i="2"/>
  <c r="C11" i="2"/>
  <c r="F19" i="2"/>
  <c r="G19" i="2" s="1"/>
  <c r="F17" i="2"/>
  <c r="G17" i="2" s="1"/>
  <c r="F15" i="2"/>
  <c r="G15" i="2" s="1"/>
  <c r="F13" i="2"/>
  <c r="G13" i="2" s="1"/>
  <c r="H20" i="2"/>
  <c r="F16" i="6"/>
  <c r="G16" i="6" s="1"/>
  <c r="X17" i="5"/>
  <c r="D19" i="3"/>
  <c r="F19" i="3" s="1"/>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G14" i="6"/>
  <c r="C10" i="6"/>
  <c r="C13" i="6"/>
  <c r="C12" i="6"/>
  <c r="C11" i="6"/>
  <c r="E10" i="6"/>
  <c r="E15" i="6"/>
  <c r="E14" i="6"/>
  <c r="E13" i="6"/>
  <c r="E12" i="6"/>
  <c r="E11" i="6"/>
  <c r="C9" i="3"/>
  <c r="C18" i="3"/>
  <c r="C16" i="3"/>
  <c r="C15" i="3"/>
  <c r="C14" i="3"/>
  <c r="C11" i="3"/>
  <c r="C10" i="3"/>
  <c r="E9" i="3"/>
  <c r="E18" i="3"/>
  <c r="E15" i="3"/>
  <c r="E14" i="3"/>
  <c r="E13" i="3"/>
  <c r="E11" i="3"/>
  <c r="E10" i="3"/>
  <c r="H10" i="7" l="1"/>
  <c r="E12" i="3"/>
  <c r="E16" i="6"/>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I10" i="2"/>
  <c r="C20" i="2"/>
  <c r="D20" i="2" s="1"/>
  <c r="D10" i="2"/>
  <c r="F20" i="2"/>
  <c r="G20" i="2" s="1"/>
  <c r="G10" i="2"/>
  <c r="I14" i="2"/>
  <c r="J14" i="2" s="1"/>
  <c r="D14" i="2"/>
  <c r="I18" i="2"/>
  <c r="J18" i="2" s="1"/>
  <c r="D18" i="2"/>
  <c r="I19" i="2"/>
  <c r="J19" i="2" s="1"/>
  <c r="I17" i="2"/>
  <c r="J17" i="2" s="1"/>
  <c r="I15" i="2"/>
  <c r="J15" i="2" s="1"/>
  <c r="I13" i="2"/>
  <c r="J13" i="2" s="1"/>
  <c r="C16" i="6"/>
  <c r="G19" i="3"/>
  <c r="G9" i="3"/>
  <c r="G17" i="3"/>
  <c r="G15" i="3"/>
  <c r="G13" i="3"/>
  <c r="G11" i="3"/>
  <c r="C19" i="3"/>
  <c r="G18" i="3"/>
  <c r="G16" i="3"/>
  <c r="G14" i="3"/>
  <c r="G12" i="3"/>
  <c r="G10" i="3"/>
  <c r="E19" i="3"/>
  <c r="J10" i="2" l="1"/>
  <c r="I20" i="2"/>
  <c r="J20" i="2" s="1"/>
</calcChain>
</file>

<file path=xl/sharedStrings.xml><?xml version="1.0" encoding="utf-8"?>
<sst xmlns="http://schemas.openxmlformats.org/spreadsheetml/2006/main" count="282" uniqueCount="182">
  <si>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</si>
  <si>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</si>
  <si>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</si>
  <si>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</si>
  <si>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</si>
  <si>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</si>
  <si>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</si>
  <si>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</si>
  <si>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</si>
  <si>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</si>
  <si>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</si>
  <si>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</si>
  <si>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</si>
  <si>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</si>
  <si>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</si>
  <si>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</si>
  <si>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</si>
  <si>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</si>
  <si>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</si>
  <si>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</si>
  <si>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</si>
  <si>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</si>
  <si>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</si>
  <si>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</si>
  <si>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</si>
  <si>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</si>
  <si>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</si>
  <si>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</si>
  <si>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</si>
  <si>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</si>
  <si>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</si>
  <si>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</si>
  <si>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</si>
  <si>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</si>
  <si>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</si>
  <si>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</si>
  <si>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</si>
  <si>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</si>
  <si>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</si>
  <si>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Prog. Inserc. Labor.</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</si>
  <si>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</si>
  <si>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</si>
  <si>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</si>
  <si>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</si>
  <si>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</si>
  <si>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</si>
  <si>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</si>
  <si>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</si>
  <si>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</si>
  <si>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</si>
  <si>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</si>
  <si>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</si>
  <si>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</si>
  <si>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</si>
  <si>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</si>
  <si>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</si>
  <si>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</si>
  <si>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</si>
  <si>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</si>
  <si>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</si>
  <si>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</si>
  <si>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</si>
  <si>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</si>
  <si>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</si>
  <si>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</si>
  <si>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</si>
  <si>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</si>
  <si>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</si>
  <si>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</si>
  <si>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</si>
  <si>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</si>
  <si>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</si>
  <si>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</si>
  <si>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</si>
  <si>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</si>
  <si>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</si>
  <si>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</si>
  <si>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</si>
  <si>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</si>
  <si>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</si>
  <si>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</si>
  <si>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</si>
  <si>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</si>
  <si>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</si>
  <si>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</si>
  <si>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</si>
  <si>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</si>
  <si>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</si>
  <si>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</si>
  <si>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</si>
  <si>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</si>
  <si>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</si>
  <si>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</si>
  <si>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</si>
  <si>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</si>
  <si>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</si>
  <si>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</si>
  <si>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</si>
  <si>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</si>
  <si>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</si>
  <si>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</si>
  <si>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</si>
  <si>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</si>
  <si>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</si>
  <si>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</si>
  <si>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</si>
  <si>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</si>
  <si>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</si>
  <si>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</si>
  <si>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</si>
  <si>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</si>
  <si>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</si>
  <si>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</si>
  <si>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</si>
  <si>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</si>
  <si>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</si>
  <si>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</si>
  <si>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</si>
  <si>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</si>
  <si>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</si>
  <si>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</si>
  <si>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</si>
  <si>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</si>
  <si>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</si>
  <si>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Másteres y Doctorado</t>
  </si>
  <si>
    <t>Admón.  Pública</t>
  </si>
  <si>
    <t>FUENTE: Instituto Nacional de Estadística</t>
  </si>
  <si>
    <t>Población de la ciudad de  Badajoz  y Población en Edad Económicamente Activa a 1 de Enero de 2015 según datos del Padrón Municipal de INE</t>
  </si>
  <si>
    <t>PADRON MUNICIPAL 1/1/2015</t>
  </si>
  <si>
    <t>Mujere</t>
  </si>
  <si>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</si>
  <si>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</si>
  <si>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</si>
  <si>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</si>
  <si>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</si>
  <si>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</si>
  <si>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Albañiles</t>
  </si>
  <si>
    <t>Mozos de carga y descarga, almacén y/o mercado de abastos</t>
  </si>
  <si>
    <t>Reponedores de hipermercado</t>
  </si>
  <si>
    <t>Pinches de cocina</t>
  </si>
  <si>
    <t>Jardineros, en general</t>
  </si>
  <si>
    <t>Ordenanzas</t>
  </si>
  <si>
    <t>Cajeros de comercio</t>
  </si>
  <si>
    <t>Conductores de furgoneta, hasta 3,5 t.</t>
  </si>
  <si>
    <t>Maestros de educación primaria, en general</t>
  </si>
  <si>
    <t>Trabajadores agrícolas excepto en huertas, invernaderos, viveros y jardines</t>
  </si>
  <si>
    <t>Dependientes de tejidos y prendas de vestir</t>
  </si>
  <si>
    <t>Asistentes domiciliarios</t>
  </si>
  <si>
    <t>Conductores de camión, en general</t>
  </si>
  <si>
    <t>Pintores y/o empapeladores</t>
  </si>
  <si>
    <t>Agentes comerciales</t>
  </si>
  <si>
    <t>Asistentes, acompañantes de personas</t>
  </si>
  <si>
    <t>Auxiliares de enfermería</t>
  </si>
  <si>
    <t>Peones agrícolas, en general</t>
  </si>
  <si>
    <t>Cuidadores de guardería infantil</t>
  </si>
  <si>
    <t>Carpinteros en general</t>
  </si>
  <si>
    <t>Enfermeros de cuidados generales</t>
  </si>
  <si>
    <t>Barrenderos</t>
  </si>
  <si>
    <t>Peluqueros de señoras</t>
  </si>
  <si>
    <t>Cocineros, en general</t>
  </si>
  <si>
    <t>Camareros de piso (hostelería)</t>
  </si>
  <si>
    <t>Empleados administrativos de entidades financieras</t>
  </si>
  <si>
    <t>Peones de la industria de la alimentación, bebidas y tabaco</t>
  </si>
  <si>
    <t>Empleados de hogar</t>
  </si>
  <si>
    <t>Peones de obras publicas, en general</t>
  </si>
  <si>
    <t>Mantenedores de edificios</t>
  </si>
  <si>
    <t>Electricistas de mantenimiento y reparación, en general</t>
  </si>
  <si>
    <t>Fontaneros</t>
  </si>
  <si>
    <t>Cuidadores de niños en domicilio</t>
  </si>
  <si>
    <t>FEBRERO / 2016</t>
  </si>
  <si>
    <t>Nº de Personas Desempleadas en Febrero de 2016 disgregado por  Intervalo de Edad y Sexo y relacionado con la Población en Edad Económicamente Activa</t>
  </si>
  <si>
    <r>
      <t xml:space="preserve">Porcentaje de personas desempleadas en relación con la PEEA por grupos de edad y sexo en la ciudad en Febrero de 2016.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</si>
  <si>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Febreri de 2016 disgregada por Intervalo de Edad y Sexo en relación con el desmpleo en su Intervalo de Edad</t>
  </si>
  <si>
    <r>
      <t>Porcentaje de hombres y mujeres desempleadas en relación con la PEEA de su grupo de edad en la ciudad de Badajoz en Febrero de 2016.</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</si>
  <si>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Nº de Personas Desempleadas en Febrero de 2016 disgregado por Niveles de Estudios y Sexo y relacionandolo con el porcentaje del total del Desempleo registrado en el mes.</t>
  </si>
  <si>
    <r>
      <t xml:space="preserve">Porcenteje de mujeres y hombres desempleados según niveles formativos en la ciudad de Badajoz en Febrero de 2016. </t>
    </r>
    <r>
      <rPr>
        <b/>
        <sz val="10"/>
        <color theme="1"/>
        <rFont val="Arial"/>
        <family val="2"/>
      </rPr>
      <t>Fuente:</t>
    </r>
    <r>
      <rPr>
        <sz val="10"/>
        <color theme="1"/>
        <rFont val="Arial"/>
        <family val="2"/>
      </rPr>
      <t xml:space="preserve"> Elaboración propia a partir de datos del Observatorio del Empleo del SEXPE</t>
    </r>
  </si>
  <si>
    <t>Nº de Personas Desempledas en Febrero de 2016 disgregadas por Sectores de Actividad y Sexo y relacionandolo con la representatividad de cada sexo en cada sector</t>
  </si>
  <si>
    <r>
      <t xml:space="preserve">Porcentaje de desempleo por sectores de actividad en la ciudad de Badajoz en Febrero de 2016.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</si>
  <si>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Febrero de 2016. </t>
    </r>
    <r>
      <rPr>
        <b/>
        <sz val="10"/>
        <color theme="1"/>
        <rFont val="Arial"/>
        <family val="2"/>
      </rPr>
      <t>Fuente:</t>
    </r>
    <r>
      <rPr>
        <sz val="10"/>
        <color theme="1"/>
        <rFont val="Arial"/>
        <family val="2"/>
      </rPr>
      <t xml:space="preserve"> Elaboración propia a partir de datos del Observatorio del Empleo del SEXPE</t>
    </r>
  </si>
  <si>
    <t>Nº de Personas Desempleadas en Febrero de 2016 disgregadas por Niveles de Estudios, Intervalo de Edad y Sexo</t>
  </si>
  <si>
    <t>Mecánicos-ajustadores del automóvil, en general (turismos y furgonetas)</t>
  </si>
  <si>
    <t xml:space="preserve">Las 40 Ocupaciones más demandadas en Febrero de 2016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</si>
</sst>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6"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4">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cellStyleXfs>
  <cellXfs count="101">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3" fillId="0" borderId="1" xfId="0" applyFont="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0" fontId="5" fillId="0" borderId="1" xfId="0" applyFont="1" applyBorder="1" applyAlignment="1">
      <alignment horizontal="center"/>
    </xf>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3" fontId="1" fillId="0" borderId="1" xfId="0" applyNumberFormat="1" applyFont="1" applyFill="1" applyBorder="1"/>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3" fontId="3" fillId="0" borderId="1" xfId="0" applyNumberFormat="1" applyFont="1" applyFill="1" applyBorder="1"/>
    <xf numFmtId="3" fontId="1" fillId="0" borderId="1" xfId="0" applyNumberFormat="1" applyFont="1" applyFill="1" applyBorder="1" applyAlignment="1">
      <alignment horizontal="right" vertical="center" wrapText="1"/>
    </xf>
    <xf numFmtId="10" fontId="3" fillId="0" borderId="1" xfId="0" applyNumberFormat="1" applyFont="1" applyFill="1" applyBorder="1"/>
    <xf numFmtId="0" fontId="6" fillId="0" borderId="0" xfId="0" applyFont="1" applyBorder="1" applyAlignment="1">
      <alignment horizontal="center" vertical="top" wrapText="1"/>
    </xf>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24">
    <cellStyle name="Normal" xfId="0" builtinId="0"/>
    <cellStyle name="Normal 2" xfId="2"/>
    <cellStyle name="Normal 2 2" xfId="7"/>
    <cellStyle name="Normal 2 3" xfId="11"/>
    <cellStyle name="Normal 2 3 2" xfId="13"/>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Porcentaje" xfId="1" builtinId="5"/>
    <cellStyle name="Porcentual 2" xfId="6"/>
    <cellStyle name="Porcentual 3"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07700056852218E-2"/>
          <c:y val="0.13844732479162725"/>
          <c:w val="0.91293488969345171"/>
          <c:h val="0.68085607491908684"/>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numCache>
            </c:numRef>
          </c:val>
        </c:ser>
        <c:dLbls>
          <c:showLegendKey val="0"/>
          <c:showVal val="0"/>
          <c:showCatName val="0"/>
          <c:showSerName val="0"/>
          <c:showPercent val="0"/>
          <c:showBubbleSize val="0"/>
        </c:dLbls>
        <c:gapWidth val="150"/>
        <c:overlap val="100"/>
        <c:axId val="854716312"/>
        <c:axId val="854721016"/>
      </c:barChart>
      <c:dateAx>
        <c:axId val="854716312"/>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854721016"/>
        <c:crosses val="autoZero"/>
        <c:auto val="1"/>
        <c:lblOffset val="100"/>
        <c:baseTimeUnit val="months"/>
      </c:dateAx>
      <c:valAx>
        <c:axId val="8547210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54716312"/>
        <c:crosses val="autoZero"/>
        <c:crossBetween val="between"/>
        <c:majorUnit val="20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'PEEA-Desempleo'!$D$9</c:f>
              <c:strCache>
                <c:ptCount val="1"/>
                <c:pt idx="0">
                  <c:v>% Hombres</c:v>
                </c:pt>
              </c:strCache>
            </c:strRef>
          </c:tx>
          <c:spPr>
            <a:solidFill>
              <a:schemeClr val="accent2"/>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5.4829454893210075E-2</c:v>
                </c:pt>
                <c:pt idx="1">
                  <c:v>0.15337974399281384</c:v>
                </c:pt>
                <c:pt idx="2">
                  <c:v>0.20897064902852419</c:v>
                </c:pt>
                <c:pt idx="3">
                  <c:v>0.17157837642379317</c:v>
                </c:pt>
                <c:pt idx="4">
                  <c:v>0.15534601246603805</c:v>
                </c:pt>
                <c:pt idx="5">
                  <c:v>0.15365239294710328</c:v>
                </c:pt>
                <c:pt idx="6">
                  <c:v>0.18413147199151794</c:v>
                </c:pt>
                <c:pt idx="7">
                  <c:v>0.18180140273163528</c:v>
                </c:pt>
                <c:pt idx="8">
                  <c:v>0.1959147814627718</c:v>
                </c:pt>
                <c:pt idx="9">
                  <c:v>0.13755881538887352</c:v>
                </c:pt>
              </c:numCache>
            </c:numRef>
          </c:val>
        </c:ser>
        <c:ser>
          <c:idx val="1"/>
          <c:order val="1"/>
          <c:tx>
            <c:strRef>
              <c:f>'PEEA-Desempleo'!$G$9</c:f>
              <c:strCache>
                <c:ptCount val="1"/>
                <c:pt idx="0">
                  <c:v>% Mujeres</c:v>
                </c:pt>
              </c:strCache>
            </c:strRef>
          </c:tx>
          <c:spPr>
            <a:solidFill>
              <a:schemeClr val="accent4"/>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4.5408678102926335E-2</c:v>
                </c:pt>
                <c:pt idx="1">
                  <c:v>0.16686474922747802</c:v>
                </c:pt>
                <c:pt idx="2">
                  <c:v>0.24271844660194175</c:v>
                </c:pt>
                <c:pt idx="3">
                  <c:v>0.20846560846560847</c:v>
                </c:pt>
                <c:pt idx="4">
                  <c:v>0.21439700841383608</c:v>
                </c:pt>
                <c:pt idx="5">
                  <c:v>0.20888744729159908</c:v>
                </c:pt>
                <c:pt idx="6">
                  <c:v>0.22946175637393768</c:v>
                </c:pt>
                <c:pt idx="7">
                  <c:v>0.20890115577022597</c:v>
                </c:pt>
                <c:pt idx="8">
                  <c:v>0.20450917797286514</c:v>
                </c:pt>
                <c:pt idx="9">
                  <c:v>0.16079900124843946</c:v>
                </c:pt>
              </c:numCache>
            </c:numRef>
          </c:val>
        </c:ser>
        <c:dLbls>
          <c:showLegendKey val="0"/>
          <c:showVal val="0"/>
          <c:showCatName val="0"/>
          <c:showSerName val="0"/>
          <c:showPercent val="0"/>
          <c:showBubbleSize val="0"/>
        </c:dLbls>
        <c:gapWidth val="199"/>
        <c:axId val="854714744"/>
        <c:axId val="854712000"/>
      </c:barChart>
      <c:catAx>
        <c:axId val="8547147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854712000"/>
        <c:crosses val="autoZero"/>
        <c:auto val="1"/>
        <c:lblAlgn val="ctr"/>
        <c:lblOffset val="100"/>
        <c:noMultiLvlLbl val="0"/>
      </c:catAx>
      <c:valAx>
        <c:axId val="8547120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547147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0.56026058631921827</c:v>
                </c:pt>
                <c:pt idx="1">
                  <c:v>0.49314079422382673</c:v>
                </c:pt>
                <c:pt idx="2">
                  <c:v>0.46783896344285053</c:v>
                </c:pt>
                <c:pt idx="3">
                  <c:v>0.44533083059596434</c:v>
                </c:pt>
                <c:pt idx="4">
                  <c:v>0.41396933560477001</c:v>
                </c:pt>
                <c:pt idx="5">
                  <c:v>0.43109540636042404</c:v>
                </c:pt>
                <c:pt idx="6">
                  <c:v>0.43075651095494005</c:v>
                </c:pt>
                <c:pt idx="7">
                  <c:v>0.44854280510018213</c:v>
                </c:pt>
                <c:pt idx="8">
                  <c:v>0.46531038080333853</c:v>
                </c:pt>
                <c:pt idx="9">
                  <c:v>0.43558282208588955</c:v>
                </c:pt>
              </c:numCache>
            </c:numRef>
          </c:val>
        </c:ser>
        <c:ser>
          <c:idx val="1"/>
          <c:order val="1"/>
          <c:tx>
            <c:strRef>
              <c:f>'Desempleo Sexo-Edad'!$E$8</c:f>
              <c:strCache>
                <c:ptCount val="1"/>
                <c:pt idx="0">
                  <c:v>% en el tramo de edad</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0.43973941368078173</c:v>
                </c:pt>
                <c:pt idx="1">
                  <c:v>0.50685920577617327</c:v>
                </c:pt>
                <c:pt idx="2">
                  <c:v>0.53216103655714941</c:v>
                </c:pt>
                <c:pt idx="3">
                  <c:v>0.55466916940403566</c:v>
                </c:pt>
                <c:pt idx="4">
                  <c:v>0.58603066439522999</c:v>
                </c:pt>
                <c:pt idx="5">
                  <c:v>0.56890459363957602</c:v>
                </c:pt>
                <c:pt idx="6">
                  <c:v>0.56924348904505995</c:v>
                </c:pt>
                <c:pt idx="7">
                  <c:v>0.55145719489981782</c:v>
                </c:pt>
                <c:pt idx="8">
                  <c:v>0.53468961919666147</c:v>
                </c:pt>
                <c:pt idx="9">
                  <c:v>0.56441717791411039</c:v>
                </c:pt>
              </c:numCache>
            </c:numRef>
          </c:val>
        </c:ser>
        <c:dLbls>
          <c:showLegendKey val="0"/>
          <c:showVal val="0"/>
          <c:showCatName val="0"/>
          <c:showSerName val="0"/>
          <c:showPercent val="0"/>
          <c:showBubbleSize val="0"/>
        </c:dLbls>
        <c:gapWidth val="150"/>
        <c:overlap val="100"/>
        <c:axId val="854715136"/>
        <c:axId val="854719840"/>
      </c:barChart>
      <c:catAx>
        <c:axId val="8547151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854719840"/>
        <c:crosses val="autoZero"/>
        <c:auto val="1"/>
        <c:lblAlgn val="ctr"/>
        <c:lblOffset val="100"/>
        <c:noMultiLvlLbl val="0"/>
      </c:catAx>
      <c:valAx>
        <c:axId val="8547198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5471513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'Desempleo Sexo- Estudios '!$C$8</c:f>
              <c:strCache>
                <c:ptCount val="1"/>
                <c:pt idx="0">
                  <c:v>% Hombres</c:v>
                </c:pt>
              </c:strCache>
            </c:strRef>
          </c:tx>
          <c:spPr>
            <a:solidFill>
              <a:schemeClr val="accent2"/>
            </a:solidFill>
            <a:ln>
              <a:noFill/>
            </a:ln>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'!$C$9:$C$17</c:f>
              <c:numCache>
                <c:formatCode>0.00%</c:formatCode>
                <c:ptCount val="9"/>
                <c:pt idx="0">
                  <c:v>3.4013605442176869E-3</c:v>
                </c:pt>
                <c:pt idx="1">
                  <c:v>9.55988455988456E-2</c:v>
                </c:pt>
                <c:pt idx="2">
                  <c:v>0.22649969078540508</c:v>
                </c:pt>
                <c:pt idx="3">
                  <c:v>2.4737167594310452E-2</c:v>
                </c:pt>
                <c:pt idx="4">
                  <c:v>2.4737167594310452E-2</c:v>
                </c:pt>
                <c:pt idx="5">
                  <c:v>2.1284271284271284E-2</c:v>
                </c:pt>
                <c:pt idx="6">
                  <c:v>1.860441146155432E-2</c:v>
                </c:pt>
                <c:pt idx="7">
                  <c:v>1.6027623170480312E-2</c:v>
                </c:pt>
                <c:pt idx="8">
                  <c:v>1.5357658214801072E-2</c:v>
                </c:pt>
              </c:numCache>
            </c:numRef>
          </c:val>
        </c:ser>
        <c:ser>
          <c:idx val="1"/>
          <c:order val="1"/>
          <c:tx>
            <c:strRef>
              <c:f>'Desempleo Sexo- Estudios '!$E$8</c:f>
              <c:strCache>
                <c:ptCount val="1"/>
                <c:pt idx="0">
                  <c:v>% Mujeres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'!$E$9:$E$17</c:f>
              <c:numCache>
                <c:formatCode>0.00%</c:formatCode>
                <c:ptCount val="9"/>
                <c:pt idx="0">
                  <c:v>6.0812203669346528E-3</c:v>
                </c:pt>
                <c:pt idx="1">
                  <c:v>0.10590599876314162</c:v>
                </c:pt>
                <c:pt idx="2">
                  <c:v>0.22995258709544425</c:v>
                </c:pt>
                <c:pt idx="3">
                  <c:v>3.3755926613069469E-2</c:v>
                </c:pt>
                <c:pt idx="4">
                  <c:v>3.3755926613069469E-2</c:v>
                </c:pt>
                <c:pt idx="5">
                  <c:v>4.6691403834260979E-2</c:v>
                </c:pt>
                <c:pt idx="6">
                  <c:v>2.427334570191713E-2</c:v>
                </c:pt>
                <c:pt idx="7">
                  <c:v>4.1280148423005564E-2</c:v>
                </c:pt>
                <c:pt idx="8">
                  <c:v>3.2055246340960623E-2</c:v>
                </c:pt>
              </c:numCache>
            </c:numRef>
          </c:val>
        </c:ser>
        <c:dLbls>
          <c:showLegendKey val="0"/>
          <c:showVal val="0"/>
          <c:showCatName val="0"/>
          <c:showSerName val="0"/>
          <c:showPercent val="0"/>
          <c:showBubbleSize val="0"/>
        </c:dLbls>
        <c:gapWidth val="269"/>
        <c:overlap val="-20"/>
        <c:axId val="854717488"/>
        <c:axId val="854721800"/>
      </c:barChart>
      <c:catAx>
        <c:axId val="854717488"/>
        <c:scaling>
          <c:orientation val="minMax"/>
        </c:scaling>
        <c:delete val="0"/>
        <c:axPos val="l"/>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854721800"/>
        <c:crosses val="autoZero"/>
        <c:auto val="1"/>
        <c:lblAlgn val="ctr"/>
        <c:lblOffset val="100"/>
        <c:noMultiLvlLbl val="0"/>
      </c:catAx>
      <c:valAx>
        <c:axId val="85472180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547174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Sectores-Sexo'!$C$10:$C$15</c:f>
              <c:numCache>
                <c:formatCode>0.00%</c:formatCode>
                <c:ptCount val="6"/>
                <c:pt idx="0">
                  <c:v>0.62887828162291171</c:v>
                </c:pt>
                <c:pt idx="1">
                  <c:v>0.53221757322175733</c:v>
                </c:pt>
                <c:pt idx="2">
                  <c:v>0.39101311749930229</c:v>
                </c:pt>
                <c:pt idx="3">
                  <c:v>0.90708878183069508</c:v>
                </c:pt>
                <c:pt idx="4">
                  <c:v>0.39656616415410384</c:v>
                </c:pt>
                <c:pt idx="5">
                  <c:v>0.33910891089108913</c:v>
                </c:pt>
              </c:numCache>
            </c:numRef>
          </c:val>
        </c:ser>
        <c:ser>
          <c:idx val="1"/>
          <c:order val="1"/>
          <c:tx>
            <c:strRef>
              <c:f>'Desempleo Sectores-Sexo'!$E$9</c:f>
              <c:strCache>
                <c:ptCount val="1"/>
                <c:pt idx="0">
                  <c:v>% mujeres con respecto al sector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Sectores-Sexo'!$E$10:$E$15</c:f>
              <c:numCache>
                <c:formatCode>0.00%</c:formatCode>
                <c:ptCount val="6"/>
                <c:pt idx="0">
                  <c:v>0.37112171837708829</c:v>
                </c:pt>
                <c:pt idx="1">
                  <c:v>0.46778242677824267</c:v>
                </c:pt>
                <c:pt idx="2">
                  <c:v>0.60898688250069777</c:v>
                </c:pt>
                <c:pt idx="3">
                  <c:v>9.2911218169304893E-2</c:v>
                </c:pt>
                <c:pt idx="4">
                  <c:v>0.60343383584589616</c:v>
                </c:pt>
                <c:pt idx="5">
                  <c:v>0.66089108910891092</c:v>
                </c:pt>
              </c:numCache>
            </c:numRef>
          </c:val>
        </c:ser>
        <c:dLbls>
          <c:showLegendKey val="0"/>
          <c:showVal val="0"/>
          <c:showCatName val="0"/>
          <c:showSerName val="0"/>
          <c:showPercent val="0"/>
          <c:showBubbleSize val="0"/>
        </c:dLbls>
        <c:gapWidth val="150"/>
        <c:overlap val="100"/>
        <c:axId val="854719056"/>
        <c:axId val="854710432"/>
      </c:barChart>
      <c:catAx>
        <c:axId val="85471905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854710432"/>
        <c:crosses val="autoZero"/>
        <c:auto val="1"/>
        <c:lblAlgn val="ctr"/>
        <c:lblOffset val="100"/>
        <c:noMultiLvlLbl val="0"/>
      </c:catAx>
      <c:valAx>
        <c:axId val="8547104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547190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Sectores-Sexo'!$G$10:$G$15</c:f>
              <c:numCache>
                <c:formatCode>0%</c:formatCode>
                <c:ptCount val="6"/>
                <c:pt idx="0">
                  <c:v>4.5945501398102967E-2</c:v>
                </c:pt>
                <c:pt idx="1">
                  <c:v>6.5518942924502444E-2</c:v>
                </c:pt>
                <c:pt idx="2">
                  <c:v>0.58934152091671688</c:v>
                </c:pt>
                <c:pt idx="3">
                  <c:v>7.9664455288118871E-2</c:v>
                </c:pt>
                <c:pt idx="4">
                  <c:v>0.13092823071440321</c:v>
                </c:pt>
                <c:pt idx="5">
                  <c:v>8.8601348758155604E-2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5687379702537183"/>
          <c:y val="0.34722222222222227"/>
          <c:w val="0.23625218722659672"/>
          <c:h val="0.649306649168853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14</xdr:col>
      <xdr:colOff>683558</xdr:colOff>
      <xdr:row>25</xdr:row>
      <xdr:rowOff>89646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19050</xdr:rowOff>
    </xdr:from>
    <xdr:to>
      <xdr:col>3</xdr:col>
      <xdr:colOff>476250</xdr:colOff>
      <xdr:row>38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x14ac:dyDescent="0.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62" customFormat="1" ht="222.75" customHeight="1" x14ac:dyDescent="0.25">
      <c r="A4" s="60"/>
      <c r="B4" s="61" t="s">
        <v>111</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90" customHeight="1" x14ac:dyDescent="0.25">
      <c r="A5" s="59"/>
      <c r="B5" s="61" t="s">
        <v>120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x14ac:dyDescent="0.2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3"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3"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3"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1:33"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1:33"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1:33"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3"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33"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1:33"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3"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1:33"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1:33"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3"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3"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3"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3"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3"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3"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row>
    <row r="63" spans="1:33"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row>
    <row r="65" spans="1:33"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3"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3"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33"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row>
    <row r="73" spans="1:33"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row>
    <row r="74" spans="1:33"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row>
    <row r="75" spans="1:33"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row>
    <row r="76" spans="1:33"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row>
    <row r="77" spans="1:33"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3"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row>
    <row r="79" spans="1:33"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row>
    <row r="80" spans="1:33"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3"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row>
    <row r="82" spans="1:33"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row>
    <row r="83" spans="1:33"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row>
    <row r="84" spans="1:33"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row>
    <row r="85" spans="1:33"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row>
    <row r="86" spans="1:33"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row>
    <row r="87" spans="1:33"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row>
    <row r="88" spans="1:33"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3"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row>
    <row r="90" spans="1:33"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row>
    <row r="91" spans="1:33"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row>
    <row r="92" spans="1:33"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row>
    <row r="93" spans="1:33"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row>
    <row r="94" spans="1:33"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3"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row r="96" spans="1:33"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row>
    <row r="97" spans="1:33"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row>
    <row r="98" spans="1:33"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row>
    <row r="99" spans="1:33"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row>
    <row r="100" spans="1:33"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row>
    <row r="101" spans="1:33"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row>
    <row r="102" spans="1:33"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row>
    <row r="103" spans="1:33"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row>
    <row r="104" spans="1:33"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row>
    <row r="105" spans="1:33"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row>
    <row r="106" spans="1:33"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row>
    <row r="107" spans="1:33"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row>
    <row r="108" spans="1:33"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row>
    <row r="109" spans="1:33"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row>
    <row r="110" spans="1:33"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row>
    <row r="111" spans="1:33"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row>
    <row r="112" spans="1:33"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row>
    <row r="113" spans="1:33"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row>
    <row r="114" spans="1:33"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row>
    <row r="115" spans="1:33"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row>
    <row r="116" spans="1:33"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row>
    <row r="117" spans="1:33"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row>
    <row r="118" spans="1:33"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1" customWidth="1"/>
    <col min="9" max="9" width="11.42578125" style="71"/>
    <col min="10" max="16384" width="11.42578125" style="1"/>
  </cols>
  <sheetData>
    <row r="1" spans="1:15" x14ac:dyDescent="0.25">
      <c r="A1" s="48" t="s">
        <v>126</v>
      </c>
      <c r="B1" s="48"/>
      <c r="C1" s="48"/>
      <c r="D1" s="48"/>
      <c r="E1" s="48"/>
      <c r="F1" s="48"/>
      <c r="G1" s="48"/>
      <c r="J1" s="48"/>
      <c r="K1" s="48"/>
      <c r="L1" s="48"/>
      <c r="M1" s="48"/>
      <c r="N1" s="48"/>
      <c r="O1" s="48"/>
    </row>
    <row r="3" spans="1:15" ht="15.75" customHeight="1" x14ac:dyDescent="0.25">
      <c r="A3" s="84" t="s">
        <v>127</v>
      </c>
      <c r="B3" s="84"/>
      <c r="C3" s="84"/>
      <c r="D3" s="84"/>
      <c r="E3" s="84"/>
      <c r="F3" s="84"/>
      <c r="G3" s="84"/>
      <c r="H3" s="84"/>
      <c r="I3" s="84"/>
    </row>
    <row r="4" spans="1:15" ht="15" x14ac:dyDescent="0.25">
      <c r="A4" s="84"/>
      <c r="B4" s="84"/>
      <c r="C4" s="84"/>
      <c r="D4" s="84"/>
      <c r="E4" s="84"/>
      <c r="F4" s="84"/>
      <c r="G4" s="84"/>
      <c r="H4" s="84"/>
      <c r="I4" s="84"/>
    </row>
    <row r="5" spans="1:15" x14ac:dyDescent="0.25">
      <c r="J5" s="83"/>
      <c r="K5" s="83"/>
      <c r="L5" s="83"/>
      <c r="M5" s="83"/>
      <c r="N5" s="83"/>
      <c r="O5" s="83"/>
    </row>
    <row r="6" spans="1:15" x14ac:dyDescent="0.25">
      <c r="J6" s="8"/>
      <c r="K6" s="9"/>
      <c r="L6" s="5"/>
      <c r="M6" s="9"/>
      <c r="N6" s="10"/>
      <c r="O6" s="11"/>
    </row>
    <row r="7" spans="1:15" x14ac:dyDescent="0.25">
      <c r="B7" s="85" t="s">
        <v>128</v>
      </c>
      <c r="C7" s="85"/>
      <c r="D7" s="85"/>
      <c r="E7" s="86" t="s">
        <v>23</v>
      </c>
      <c r="F7" s="86"/>
      <c r="G7" s="86"/>
      <c r="J7" s="8"/>
      <c r="K7" s="9"/>
      <c r="L7" s="5"/>
      <c r="M7" s="9"/>
      <c r="N7" s="10"/>
      <c r="O7" s="11"/>
    </row>
    <row r="8" spans="1:15" x14ac:dyDescent="0.25">
      <c r="A8" s="67" t="s">
        <v>0</v>
      </c>
      <c r="B8" s="67" t="s">
        <v>1</v>
      </c>
      <c r="C8" s="67" t="s">
        <v>2</v>
      </c>
      <c r="D8" s="67" t="s">
        <v>3</v>
      </c>
      <c r="E8" s="72" t="s">
        <v>1</v>
      </c>
      <c r="F8" s="72" t="s">
        <v>129</v>
      </c>
      <c r="G8" s="72" t="s">
        <v>3</v>
      </c>
      <c r="J8" s="8"/>
      <c r="K8" s="9"/>
      <c r="L8" s="5"/>
      <c r="M8" s="9"/>
      <c r="N8" s="10"/>
      <c r="O8" s="11"/>
    </row>
    <row r="9" spans="1:15" x14ac:dyDescent="0.25">
      <c r="A9" s="38" t="s">
        <v>4</v>
      </c>
      <c r="B9" s="73">
        <v>4175</v>
      </c>
      <c r="C9" s="73">
        <v>3928</v>
      </c>
      <c r="D9" s="22">
        <f>B9+C9</f>
        <v>8103</v>
      </c>
      <c r="E9" s="74"/>
      <c r="F9" s="74"/>
      <c r="G9" s="22"/>
      <c r="J9" s="13"/>
      <c r="K9" s="9"/>
      <c r="L9" s="5"/>
      <c r="M9" s="9"/>
      <c r="N9" s="10"/>
      <c r="O9" s="11"/>
    </row>
    <row r="10" spans="1:15" x14ac:dyDescent="0.25">
      <c r="A10" s="4" t="s">
        <v>5</v>
      </c>
      <c r="B10" s="73">
        <v>4602</v>
      </c>
      <c r="C10" s="73">
        <v>4189</v>
      </c>
      <c r="D10" s="22">
        <f t="shared" ref="D10:D27" si="0">B10+C10</f>
        <v>8791</v>
      </c>
      <c r="E10" s="74"/>
      <c r="F10" s="74"/>
      <c r="G10" s="22"/>
      <c r="J10" s="13"/>
      <c r="K10" s="9"/>
      <c r="L10" s="5"/>
      <c r="M10" s="9"/>
      <c r="N10" s="10"/>
      <c r="O10" s="11"/>
    </row>
    <row r="11" spans="1:15" x14ac:dyDescent="0.25">
      <c r="A11" s="4" t="s">
        <v>6</v>
      </c>
      <c r="B11" s="73">
        <v>4840</v>
      </c>
      <c r="C11" s="73">
        <v>4661</v>
      </c>
      <c r="D11" s="22">
        <f t="shared" si="0"/>
        <v>9501</v>
      </c>
      <c r="E11" s="74"/>
      <c r="F11" s="74"/>
      <c r="G11" s="22"/>
      <c r="J11" s="13"/>
      <c r="K11" s="9"/>
      <c r="L11" s="5"/>
      <c r="M11" s="9"/>
      <c r="N11" s="10"/>
      <c r="O11" s="11"/>
    </row>
    <row r="12" spans="1:15" x14ac:dyDescent="0.25">
      <c r="A12" s="38" t="s">
        <v>7</v>
      </c>
      <c r="B12" s="73">
        <v>3137</v>
      </c>
      <c r="C12" s="73">
        <v>2973</v>
      </c>
      <c r="D12" s="22">
        <f t="shared" si="0"/>
        <v>6110</v>
      </c>
      <c r="E12" s="75">
        <f>B12</f>
        <v>3137</v>
      </c>
      <c r="F12" s="75">
        <f>C12</f>
        <v>2973</v>
      </c>
      <c r="G12" s="22">
        <f t="shared" ref="G12:G21" si="1">E12+F12</f>
        <v>6110</v>
      </c>
      <c r="J12" s="13"/>
      <c r="K12" s="9"/>
      <c r="L12" s="5"/>
      <c r="M12" s="9"/>
      <c r="N12" s="10"/>
      <c r="O12" s="11"/>
    </row>
    <row r="13" spans="1:15" x14ac:dyDescent="0.25">
      <c r="A13" s="38" t="s">
        <v>8</v>
      </c>
      <c r="B13" s="73">
        <v>4453</v>
      </c>
      <c r="C13" s="73">
        <v>4207</v>
      </c>
      <c r="D13" s="22">
        <f t="shared" si="0"/>
        <v>8660</v>
      </c>
      <c r="E13" s="75">
        <f t="shared" ref="E13:F21" si="2">B13</f>
        <v>4453</v>
      </c>
      <c r="F13" s="75">
        <f t="shared" si="2"/>
        <v>4207</v>
      </c>
      <c r="G13" s="22">
        <f t="shared" si="1"/>
        <v>8660</v>
      </c>
      <c r="J13" s="8"/>
      <c r="K13" s="9"/>
      <c r="L13" s="5"/>
      <c r="M13" s="9"/>
      <c r="N13" s="10"/>
      <c r="O13" s="11"/>
    </row>
    <row r="14" spans="1:15" x14ac:dyDescent="0.25">
      <c r="A14" s="38" t="s">
        <v>9</v>
      </c>
      <c r="B14" s="73">
        <v>4838</v>
      </c>
      <c r="C14" s="73">
        <v>4738</v>
      </c>
      <c r="D14" s="22">
        <f t="shared" si="0"/>
        <v>9576</v>
      </c>
      <c r="E14" s="75">
        <f t="shared" si="2"/>
        <v>4838</v>
      </c>
      <c r="F14" s="75">
        <f t="shared" si="2"/>
        <v>4738</v>
      </c>
      <c r="G14" s="22">
        <f t="shared" si="1"/>
        <v>9576</v>
      </c>
      <c r="J14" s="8"/>
      <c r="K14" s="9"/>
      <c r="L14" s="5"/>
      <c r="M14" s="9"/>
      <c r="N14" s="10"/>
      <c r="O14" s="11"/>
    </row>
    <row r="15" spans="1:15" x14ac:dyDescent="0.25">
      <c r="A15" s="38" t="s">
        <v>10</v>
      </c>
      <c r="B15" s="73">
        <v>5531</v>
      </c>
      <c r="C15" s="73">
        <v>5670</v>
      </c>
      <c r="D15" s="22">
        <f t="shared" si="0"/>
        <v>11201</v>
      </c>
      <c r="E15" s="75">
        <f t="shared" si="2"/>
        <v>5531</v>
      </c>
      <c r="F15" s="75">
        <f t="shared" si="2"/>
        <v>5670</v>
      </c>
      <c r="G15" s="22">
        <f t="shared" si="1"/>
        <v>11201</v>
      </c>
      <c r="J15" s="12"/>
      <c r="K15" s="9"/>
      <c r="L15" s="5"/>
      <c r="M15" s="9"/>
      <c r="N15" s="10"/>
      <c r="O15" s="11"/>
    </row>
    <row r="16" spans="1:15" x14ac:dyDescent="0.25">
      <c r="A16" s="38" t="s">
        <v>11</v>
      </c>
      <c r="B16" s="73">
        <v>6257</v>
      </c>
      <c r="C16" s="73">
        <v>6418</v>
      </c>
      <c r="D16" s="22">
        <f t="shared" si="0"/>
        <v>12675</v>
      </c>
      <c r="E16" s="75">
        <f t="shared" si="2"/>
        <v>6257</v>
      </c>
      <c r="F16" s="75">
        <f t="shared" si="2"/>
        <v>6418</v>
      </c>
      <c r="G16" s="22">
        <f t="shared" si="1"/>
        <v>12675</v>
      </c>
      <c r="J16" s="5"/>
      <c r="K16" s="9"/>
      <c r="L16" s="5"/>
      <c r="M16" s="9"/>
      <c r="N16" s="10"/>
      <c r="O16" s="11"/>
    </row>
    <row r="17" spans="1:15" x14ac:dyDescent="0.25">
      <c r="A17" s="38" t="s">
        <v>12</v>
      </c>
      <c r="B17" s="73">
        <v>6352</v>
      </c>
      <c r="C17" s="73">
        <v>6166</v>
      </c>
      <c r="D17" s="22">
        <f t="shared" si="0"/>
        <v>12518</v>
      </c>
      <c r="E17" s="75">
        <f t="shared" si="2"/>
        <v>6352</v>
      </c>
      <c r="F17" s="75">
        <f t="shared" si="2"/>
        <v>6166</v>
      </c>
      <c r="G17" s="22">
        <f t="shared" si="1"/>
        <v>12518</v>
      </c>
      <c r="J17" s="5"/>
      <c r="K17" s="9"/>
      <c r="L17" s="5"/>
      <c r="M17" s="9"/>
      <c r="N17" s="10"/>
      <c r="O17" s="11"/>
    </row>
    <row r="18" spans="1:15" x14ac:dyDescent="0.25">
      <c r="A18" s="38" t="s">
        <v>13</v>
      </c>
      <c r="B18" s="73">
        <v>5659</v>
      </c>
      <c r="C18" s="73">
        <v>6001</v>
      </c>
      <c r="D18" s="22">
        <f t="shared" si="0"/>
        <v>11660</v>
      </c>
      <c r="E18" s="75">
        <f t="shared" si="2"/>
        <v>5659</v>
      </c>
      <c r="F18" s="75">
        <f t="shared" si="2"/>
        <v>6001</v>
      </c>
      <c r="G18" s="22">
        <f t="shared" si="1"/>
        <v>11660</v>
      </c>
      <c r="J18" s="5"/>
      <c r="K18" s="9"/>
      <c r="L18" s="5"/>
      <c r="M18" s="9"/>
      <c r="N18" s="10"/>
      <c r="O18" s="11"/>
    </row>
    <row r="19" spans="1:15" x14ac:dyDescent="0.25">
      <c r="A19" s="38" t="s">
        <v>14</v>
      </c>
      <c r="B19" s="73">
        <v>5418</v>
      </c>
      <c r="C19" s="73">
        <v>5797</v>
      </c>
      <c r="D19" s="22">
        <f t="shared" si="0"/>
        <v>11215</v>
      </c>
      <c r="E19" s="75">
        <f t="shared" si="2"/>
        <v>5418</v>
      </c>
      <c r="F19" s="75">
        <f t="shared" si="2"/>
        <v>5797</v>
      </c>
      <c r="G19" s="22">
        <f t="shared" si="1"/>
        <v>11215</v>
      </c>
      <c r="J19" s="5"/>
      <c r="K19" s="9"/>
      <c r="L19" s="5"/>
      <c r="M19" s="9"/>
      <c r="N19" s="10"/>
      <c r="O19" s="11"/>
    </row>
    <row r="20" spans="1:15" x14ac:dyDescent="0.25">
      <c r="A20" s="38" t="s">
        <v>15</v>
      </c>
      <c r="B20" s="73">
        <v>4553</v>
      </c>
      <c r="C20" s="73">
        <v>5012</v>
      </c>
      <c r="D20" s="22">
        <f t="shared" si="0"/>
        <v>9565</v>
      </c>
      <c r="E20" s="75">
        <f t="shared" si="2"/>
        <v>4553</v>
      </c>
      <c r="F20" s="75">
        <f t="shared" si="2"/>
        <v>5012</v>
      </c>
      <c r="G20" s="22">
        <f t="shared" si="1"/>
        <v>9565</v>
      </c>
      <c r="J20" s="5"/>
      <c r="K20" s="9"/>
      <c r="L20" s="5"/>
      <c r="M20" s="9"/>
      <c r="N20" s="10"/>
      <c r="O20" s="11"/>
    </row>
    <row r="21" spans="1:15" x14ac:dyDescent="0.25">
      <c r="A21" s="38" t="s">
        <v>16</v>
      </c>
      <c r="B21" s="73">
        <v>3613</v>
      </c>
      <c r="C21" s="73">
        <v>4005</v>
      </c>
      <c r="D21" s="22">
        <f t="shared" si="0"/>
        <v>7618</v>
      </c>
      <c r="E21" s="75">
        <f t="shared" si="2"/>
        <v>3613</v>
      </c>
      <c r="F21" s="75">
        <f t="shared" si="2"/>
        <v>4005</v>
      </c>
      <c r="G21" s="22">
        <f t="shared" si="1"/>
        <v>7618</v>
      </c>
      <c r="J21" s="5"/>
      <c r="K21" s="9"/>
      <c r="L21" s="5"/>
      <c r="M21" s="9"/>
      <c r="N21" s="10"/>
      <c r="O21" s="11"/>
    </row>
    <row r="22" spans="1:15" x14ac:dyDescent="0.25">
      <c r="A22" s="38" t="s">
        <v>17</v>
      </c>
      <c r="B22" s="73">
        <v>3103</v>
      </c>
      <c r="C22" s="73">
        <v>3650</v>
      </c>
      <c r="D22" s="22">
        <f t="shared" si="0"/>
        <v>6753</v>
      </c>
      <c r="E22" s="74"/>
      <c r="F22" s="74"/>
      <c r="G22" s="22"/>
      <c r="J22" s="5"/>
      <c r="K22" s="6"/>
      <c r="L22" s="5"/>
      <c r="M22" s="9"/>
      <c r="N22" s="10"/>
      <c r="O22" s="11"/>
    </row>
    <row r="23" spans="1:15" x14ac:dyDescent="0.25">
      <c r="A23" s="38" t="s">
        <v>18</v>
      </c>
      <c r="B23" s="73">
        <v>2461</v>
      </c>
      <c r="C23" s="73">
        <v>3088</v>
      </c>
      <c r="D23" s="22">
        <f t="shared" si="0"/>
        <v>5549</v>
      </c>
      <c r="E23" s="74"/>
      <c r="F23" s="74"/>
      <c r="G23" s="22"/>
      <c r="J23" s="10"/>
      <c r="K23" s="11"/>
      <c r="L23" s="10"/>
      <c r="M23" s="11"/>
      <c r="N23" s="10"/>
      <c r="O23" s="11"/>
    </row>
    <row r="24" spans="1:15" x14ac:dyDescent="0.25">
      <c r="A24" s="38" t="s">
        <v>19</v>
      </c>
      <c r="B24" s="73">
        <v>1709</v>
      </c>
      <c r="C24" s="73">
        <v>2426</v>
      </c>
      <c r="D24" s="22">
        <f t="shared" si="0"/>
        <v>4135</v>
      </c>
      <c r="E24" s="74"/>
      <c r="F24" s="74"/>
      <c r="G24" s="22"/>
    </row>
    <row r="25" spans="1:15" x14ac:dyDescent="0.25">
      <c r="A25" s="38" t="s">
        <v>20</v>
      </c>
      <c r="B25" s="73">
        <v>1405</v>
      </c>
      <c r="C25" s="73">
        <v>2470</v>
      </c>
      <c r="D25" s="22">
        <f t="shared" si="0"/>
        <v>3875</v>
      </c>
      <c r="E25" s="74"/>
      <c r="F25" s="74"/>
      <c r="G25" s="22"/>
    </row>
    <row r="26" spans="1:15" x14ac:dyDescent="0.25">
      <c r="A26" s="38" t="s">
        <v>21</v>
      </c>
      <c r="B26" s="73">
        <v>668</v>
      </c>
      <c r="C26" s="73">
        <v>1719</v>
      </c>
      <c r="D26" s="22">
        <f t="shared" si="0"/>
        <v>2387</v>
      </c>
      <c r="E26" s="74"/>
      <c r="F26" s="74"/>
      <c r="G26" s="22"/>
    </row>
    <row r="27" spans="1:15" x14ac:dyDescent="0.25">
      <c r="A27" s="38" t="s">
        <v>3</v>
      </c>
      <c r="B27" s="22">
        <f>SUM(B9:B26)</f>
        <v>72774</v>
      </c>
      <c r="C27" s="22">
        <f>SUM(C9:C26)</f>
        <v>77118</v>
      </c>
      <c r="D27" s="22">
        <f t="shared" si="0"/>
        <v>149892</v>
      </c>
      <c r="E27" s="22">
        <f>SUM(E9:E26)</f>
        <v>49811</v>
      </c>
      <c r="F27" s="22">
        <f>SUM(F9:F26)</f>
        <v>50987</v>
      </c>
      <c r="G27" s="22">
        <f>SUM(G9:G26)</f>
        <v>100798</v>
      </c>
    </row>
    <row r="30" spans="1:15" x14ac:dyDescent="0.25">
      <c r="A30" s="3"/>
    </row>
    <row r="32" spans="1:15" x14ac:dyDescent="0.25">
      <c r="A32" s="7"/>
      <c r="B32" s="14"/>
      <c r="C32" s="14"/>
      <c r="D32" s="15"/>
    </row>
    <row r="37" spans="1:1" x14ac:dyDescent="0.25">
      <c r="A37" s="3"/>
    </row>
  </sheetData>
  <mergeCells count="6">
    <mergeCell ref="N5:O5"/>
    <mergeCell ref="A3:I4"/>
    <mergeCell ref="B7:D7"/>
    <mergeCell ref="E7:G7"/>
    <mergeCell ref="J5:K5"/>
    <mergeCell ref="L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8" t="s">
        <v>27</v>
      </c>
    </row>
    <row r="4" spans="1:10" ht="15" customHeight="1" x14ac:dyDescent="0.25">
      <c r="A4" s="84" t="s">
        <v>115</v>
      </c>
      <c r="B4" s="84"/>
      <c r="C4" s="84"/>
      <c r="D4" s="84"/>
      <c r="E4" s="84"/>
      <c r="F4" s="84"/>
      <c r="G4" s="84"/>
      <c r="H4" s="84"/>
      <c r="I4" s="63"/>
      <c r="J4" s="63"/>
    </row>
    <row r="5" spans="1:10" x14ac:dyDescent="0.25">
      <c r="A5" s="63"/>
      <c r="B5" s="63"/>
      <c r="C5" s="63"/>
      <c r="D5" s="63"/>
      <c r="E5" s="63"/>
      <c r="F5" s="63"/>
      <c r="G5" s="63"/>
      <c r="H5" s="63"/>
      <c r="I5" s="63"/>
      <c r="J5" s="63"/>
    </row>
    <row r="7" spans="1:10" x14ac:dyDescent="0.25">
      <c r="A7" s="69" t="s">
        <v>116</v>
      </c>
      <c r="B7" s="87" t="s">
        <v>119</v>
      </c>
      <c r="C7" s="87"/>
      <c r="D7" s="87"/>
    </row>
    <row r="8" spans="1:10" x14ac:dyDescent="0.25">
      <c r="A8" s="70"/>
      <c r="B8" s="65" t="s">
        <v>106</v>
      </c>
      <c r="C8" s="65" t="s">
        <v>117</v>
      </c>
      <c r="D8" s="65" t="s">
        <v>118</v>
      </c>
    </row>
    <row r="9" spans="1:10" x14ac:dyDescent="0.25">
      <c r="A9" s="68">
        <v>40179</v>
      </c>
      <c r="B9" s="20">
        <v>7310</v>
      </c>
      <c r="C9" s="20">
        <v>8685</v>
      </c>
      <c r="D9" s="20">
        <f>B9+C9</f>
        <v>15995</v>
      </c>
    </row>
    <row r="10" spans="1:10" x14ac:dyDescent="0.25">
      <c r="A10" s="68">
        <v>40210</v>
      </c>
      <c r="B10" s="20">
        <v>7515</v>
      </c>
      <c r="C10" s="20">
        <v>9189</v>
      </c>
      <c r="D10" s="20">
        <f t="shared" ref="D10:D73" si="0">B10+C10</f>
        <v>16704</v>
      </c>
    </row>
    <row r="11" spans="1:10" x14ac:dyDescent="0.25">
      <c r="A11" s="68">
        <v>40238</v>
      </c>
      <c r="B11" s="20">
        <v>7552</v>
      </c>
      <c r="C11" s="20">
        <v>9213</v>
      </c>
      <c r="D11" s="20">
        <f>B11+C11</f>
        <v>16765</v>
      </c>
    </row>
    <row r="12" spans="1:10" x14ac:dyDescent="0.25">
      <c r="A12" s="68">
        <v>40269</v>
      </c>
      <c r="B12" s="20">
        <v>7383</v>
      </c>
      <c r="C12" s="20">
        <v>9265</v>
      </c>
      <c r="D12" s="20">
        <f t="shared" si="0"/>
        <v>16648</v>
      </c>
    </row>
    <row r="13" spans="1:10" x14ac:dyDescent="0.25">
      <c r="A13" s="68">
        <v>40299</v>
      </c>
      <c r="B13" s="20">
        <v>7182</v>
      </c>
      <c r="C13" s="20">
        <v>9163</v>
      </c>
      <c r="D13" s="20">
        <f t="shared" si="0"/>
        <v>16345</v>
      </c>
    </row>
    <row r="14" spans="1:10" x14ac:dyDescent="0.25">
      <c r="A14" s="68">
        <v>40330</v>
      </c>
      <c r="B14" s="20">
        <v>7072</v>
      </c>
      <c r="C14" s="20">
        <v>9040</v>
      </c>
      <c r="D14" s="20">
        <f t="shared" si="0"/>
        <v>16112</v>
      </c>
    </row>
    <row r="15" spans="1:10" x14ac:dyDescent="0.25">
      <c r="A15" s="68">
        <v>40360</v>
      </c>
      <c r="B15" s="20">
        <v>6976</v>
      </c>
      <c r="C15" s="20">
        <v>8636</v>
      </c>
      <c r="D15" s="20">
        <f t="shared" si="0"/>
        <v>15612</v>
      </c>
    </row>
    <row r="16" spans="1:10" x14ac:dyDescent="0.25">
      <c r="A16" s="68">
        <v>40391</v>
      </c>
      <c r="B16" s="20">
        <v>7183</v>
      </c>
      <c r="C16" s="20">
        <v>8820</v>
      </c>
      <c r="D16" s="20">
        <f t="shared" si="0"/>
        <v>16003</v>
      </c>
    </row>
    <row r="17" spans="1:15" x14ac:dyDescent="0.25">
      <c r="A17" s="68">
        <v>40422</v>
      </c>
      <c r="B17" s="20">
        <v>7543</v>
      </c>
      <c r="C17" s="20">
        <v>9294</v>
      </c>
      <c r="D17" s="20">
        <f t="shared" si="0"/>
        <v>16837</v>
      </c>
    </row>
    <row r="18" spans="1:15" x14ac:dyDescent="0.25">
      <c r="A18" s="68">
        <v>40452</v>
      </c>
      <c r="B18" s="20">
        <v>7817</v>
      </c>
      <c r="C18" s="20">
        <v>9680</v>
      </c>
      <c r="D18" s="20">
        <f t="shared" si="0"/>
        <v>17497</v>
      </c>
    </row>
    <row r="19" spans="1:15" x14ac:dyDescent="0.25">
      <c r="A19" s="68">
        <v>40483</v>
      </c>
      <c r="B19" s="20">
        <v>7553</v>
      </c>
      <c r="C19" s="20">
        <v>9352</v>
      </c>
      <c r="D19" s="20">
        <f t="shared" si="0"/>
        <v>16905</v>
      </c>
    </row>
    <row r="20" spans="1:15" x14ac:dyDescent="0.25">
      <c r="A20" s="68">
        <v>40513</v>
      </c>
      <c r="B20" s="20">
        <v>7531</v>
      </c>
      <c r="C20" s="20">
        <v>8886</v>
      </c>
      <c r="D20" s="20">
        <f t="shared" si="0"/>
        <v>16417</v>
      </c>
    </row>
    <row r="21" spans="1:15" x14ac:dyDescent="0.25">
      <c r="A21" s="68">
        <v>40544</v>
      </c>
      <c r="B21" s="20">
        <v>7760</v>
      </c>
      <c r="C21" s="20">
        <v>9424</v>
      </c>
      <c r="D21" s="20">
        <f t="shared" si="0"/>
        <v>17184</v>
      </c>
    </row>
    <row r="22" spans="1:15" x14ac:dyDescent="0.25">
      <c r="A22" s="68">
        <v>40575</v>
      </c>
      <c r="B22" s="20">
        <v>7790</v>
      </c>
      <c r="C22" s="20">
        <v>9554</v>
      </c>
      <c r="D22" s="20">
        <f t="shared" si="0"/>
        <v>17344</v>
      </c>
    </row>
    <row r="23" spans="1:15" x14ac:dyDescent="0.25">
      <c r="A23" s="68">
        <v>40603</v>
      </c>
      <c r="B23" s="20">
        <v>7885</v>
      </c>
      <c r="C23" s="20">
        <v>9749</v>
      </c>
      <c r="D23" s="20">
        <f t="shared" si="0"/>
        <v>17634</v>
      </c>
    </row>
    <row r="24" spans="1:15" x14ac:dyDescent="0.25">
      <c r="A24" s="68">
        <v>40634</v>
      </c>
      <c r="B24" s="20">
        <v>7917</v>
      </c>
      <c r="C24" s="20">
        <v>9693</v>
      </c>
      <c r="D24" s="20">
        <f t="shared" si="0"/>
        <v>17610</v>
      </c>
    </row>
    <row r="25" spans="1:15" x14ac:dyDescent="0.25">
      <c r="A25" s="68">
        <v>40664</v>
      </c>
      <c r="B25" s="20">
        <v>7659</v>
      </c>
      <c r="C25" s="20">
        <v>9479</v>
      </c>
      <c r="D25" s="20">
        <f t="shared" si="0"/>
        <v>17138</v>
      </c>
    </row>
    <row r="26" spans="1:15" x14ac:dyDescent="0.25">
      <c r="A26" s="68">
        <v>40695</v>
      </c>
      <c r="B26" s="20">
        <v>7506</v>
      </c>
      <c r="C26" s="20">
        <v>9505</v>
      </c>
      <c r="D26" s="20">
        <f t="shared" si="0"/>
        <v>17011</v>
      </c>
    </row>
    <row r="27" spans="1:15" ht="15" customHeight="1" x14ac:dyDescent="0.25">
      <c r="A27" s="68">
        <v>40725</v>
      </c>
      <c r="B27" s="20">
        <v>7404</v>
      </c>
      <c r="C27" s="20">
        <v>9158</v>
      </c>
      <c r="D27" s="20">
        <f t="shared" si="0"/>
        <v>16562</v>
      </c>
      <c r="F27" s="88" t="s">
        <v>121</v>
      </c>
      <c r="G27" s="88"/>
      <c r="H27" s="88"/>
      <c r="I27" s="88"/>
      <c r="J27" s="88"/>
      <c r="K27" s="88"/>
      <c r="L27" s="88"/>
      <c r="M27" s="88"/>
      <c r="N27" s="88"/>
      <c r="O27" s="88"/>
    </row>
    <row r="28" spans="1:15" x14ac:dyDescent="0.25">
      <c r="A28" s="68">
        <v>40756</v>
      </c>
      <c r="B28" s="20">
        <v>7490</v>
      </c>
      <c r="C28" s="20">
        <v>9299</v>
      </c>
      <c r="D28" s="20">
        <f t="shared" si="0"/>
        <v>16789</v>
      </c>
      <c r="F28" s="88"/>
      <c r="G28" s="88"/>
      <c r="H28" s="88"/>
      <c r="I28" s="88"/>
      <c r="J28" s="88"/>
      <c r="K28" s="88"/>
      <c r="L28" s="88"/>
      <c r="M28" s="88"/>
      <c r="N28" s="88"/>
      <c r="O28" s="88"/>
    </row>
    <row r="29" spans="1:15" x14ac:dyDescent="0.25">
      <c r="A29" s="68">
        <v>40787</v>
      </c>
      <c r="B29" s="20">
        <v>7755</v>
      </c>
      <c r="C29" s="20">
        <v>9780</v>
      </c>
      <c r="D29" s="20">
        <f t="shared" si="0"/>
        <v>17535</v>
      </c>
    </row>
    <row r="30" spans="1:15" x14ac:dyDescent="0.25">
      <c r="A30" s="68">
        <v>40817</v>
      </c>
      <c r="B30" s="20">
        <v>8227</v>
      </c>
      <c r="C30" s="20">
        <v>10236</v>
      </c>
      <c r="D30" s="20">
        <f t="shared" si="0"/>
        <v>18463</v>
      </c>
    </row>
    <row r="31" spans="1:15" x14ac:dyDescent="0.25">
      <c r="A31" s="68">
        <v>40848</v>
      </c>
      <c r="B31" s="20">
        <v>8493</v>
      </c>
      <c r="C31" s="20">
        <v>10353</v>
      </c>
      <c r="D31" s="20">
        <f t="shared" si="0"/>
        <v>18846</v>
      </c>
    </row>
    <row r="32" spans="1:15" x14ac:dyDescent="0.25">
      <c r="A32" s="68">
        <v>40878</v>
      </c>
      <c r="B32" s="20">
        <v>8473</v>
      </c>
      <c r="C32" s="20">
        <v>9978</v>
      </c>
      <c r="D32" s="20">
        <f t="shared" si="0"/>
        <v>18451</v>
      </c>
    </row>
    <row r="33" spans="1:4" x14ac:dyDescent="0.25">
      <c r="A33" s="68">
        <v>40909</v>
      </c>
      <c r="B33" s="20">
        <v>8937</v>
      </c>
      <c r="C33" s="20">
        <v>10579</v>
      </c>
      <c r="D33" s="20">
        <f t="shared" si="0"/>
        <v>19516</v>
      </c>
    </row>
    <row r="34" spans="1:4" x14ac:dyDescent="0.25">
      <c r="A34" s="68">
        <v>40940</v>
      </c>
      <c r="B34" s="20">
        <v>8928</v>
      </c>
      <c r="C34" s="20">
        <v>10549</v>
      </c>
      <c r="D34" s="20">
        <f t="shared" si="0"/>
        <v>19477</v>
      </c>
    </row>
    <row r="35" spans="1:4" x14ac:dyDescent="0.25">
      <c r="A35" s="68">
        <v>40969</v>
      </c>
      <c r="B35" s="20">
        <v>8980</v>
      </c>
      <c r="C35" s="20">
        <v>10687</v>
      </c>
      <c r="D35" s="20">
        <f t="shared" si="0"/>
        <v>19667</v>
      </c>
    </row>
    <row r="36" spans="1:4" x14ac:dyDescent="0.25">
      <c r="A36" s="68">
        <v>41000</v>
      </c>
      <c r="B36" s="20">
        <v>9047</v>
      </c>
      <c r="C36" s="20">
        <v>10746</v>
      </c>
      <c r="D36" s="20">
        <f t="shared" si="0"/>
        <v>19793</v>
      </c>
    </row>
    <row r="37" spans="1:4" x14ac:dyDescent="0.25">
      <c r="A37" s="68">
        <v>41030</v>
      </c>
      <c r="B37" s="20">
        <v>9119</v>
      </c>
      <c r="C37" s="20">
        <v>10901</v>
      </c>
      <c r="D37" s="20">
        <f t="shared" si="0"/>
        <v>20020</v>
      </c>
    </row>
    <row r="38" spans="1:4" x14ac:dyDescent="0.25">
      <c r="A38" s="68">
        <v>41061</v>
      </c>
      <c r="B38" s="20">
        <v>8719</v>
      </c>
      <c r="C38" s="20">
        <v>10612</v>
      </c>
      <c r="D38" s="20">
        <f t="shared" si="0"/>
        <v>19331</v>
      </c>
    </row>
    <row r="39" spans="1:4" x14ac:dyDescent="0.25">
      <c r="A39" s="68">
        <v>41091</v>
      </c>
      <c r="B39" s="20">
        <v>8587</v>
      </c>
      <c r="C39" s="20">
        <v>10327</v>
      </c>
      <c r="D39" s="20">
        <f t="shared" si="0"/>
        <v>18914</v>
      </c>
    </row>
    <row r="40" spans="1:4" x14ac:dyDescent="0.25">
      <c r="A40" s="68">
        <v>41122</v>
      </c>
      <c r="B40" s="20">
        <v>8466</v>
      </c>
      <c r="C40" s="20">
        <v>10162</v>
      </c>
      <c r="D40" s="20">
        <f t="shared" si="0"/>
        <v>18628</v>
      </c>
    </row>
    <row r="41" spans="1:4" x14ac:dyDescent="0.25">
      <c r="A41" s="68">
        <v>41153</v>
      </c>
      <c r="B41" s="20">
        <v>8932</v>
      </c>
      <c r="C41" s="20">
        <v>10474</v>
      </c>
      <c r="D41" s="20">
        <f t="shared" si="0"/>
        <v>19406</v>
      </c>
    </row>
    <row r="42" spans="1:4" x14ac:dyDescent="0.25">
      <c r="A42" s="68">
        <v>41183</v>
      </c>
      <c r="B42" s="20">
        <v>9400</v>
      </c>
      <c r="C42" s="20">
        <v>10734</v>
      </c>
      <c r="D42" s="20">
        <f t="shared" si="0"/>
        <v>20134</v>
      </c>
    </row>
    <row r="43" spans="1:4" x14ac:dyDescent="0.25">
      <c r="A43" s="68">
        <v>41214</v>
      </c>
      <c r="B43" s="20">
        <v>9251</v>
      </c>
      <c r="C43" s="20">
        <v>10576</v>
      </c>
      <c r="D43" s="20">
        <f t="shared" si="0"/>
        <v>19827</v>
      </c>
    </row>
    <row r="44" spans="1:4" x14ac:dyDescent="0.25">
      <c r="A44" s="68">
        <v>41244</v>
      </c>
      <c r="B44" s="20">
        <v>9117</v>
      </c>
      <c r="C44" s="20">
        <v>10128</v>
      </c>
      <c r="D44" s="20">
        <f t="shared" si="0"/>
        <v>19245</v>
      </c>
    </row>
    <row r="45" spans="1:4" x14ac:dyDescent="0.25">
      <c r="A45" s="68">
        <v>41275</v>
      </c>
      <c r="B45" s="20">
        <v>9739</v>
      </c>
      <c r="C45" s="20">
        <v>10917</v>
      </c>
      <c r="D45" s="20">
        <f t="shared" si="0"/>
        <v>20656</v>
      </c>
    </row>
    <row r="46" spans="1:4" x14ac:dyDescent="0.25">
      <c r="A46" s="68">
        <v>41306</v>
      </c>
      <c r="B46" s="20">
        <v>9800</v>
      </c>
      <c r="C46" s="20">
        <v>10979</v>
      </c>
      <c r="D46" s="20">
        <f t="shared" si="0"/>
        <v>20779</v>
      </c>
    </row>
    <row r="47" spans="1:4" x14ac:dyDescent="0.25">
      <c r="A47" s="68">
        <v>41334</v>
      </c>
      <c r="B47" s="20">
        <v>9831</v>
      </c>
      <c r="C47" s="20">
        <v>10983</v>
      </c>
      <c r="D47" s="20">
        <f t="shared" si="0"/>
        <v>20814</v>
      </c>
    </row>
    <row r="48" spans="1:4" x14ac:dyDescent="0.25">
      <c r="A48" s="68">
        <v>41365</v>
      </c>
      <c r="B48" s="20">
        <v>9565</v>
      </c>
      <c r="C48" s="20">
        <v>10942</v>
      </c>
      <c r="D48" s="20">
        <f t="shared" si="0"/>
        <v>20507</v>
      </c>
    </row>
    <row r="49" spans="1:4" x14ac:dyDescent="0.25">
      <c r="A49" s="68">
        <v>41395</v>
      </c>
      <c r="B49" s="20">
        <v>9453</v>
      </c>
      <c r="C49" s="20">
        <v>10920</v>
      </c>
      <c r="D49" s="20">
        <f t="shared" si="0"/>
        <v>20373</v>
      </c>
    </row>
    <row r="50" spans="1:4" x14ac:dyDescent="0.25">
      <c r="A50" s="68">
        <v>41426</v>
      </c>
      <c r="B50" s="20">
        <v>9155</v>
      </c>
      <c r="C50" s="20">
        <v>10728</v>
      </c>
      <c r="D50" s="20">
        <f t="shared" si="0"/>
        <v>19883</v>
      </c>
    </row>
    <row r="51" spans="1:4" x14ac:dyDescent="0.25">
      <c r="A51" s="68">
        <v>41456</v>
      </c>
      <c r="B51" s="20">
        <v>9172</v>
      </c>
      <c r="C51" s="20">
        <v>10514</v>
      </c>
      <c r="D51" s="20">
        <f t="shared" si="0"/>
        <v>19686</v>
      </c>
    </row>
    <row r="52" spans="1:4" x14ac:dyDescent="0.25">
      <c r="A52" s="68">
        <v>41487</v>
      </c>
      <c r="B52" s="20">
        <v>9305</v>
      </c>
      <c r="C52" s="20">
        <v>10650</v>
      </c>
      <c r="D52" s="20">
        <f t="shared" si="0"/>
        <v>19955</v>
      </c>
    </row>
    <row r="53" spans="1:4" x14ac:dyDescent="0.25">
      <c r="A53" s="68">
        <v>41518</v>
      </c>
      <c r="B53" s="20">
        <v>9354</v>
      </c>
      <c r="C53" s="20">
        <v>11006</v>
      </c>
      <c r="D53" s="20">
        <f t="shared" si="0"/>
        <v>20360</v>
      </c>
    </row>
    <row r="54" spans="1:4" x14ac:dyDescent="0.25">
      <c r="A54" s="68">
        <v>41548</v>
      </c>
      <c r="B54" s="20">
        <v>9569</v>
      </c>
      <c r="C54" s="20">
        <v>11154</v>
      </c>
      <c r="D54" s="20">
        <f t="shared" si="0"/>
        <v>20723</v>
      </c>
    </row>
    <row r="55" spans="1:4" x14ac:dyDescent="0.25">
      <c r="A55" s="68">
        <v>41579</v>
      </c>
      <c r="B55" s="20">
        <v>9474</v>
      </c>
      <c r="C55" s="20">
        <v>10888</v>
      </c>
      <c r="D55" s="20">
        <f t="shared" si="0"/>
        <v>20362</v>
      </c>
    </row>
    <row r="56" spans="1:4" x14ac:dyDescent="0.25">
      <c r="A56" s="68">
        <v>41609</v>
      </c>
      <c r="B56" s="66">
        <v>9342</v>
      </c>
      <c r="C56" s="66">
        <v>10542</v>
      </c>
      <c r="D56" s="20">
        <f t="shared" si="0"/>
        <v>19884</v>
      </c>
    </row>
    <row r="57" spans="1:4" x14ac:dyDescent="0.25">
      <c r="A57" s="68">
        <v>41640</v>
      </c>
      <c r="B57" s="66">
        <v>9717</v>
      </c>
      <c r="C57" s="66">
        <v>11110</v>
      </c>
      <c r="D57" s="20">
        <f t="shared" si="0"/>
        <v>20827</v>
      </c>
    </row>
    <row r="58" spans="1:4" x14ac:dyDescent="0.25">
      <c r="A58" s="68">
        <v>41671</v>
      </c>
      <c r="B58" s="66">
        <v>9659</v>
      </c>
      <c r="C58" s="66">
        <v>10998</v>
      </c>
      <c r="D58" s="20">
        <f t="shared" si="0"/>
        <v>20657</v>
      </c>
    </row>
    <row r="59" spans="1:4" x14ac:dyDescent="0.25">
      <c r="A59" s="68">
        <v>41699</v>
      </c>
      <c r="B59" s="66">
        <v>9484</v>
      </c>
      <c r="C59" s="66">
        <v>11004</v>
      </c>
      <c r="D59" s="20">
        <f t="shared" si="0"/>
        <v>20488</v>
      </c>
    </row>
    <row r="60" spans="1:4" x14ac:dyDescent="0.25">
      <c r="A60" s="68">
        <v>41730</v>
      </c>
      <c r="B60" s="66">
        <v>9096</v>
      </c>
      <c r="C60" s="66">
        <v>10616</v>
      </c>
      <c r="D60" s="20">
        <f t="shared" si="0"/>
        <v>19712</v>
      </c>
    </row>
    <row r="61" spans="1:4" x14ac:dyDescent="0.25">
      <c r="A61" s="68">
        <v>41760</v>
      </c>
      <c r="B61" s="66">
        <v>8825</v>
      </c>
      <c r="C61" s="66">
        <v>10358</v>
      </c>
      <c r="D61" s="20">
        <f t="shared" si="0"/>
        <v>19183</v>
      </c>
    </row>
    <row r="62" spans="1:4" x14ac:dyDescent="0.25">
      <c r="A62" s="68">
        <v>41791</v>
      </c>
      <c r="B62" s="66">
        <v>8528</v>
      </c>
      <c r="C62" s="66">
        <v>10115</v>
      </c>
      <c r="D62" s="20">
        <f t="shared" si="0"/>
        <v>18643</v>
      </c>
    </row>
    <row r="63" spans="1:4" x14ac:dyDescent="0.25">
      <c r="A63" s="68">
        <v>41821</v>
      </c>
      <c r="B63" s="66">
        <v>8516</v>
      </c>
      <c r="C63" s="66">
        <v>9920</v>
      </c>
      <c r="D63" s="20">
        <f t="shared" si="0"/>
        <v>18436</v>
      </c>
    </row>
    <row r="64" spans="1:4" x14ac:dyDescent="0.25">
      <c r="A64" s="68">
        <v>41852</v>
      </c>
      <c r="B64" s="66">
        <v>8553</v>
      </c>
      <c r="C64" s="66">
        <v>10007</v>
      </c>
      <c r="D64" s="20">
        <f t="shared" si="0"/>
        <v>18560</v>
      </c>
    </row>
    <row r="65" spans="1:4" x14ac:dyDescent="0.25">
      <c r="A65" s="68">
        <v>41883</v>
      </c>
      <c r="B65" s="66">
        <v>8741</v>
      </c>
      <c r="C65" s="66">
        <v>10442</v>
      </c>
      <c r="D65" s="20">
        <f t="shared" si="0"/>
        <v>19183</v>
      </c>
    </row>
    <row r="66" spans="1:4" x14ac:dyDescent="0.25">
      <c r="A66" s="68">
        <v>41913</v>
      </c>
      <c r="B66" s="66">
        <v>8883</v>
      </c>
      <c r="C66" s="66">
        <v>10633</v>
      </c>
      <c r="D66" s="20">
        <f t="shared" si="0"/>
        <v>19516</v>
      </c>
    </row>
    <row r="67" spans="1:4" x14ac:dyDescent="0.25">
      <c r="A67" s="68">
        <v>41944</v>
      </c>
      <c r="B67" s="66">
        <v>8834</v>
      </c>
      <c r="C67" s="66">
        <v>10460</v>
      </c>
      <c r="D67" s="20">
        <f t="shared" si="0"/>
        <v>19294</v>
      </c>
    </row>
    <row r="68" spans="1:4" x14ac:dyDescent="0.25">
      <c r="A68" s="68">
        <v>41974</v>
      </c>
      <c r="B68" s="66">
        <v>8797</v>
      </c>
      <c r="C68" s="66">
        <v>10239</v>
      </c>
      <c r="D68" s="20">
        <f t="shared" si="0"/>
        <v>19036</v>
      </c>
    </row>
    <row r="69" spans="1:4" x14ac:dyDescent="0.25">
      <c r="A69" s="68">
        <v>42005</v>
      </c>
      <c r="B69" s="66">
        <v>8789</v>
      </c>
      <c r="C69" s="66">
        <v>10378</v>
      </c>
      <c r="D69" s="66">
        <f t="shared" si="0"/>
        <v>19167</v>
      </c>
    </row>
    <row r="70" spans="1:4" x14ac:dyDescent="0.25">
      <c r="A70" s="68">
        <v>42036</v>
      </c>
      <c r="B70" s="66">
        <v>8582</v>
      </c>
      <c r="C70" s="66">
        <v>10323</v>
      </c>
      <c r="D70" s="66">
        <f t="shared" si="0"/>
        <v>18905</v>
      </c>
    </row>
    <row r="71" spans="1:4" x14ac:dyDescent="0.25">
      <c r="A71" s="68">
        <v>42064</v>
      </c>
      <c r="B71" s="66">
        <v>8501</v>
      </c>
      <c r="C71" s="66">
        <v>10249</v>
      </c>
      <c r="D71" s="66">
        <f t="shared" si="0"/>
        <v>18750</v>
      </c>
    </row>
    <row r="72" spans="1:4" x14ac:dyDescent="0.25">
      <c r="A72" s="68">
        <v>42095</v>
      </c>
      <c r="B72" s="66">
        <v>8081</v>
      </c>
      <c r="C72" s="66">
        <v>10066</v>
      </c>
      <c r="D72" s="66">
        <f t="shared" si="0"/>
        <v>18147</v>
      </c>
    </row>
    <row r="73" spans="1:4" x14ac:dyDescent="0.25">
      <c r="A73" s="68">
        <v>42125</v>
      </c>
      <c r="B73" s="66">
        <v>7844</v>
      </c>
      <c r="C73" s="66">
        <v>9748</v>
      </c>
      <c r="D73" s="66">
        <f t="shared" si="0"/>
        <v>17592</v>
      </c>
    </row>
    <row r="74" spans="1:4" x14ac:dyDescent="0.25">
      <c r="A74" s="68">
        <v>42156</v>
      </c>
      <c r="B74" s="66">
        <v>7612</v>
      </c>
      <c r="C74" s="66">
        <v>9675</v>
      </c>
      <c r="D74" s="66">
        <f t="shared" ref="D74:D80" si="1">B74+C74</f>
        <v>17287</v>
      </c>
    </row>
    <row r="75" spans="1:4" x14ac:dyDescent="0.25">
      <c r="A75" s="68">
        <v>42186</v>
      </c>
      <c r="B75" s="66">
        <v>7524</v>
      </c>
      <c r="C75" s="66">
        <v>9425</v>
      </c>
      <c r="D75" s="66">
        <f t="shared" si="1"/>
        <v>16949</v>
      </c>
    </row>
    <row r="76" spans="1:4" x14ac:dyDescent="0.25">
      <c r="A76" s="68">
        <v>42217</v>
      </c>
      <c r="B76" s="66">
        <v>7603</v>
      </c>
      <c r="C76" s="66">
        <v>9487</v>
      </c>
      <c r="D76" s="66">
        <f t="shared" si="1"/>
        <v>17090</v>
      </c>
    </row>
    <row r="77" spans="1:4" x14ac:dyDescent="0.25">
      <c r="A77" s="68">
        <v>42248</v>
      </c>
      <c r="B77" s="66">
        <v>7804</v>
      </c>
      <c r="C77" s="66">
        <v>9865</v>
      </c>
      <c r="D77" s="66">
        <f t="shared" si="1"/>
        <v>17669</v>
      </c>
    </row>
    <row r="78" spans="1:4" x14ac:dyDescent="0.25">
      <c r="A78" s="68">
        <v>42278</v>
      </c>
      <c r="B78" s="66">
        <v>8113</v>
      </c>
      <c r="C78" s="66">
        <v>10075</v>
      </c>
      <c r="D78" s="66">
        <f t="shared" si="1"/>
        <v>18188</v>
      </c>
    </row>
    <row r="79" spans="1:4" x14ac:dyDescent="0.25">
      <c r="A79" s="68">
        <v>42309</v>
      </c>
      <c r="B79" s="66">
        <v>8059</v>
      </c>
      <c r="C79" s="66">
        <v>9743</v>
      </c>
      <c r="D79" s="66">
        <f t="shared" si="1"/>
        <v>17802</v>
      </c>
    </row>
    <row r="80" spans="1:4" x14ac:dyDescent="0.25">
      <c r="A80" s="68">
        <v>42339</v>
      </c>
      <c r="B80" s="66">
        <v>8075</v>
      </c>
      <c r="C80" s="66">
        <v>9543</v>
      </c>
      <c r="D80" s="66">
        <f t="shared" si="1"/>
        <v>17618</v>
      </c>
    </row>
    <row r="81" spans="1:4" x14ac:dyDescent="0.25">
      <c r="A81" s="68">
        <v>42370</v>
      </c>
      <c r="B81" s="66">
        <v>8293</v>
      </c>
      <c r="C81" s="66">
        <v>10079</v>
      </c>
      <c r="D81" s="66">
        <f t="shared" ref="D81:D92" si="2">B81+C81</f>
        <v>18372</v>
      </c>
    </row>
    <row r="82" spans="1:4" x14ac:dyDescent="0.25">
      <c r="A82" s="68">
        <v>42401</v>
      </c>
      <c r="B82" s="66">
        <v>8179</v>
      </c>
      <c r="C82" s="66">
        <v>10090</v>
      </c>
      <c r="D82" s="66">
        <f t="shared" si="2"/>
        <v>18269</v>
      </c>
    </row>
    <row r="83" spans="1:4" x14ac:dyDescent="0.25">
      <c r="A83" s="68">
        <v>42430</v>
      </c>
      <c r="B83" s="66"/>
      <c r="C83" s="66"/>
      <c r="D83" s="66">
        <f t="shared" si="2"/>
        <v>0</v>
      </c>
    </row>
    <row r="84" spans="1:4" x14ac:dyDescent="0.25">
      <c r="A84" s="68">
        <v>42461</v>
      </c>
      <c r="B84" s="66"/>
      <c r="C84" s="66"/>
      <c r="D84" s="66">
        <f t="shared" si="2"/>
        <v>0</v>
      </c>
    </row>
    <row r="85" spans="1:4" x14ac:dyDescent="0.25">
      <c r="A85" s="68">
        <v>42491</v>
      </c>
      <c r="B85" s="66"/>
      <c r="C85" s="66"/>
      <c r="D85" s="66">
        <f t="shared" si="2"/>
        <v>0</v>
      </c>
    </row>
    <row r="86" spans="1:4" x14ac:dyDescent="0.25">
      <c r="A86" s="68">
        <v>42522</v>
      </c>
      <c r="B86" s="66"/>
      <c r="C86" s="66"/>
      <c r="D86" s="66">
        <f t="shared" si="2"/>
        <v>0</v>
      </c>
    </row>
    <row r="87" spans="1:4" x14ac:dyDescent="0.25">
      <c r="A87" s="68">
        <v>42552</v>
      </c>
      <c r="B87" s="66"/>
      <c r="C87" s="66"/>
      <c r="D87" s="66">
        <f t="shared" si="2"/>
        <v>0</v>
      </c>
    </row>
    <row r="88" spans="1:4" x14ac:dyDescent="0.25">
      <c r="A88" s="68">
        <v>42583</v>
      </c>
      <c r="B88" s="66"/>
      <c r="C88" s="66"/>
      <c r="D88" s="66">
        <f t="shared" si="2"/>
        <v>0</v>
      </c>
    </row>
    <row r="89" spans="1:4" x14ac:dyDescent="0.25">
      <c r="A89" s="68">
        <v>42614</v>
      </c>
      <c r="B89" s="66"/>
      <c r="C89" s="66"/>
      <c r="D89" s="66">
        <f t="shared" si="2"/>
        <v>0</v>
      </c>
    </row>
    <row r="90" spans="1:4" x14ac:dyDescent="0.25">
      <c r="A90" s="68">
        <v>42644</v>
      </c>
      <c r="B90" s="66"/>
      <c r="C90" s="66"/>
      <c r="D90" s="66">
        <f t="shared" si="2"/>
        <v>0</v>
      </c>
    </row>
    <row r="91" spans="1:4" x14ac:dyDescent="0.25">
      <c r="A91" s="68">
        <v>42675</v>
      </c>
      <c r="B91" s="66"/>
      <c r="C91" s="66"/>
      <c r="D91" s="66">
        <f t="shared" si="2"/>
        <v>0</v>
      </c>
    </row>
    <row r="92" spans="1:4" x14ac:dyDescent="0.25">
      <c r="A92" s="68">
        <v>42705</v>
      </c>
      <c r="B92" s="66"/>
      <c r="C92" s="66"/>
      <c r="D92" s="66">
        <f t="shared" si="2"/>
        <v>0</v>
      </c>
    </row>
    <row r="93" spans="1:4" x14ac:dyDescent="0.25">
      <c r="A93" s="64"/>
    </row>
    <row r="94" spans="1:4" x14ac:dyDescent="0.25">
      <c r="A94" s="64"/>
    </row>
    <row r="95" spans="1:4" x14ac:dyDescent="0.25">
      <c r="A95" s="64"/>
    </row>
    <row r="96" spans="1:4" x14ac:dyDescent="0.25">
      <c r="A96" s="64"/>
    </row>
    <row r="97" spans="1:1" x14ac:dyDescent="0.25">
      <c r="A97" s="64"/>
    </row>
    <row r="98" spans="1:1" x14ac:dyDescent="0.25">
      <c r="A98" s="64"/>
    </row>
    <row r="99" spans="1:1" x14ac:dyDescent="0.25">
      <c r="A99" s="64"/>
    </row>
    <row r="100" spans="1:1" x14ac:dyDescent="0.25">
      <c r="A100" s="64"/>
    </row>
    <row r="101" spans="1:1" x14ac:dyDescent="0.25">
      <c r="A101" s="64"/>
    </row>
    <row r="102" spans="1:1" x14ac:dyDescent="0.25">
      <c r="A102" s="64"/>
    </row>
    <row r="103" spans="1:1" x14ac:dyDescent="0.25">
      <c r="A103" s="64"/>
    </row>
    <row r="104" spans="1:1" x14ac:dyDescent="0.25">
      <c r="A104" s="64"/>
    </row>
    <row r="105" spans="1:1" x14ac:dyDescent="0.25">
      <c r="A105" s="64"/>
    </row>
    <row r="106" spans="1:1" x14ac:dyDescent="0.25">
      <c r="A106" s="64"/>
    </row>
    <row r="107" spans="1:1" x14ac:dyDescent="0.25">
      <c r="A107" s="64"/>
    </row>
    <row r="108" spans="1:1" x14ac:dyDescent="0.25">
      <c r="A108" s="64"/>
    </row>
    <row r="109" spans="1:1" x14ac:dyDescent="0.25">
      <c r="A109" s="64"/>
    </row>
    <row r="110" spans="1:1" x14ac:dyDescent="0.25">
      <c r="A110" s="64"/>
    </row>
    <row r="111" spans="1:1" x14ac:dyDescent="0.25">
      <c r="A111" s="64"/>
    </row>
    <row r="112" spans="1:1" x14ac:dyDescent="0.25">
      <c r="A112" s="64"/>
    </row>
    <row r="113" spans="1:1" x14ac:dyDescent="0.25">
      <c r="A113" s="64"/>
    </row>
    <row r="114" spans="1:1" x14ac:dyDescent="0.25">
      <c r="A114" s="64"/>
    </row>
    <row r="115" spans="1:1" x14ac:dyDescent="0.25">
      <c r="A115" s="64"/>
    </row>
    <row r="116" spans="1:1" x14ac:dyDescent="0.25">
      <c r="A116" s="64"/>
    </row>
    <row r="117" spans="1:1" x14ac:dyDescent="0.25">
      <c r="A117" s="64"/>
    </row>
    <row r="118" spans="1:1" x14ac:dyDescent="0.25">
      <c r="A118" s="64"/>
    </row>
    <row r="119" spans="1:1" x14ac:dyDescent="0.25">
      <c r="A119" s="64"/>
    </row>
    <row r="120" spans="1:1" x14ac:dyDescent="0.25">
      <c r="A120" s="64"/>
    </row>
    <row r="121" spans="1:1" x14ac:dyDescent="0.25">
      <c r="A121" s="64"/>
    </row>
    <row r="122" spans="1:1" x14ac:dyDescent="0.25">
      <c r="A122" s="64"/>
    </row>
    <row r="123" spans="1:1" x14ac:dyDescent="0.25">
      <c r="A123" s="64"/>
    </row>
    <row r="124" spans="1:1" x14ac:dyDescent="0.25">
      <c r="A124" s="64"/>
    </row>
    <row r="125" spans="1:1" x14ac:dyDescent="0.25">
      <c r="A125" s="64"/>
    </row>
    <row r="126" spans="1:1" x14ac:dyDescent="0.25">
      <c r="A126" s="64"/>
    </row>
    <row r="127" spans="1:1" x14ac:dyDescent="0.25">
      <c r="A127" s="64"/>
    </row>
    <row r="128" spans="1:1" x14ac:dyDescent="0.25">
      <c r="A128" s="64"/>
    </row>
    <row r="129" spans="1:1" x14ac:dyDescent="0.25">
      <c r="A129" s="64"/>
    </row>
    <row r="130" spans="1:1" x14ac:dyDescent="0.25">
      <c r="A130" s="64"/>
    </row>
    <row r="131" spans="1:1" x14ac:dyDescent="0.25">
      <c r="A131" s="64"/>
    </row>
    <row r="132" spans="1:1" x14ac:dyDescent="0.25">
      <c r="A132" s="64"/>
    </row>
    <row r="133" spans="1:1" x14ac:dyDescent="0.25">
      <c r="A133" s="64"/>
    </row>
    <row r="134" spans="1:1" x14ac:dyDescent="0.25">
      <c r="A134" s="64"/>
    </row>
    <row r="135" spans="1:1" x14ac:dyDescent="0.25">
      <c r="A135" s="64"/>
    </row>
    <row r="136" spans="1:1" x14ac:dyDescent="0.25">
      <c r="A136" s="64"/>
    </row>
    <row r="137" spans="1:1" x14ac:dyDescent="0.25">
      <c r="A137" s="64"/>
    </row>
    <row r="138" spans="1:1" x14ac:dyDescent="0.25">
      <c r="A138" s="64"/>
    </row>
    <row r="139" spans="1:1" x14ac:dyDescent="0.25">
      <c r="A139" s="64"/>
    </row>
    <row r="140" spans="1:1" x14ac:dyDescent="0.25">
      <c r="A140" s="64"/>
    </row>
    <row r="141" spans="1:1" x14ac:dyDescent="0.25">
      <c r="A141" s="64"/>
    </row>
    <row r="142" spans="1:1" x14ac:dyDescent="0.25">
      <c r="A142" s="64"/>
    </row>
    <row r="143" spans="1:1" x14ac:dyDescent="0.25">
      <c r="A143" s="64"/>
    </row>
    <row r="144" spans="1:1" x14ac:dyDescent="0.25">
      <c r="A144" s="64"/>
    </row>
    <row r="145" spans="1:1" x14ac:dyDescent="0.25">
      <c r="A145" s="64"/>
    </row>
    <row r="146" spans="1:1" x14ac:dyDescent="0.25">
      <c r="A146" s="64"/>
    </row>
    <row r="147" spans="1:1" x14ac:dyDescent="0.25">
      <c r="A147" s="64"/>
    </row>
    <row r="148" spans="1:1" x14ac:dyDescent="0.25">
      <c r="A148" s="64"/>
    </row>
    <row r="149" spans="1:1" x14ac:dyDescent="0.25">
      <c r="A149" s="64"/>
    </row>
    <row r="150" spans="1:1" x14ac:dyDescent="0.25">
      <c r="A150" s="64"/>
    </row>
    <row r="151" spans="1:1" x14ac:dyDescent="0.25">
      <c r="A151" s="64"/>
    </row>
    <row r="152" spans="1:1" x14ac:dyDescent="0.25">
      <c r="A152" s="64"/>
    </row>
    <row r="153" spans="1:1" x14ac:dyDescent="0.25">
      <c r="A153" s="64"/>
    </row>
    <row r="154" spans="1:1" x14ac:dyDescent="0.25">
      <c r="A154" s="64"/>
    </row>
    <row r="155" spans="1:1" x14ac:dyDescent="0.25">
      <c r="A155" s="64"/>
    </row>
    <row r="156" spans="1:1" x14ac:dyDescent="0.25">
      <c r="A156" s="64"/>
    </row>
    <row r="157" spans="1:1" x14ac:dyDescent="0.25">
      <c r="A157" s="64"/>
    </row>
    <row r="158" spans="1:1" x14ac:dyDescent="0.25">
      <c r="A158" s="64"/>
    </row>
    <row r="159" spans="1:1" x14ac:dyDescent="0.25">
      <c r="A159" s="64"/>
    </row>
    <row r="160" spans="1:1" x14ac:dyDescent="0.25">
      <c r="A160" s="64"/>
    </row>
    <row r="161" spans="1:1" x14ac:dyDescent="0.25">
      <c r="A161" s="64"/>
    </row>
    <row r="162" spans="1:1" x14ac:dyDescent="0.25">
      <c r="A162" s="64"/>
    </row>
    <row r="163" spans="1:1" x14ac:dyDescent="0.25">
      <c r="A163" s="64"/>
    </row>
    <row r="164" spans="1:1" x14ac:dyDescent="0.25">
      <c r="A164" s="64"/>
    </row>
    <row r="165" spans="1:1" x14ac:dyDescent="0.25">
      <c r="A165" s="64"/>
    </row>
    <row r="166" spans="1:1" x14ac:dyDescent="0.25">
      <c r="A166" s="64"/>
    </row>
    <row r="167" spans="1:1" x14ac:dyDescent="0.25">
      <c r="A167" s="64"/>
    </row>
    <row r="168" spans="1:1" x14ac:dyDescent="0.25">
      <c r="A168" s="64"/>
    </row>
    <row r="169" spans="1:1" x14ac:dyDescent="0.25">
      <c r="A169" s="64"/>
    </row>
    <row r="170" spans="1:1" x14ac:dyDescent="0.25">
      <c r="A170" s="64"/>
    </row>
    <row r="171" spans="1:1" x14ac:dyDescent="0.25">
      <c r="A171" s="64"/>
    </row>
    <row r="172" spans="1:1" x14ac:dyDescent="0.25">
      <c r="A172" s="64"/>
    </row>
    <row r="173" spans="1:1" x14ac:dyDescent="0.25">
      <c r="A173" s="64"/>
    </row>
    <row r="174" spans="1:1" x14ac:dyDescent="0.25">
      <c r="A174" s="64"/>
    </row>
    <row r="175" spans="1:1" x14ac:dyDescent="0.25">
      <c r="A175" s="64"/>
    </row>
    <row r="176" spans="1:1" x14ac:dyDescent="0.25">
      <c r="A176" s="64"/>
    </row>
    <row r="177" spans="1:1" x14ac:dyDescent="0.25">
      <c r="A177" s="64"/>
    </row>
    <row r="178" spans="1:1" x14ac:dyDescent="0.25">
      <c r="A178" s="64"/>
    </row>
    <row r="179" spans="1:1" x14ac:dyDescent="0.25">
      <c r="A179" s="64"/>
    </row>
    <row r="180" spans="1:1" x14ac:dyDescent="0.25">
      <c r="A180" s="64"/>
    </row>
    <row r="181" spans="1:1" x14ac:dyDescent="0.25">
      <c r="A181" s="64"/>
    </row>
    <row r="182" spans="1:1" x14ac:dyDescent="0.25">
      <c r="A182" s="64"/>
    </row>
    <row r="183" spans="1:1" x14ac:dyDescent="0.25">
      <c r="A183" s="64"/>
    </row>
    <row r="184" spans="1:1" x14ac:dyDescent="0.25">
      <c r="A184" s="64"/>
    </row>
    <row r="185" spans="1:1" x14ac:dyDescent="0.25">
      <c r="A185" s="64"/>
    </row>
    <row r="186" spans="1:1" x14ac:dyDescent="0.25">
      <c r="A186" s="64"/>
    </row>
    <row r="187" spans="1:1" x14ac:dyDescent="0.25">
      <c r="A187" s="64"/>
    </row>
    <row r="188" spans="1:1" x14ac:dyDescent="0.25">
      <c r="A188" s="64"/>
    </row>
    <row r="189" spans="1:1" x14ac:dyDescent="0.25">
      <c r="A189" s="64"/>
    </row>
    <row r="190" spans="1:1" x14ac:dyDescent="0.25">
      <c r="A190" s="64"/>
    </row>
    <row r="191" spans="1:1" x14ac:dyDescent="0.25">
      <c r="A191" s="64"/>
    </row>
    <row r="192" spans="1:1" x14ac:dyDescent="0.25">
      <c r="A192" s="64"/>
    </row>
    <row r="193" spans="1:1" x14ac:dyDescent="0.25">
      <c r="A193" s="64"/>
    </row>
    <row r="194" spans="1:1" x14ac:dyDescent="0.25">
      <c r="A194" s="64"/>
    </row>
    <row r="195" spans="1:1" x14ac:dyDescent="0.25">
      <c r="A195" s="64"/>
    </row>
    <row r="196" spans="1:1" x14ac:dyDescent="0.25">
      <c r="A196" s="64"/>
    </row>
    <row r="197" spans="1:1" x14ac:dyDescent="0.25">
      <c r="A197" s="64"/>
    </row>
    <row r="198" spans="1:1" x14ac:dyDescent="0.25">
      <c r="A198" s="64"/>
    </row>
    <row r="199" spans="1:1" x14ac:dyDescent="0.25">
      <c r="A199" s="64"/>
    </row>
    <row r="200" spans="1:1" x14ac:dyDescent="0.25">
      <c r="A200" s="64"/>
    </row>
    <row r="201" spans="1:1" x14ac:dyDescent="0.25">
      <c r="A201" s="64"/>
    </row>
    <row r="202" spans="1:1" x14ac:dyDescent="0.25">
      <c r="A202" s="64"/>
    </row>
    <row r="203" spans="1:1" x14ac:dyDescent="0.25">
      <c r="A203" s="64"/>
    </row>
    <row r="204" spans="1:1" x14ac:dyDescent="0.25">
      <c r="A204" s="64"/>
    </row>
    <row r="205" spans="1:1" x14ac:dyDescent="0.25">
      <c r="A205" s="64"/>
    </row>
    <row r="206" spans="1:1" x14ac:dyDescent="0.25">
      <c r="A206" s="64"/>
    </row>
    <row r="207" spans="1:1" x14ac:dyDescent="0.25">
      <c r="A207" s="64"/>
    </row>
    <row r="208" spans="1:1" x14ac:dyDescent="0.25">
      <c r="A208" s="64"/>
    </row>
    <row r="209" spans="1:1" x14ac:dyDescent="0.25">
      <c r="A209" s="64"/>
    </row>
    <row r="210" spans="1:1" x14ac:dyDescent="0.25">
      <c r="A210" s="64"/>
    </row>
    <row r="211" spans="1:1" x14ac:dyDescent="0.25">
      <c r="A211" s="64"/>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8" customFormat="1" ht="15.75" x14ac:dyDescent="0.25"/>
    <row r="3" spans="1:10" s="48" customFormat="1" ht="15.75" x14ac:dyDescent="0.25">
      <c r="A3" s="84" t="s">
        <v>170</v>
      </c>
      <c r="B3" s="84"/>
      <c r="C3" s="84"/>
      <c r="D3" s="84"/>
      <c r="E3" s="84"/>
      <c r="F3" s="84"/>
      <c r="G3" s="84"/>
      <c r="H3" s="84"/>
      <c r="I3" s="84"/>
      <c r="J3" s="84"/>
    </row>
    <row r="4" spans="1:10" s="48" customFormat="1" ht="15.75" x14ac:dyDescent="0.25">
      <c r="A4" s="84"/>
      <c r="B4" s="84"/>
      <c r="C4" s="84"/>
      <c r="D4" s="84"/>
      <c r="E4" s="84"/>
      <c r="F4" s="84"/>
      <c r="G4" s="84"/>
      <c r="H4" s="84"/>
      <c r="I4" s="84"/>
      <c r="J4" s="84"/>
    </row>
    <row r="5" spans="1:10" s="48" customFormat="1" ht="15.75" x14ac:dyDescent="0.25"/>
    <row r="7" spans="1:10" x14ac:dyDescent="0.2">
      <c r="A7" s="92" t="s">
        <v>169</v>
      </c>
      <c r="B7" s="92"/>
      <c r="C7" s="92"/>
      <c r="D7" s="92"/>
      <c r="E7" s="92"/>
      <c r="F7" s="92"/>
      <c r="G7" s="92"/>
      <c r="H7" s="92"/>
      <c r="I7" s="92"/>
      <c r="J7" s="92"/>
    </row>
    <row r="8" spans="1:10" x14ac:dyDescent="0.2">
      <c r="A8" s="89" t="s">
        <v>112</v>
      </c>
      <c r="B8" s="91" t="s">
        <v>106</v>
      </c>
      <c r="C8" s="91"/>
      <c r="D8" s="91"/>
      <c r="E8" s="91" t="s">
        <v>2</v>
      </c>
      <c r="F8" s="91"/>
      <c r="G8" s="91"/>
      <c r="H8" s="91" t="s">
        <v>3</v>
      </c>
      <c r="I8" s="91"/>
      <c r="J8" s="91"/>
    </row>
    <row r="9" spans="1:10" s="24" customFormat="1" ht="31.5" customHeight="1" x14ac:dyDescent="0.25">
      <c r="A9" s="90"/>
      <c r="B9" s="25" t="s">
        <v>22</v>
      </c>
      <c r="C9" s="25" t="s">
        <v>23</v>
      </c>
      <c r="D9" s="42" t="s">
        <v>104</v>
      </c>
      <c r="E9" s="25" t="s">
        <v>24</v>
      </c>
      <c r="F9" s="25" t="s">
        <v>23</v>
      </c>
      <c r="G9" s="42" t="s">
        <v>105</v>
      </c>
      <c r="H9" s="25" t="s">
        <v>25</v>
      </c>
      <c r="I9" s="25" t="s">
        <v>23</v>
      </c>
      <c r="J9" s="18" t="s">
        <v>26</v>
      </c>
    </row>
    <row r="10" spans="1:10" x14ac:dyDescent="0.2">
      <c r="A10" s="19" t="s">
        <v>7</v>
      </c>
      <c r="B10" s="76">
        <v>172</v>
      </c>
      <c r="C10" s="20">
        <f>'Población Badajoz'!E12</f>
        <v>3137</v>
      </c>
      <c r="D10" s="51">
        <f>B10/C10</f>
        <v>5.4829454893210075E-2</v>
      </c>
      <c r="E10" s="76">
        <v>135</v>
      </c>
      <c r="F10" s="20">
        <f>'Población Badajoz'!F12</f>
        <v>2973</v>
      </c>
      <c r="G10" s="51">
        <f>E10/F10</f>
        <v>4.5408678102926335E-2</v>
      </c>
      <c r="H10" s="20">
        <f>B10+E10</f>
        <v>307</v>
      </c>
      <c r="I10" s="20">
        <f>C10+F10</f>
        <v>6110</v>
      </c>
      <c r="J10" s="51">
        <f>H10/I10</f>
        <v>5.0245499181669394E-2</v>
      </c>
    </row>
    <row r="11" spans="1:10" x14ac:dyDescent="0.2">
      <c r="A11" s="19" t="s">
        <v>8</v>
      </c>
      <c r="B11" s="76">
        <v>683</v>
      </c>
      <c r="C11" s="20">
        <f>'Población Badajoz'!E13</f>
        <v>4453</v>
      </c>
      <c r="D11" s="51">
        <f t="shared" ref="D11:D20" si="0">B11/C11</f>
        <v>0.15337974399281384</v>
      </c>
      <c r="E11" s="76">
        <v>702</v>
      </c>
      <c r="F11" s="20">
        <f>'Población Badajoz'!F13</f>
        <v>4207</v>
      </c>
      <c r="G11" s="51">
        <f t="shared" ref="G11:G20" si="1">E11/F11</f>
        <v>0.16686474922747802</v>
      </c>
      <c r="H11" s="20">
        <f t="shared" ref="H11:H19" si="2">B11+E11</f>
        <v>1385</v>
      </c>
      <c r="I11" s="20">
        <f t="shared" ref="I11:I19" si="3">C11+F11</f>
        <v>8660</v>
      </c>
      <c r="J11" s="51">
        <f t="shared" ref="J11:J20" si="4">H11/I11</f>
        <v>0.15993071593533487</v>
      </c>
    </row>
    <row r="12" spans="1:10" x14ac:dyDescent="0.2">
      <c r="A12" s="19" t="s">
        <v>9</v>
      </c>
      <c r="B12" s="76">
        <v>1011</v>
      </c>
      <c r="C12" s="20">
        <f>'Población Badajoz'!E14</f>
        <v>4838</v>
      </c>
      <c r="D12" s="51">
        <f t="shared" si="0"/>
        <v>0.20897064902852419</v>
      </c>
      <c r="E12" s="76">
        <v>1150</v>
      </c>
      <c r="F12" s="20">
        <f>'Población Badajoz'!F14</f>
        <v>4738</v>
      </c>
      <c r="G12" s="51">
        <f t="shared" si="1"/>
        <v>0.24271844660194175</v>
      </c>
      <c r="H12" s="20">
        <f t="shared" si="2"/>
        <v>2161</v>
      </c>
      <c r="I12" s="20">
        <f t="shared" si="3"/>
        <v>9576</v>
      </c>
      <c r="J12" s="51">
        <f t="shared" si="4"/>
        <v>0.22566833751044277</v>
      </c>
    </row>
    <row r="13" spans="1:10" x14ac:dyDescent="0.2">
      <c r="A13" s="19" t="s">
        <v>10</v>
      </c>
      <c r="B13" s="76">
        <v>949</v>
      </c>
      <c r="C13" s="20">
        <f>'Población Badajoz'!E15</f>
        <v>5531</v>
      </c>
      <c r="D13" s="51">
        <f t="shared" si="0"/>
        <v>0.17157837642379317</v>
      </c>
      <c r="E13" s="76">
        <v>1182</v>
      </c>
      <c r="F13" s="20">
        <f>'Población Badajoz'!F15</f>
        <v>5670</v>
      </c>
      <c r="G13" s="51">
        <f t="shared" si="1"/>
        <v>0.20846560846560847</v>
      </c>
      <c r="H13" s="20">
        <f t="shared" si="2"/>
        <v>2131</v>
      </c>
      <c r="I13" s="20">
        <f t="shared" si="3"/>
        <v>11201</v>
      </c>
      <c r="J13" s="51">
        <f t="shared" si="4"/>
        <v>0.19025087045799483</v>
      </c>
    </row>
    <row r="14" spans="1:10" x14ac:dyDescent="0.2">
      <c r="A14" s="19" t="s">
        <v>11</v>
      </c>
      <c r="B14" s="76">
        <v>972</v>
      </c>
      <c r="C14" s="20">
        <f>'Población Badajoz'!E16</f>
        <v>6257</v>
      </c>
      <c r="D14" s="51">
        <f t="shared" si="0"/>
        <v>0.15534601246603805</v>
      </c>
      <c r="E14" s="76">
        <v>1376</v>
      </c>
      <c r="F14" s="20">
        <f>'Población Badajoz'!F16</f>
        <v>6418</v>
      </c>
      <c r="G14" s="51">
        <f t="shared" si="1"/>
        <v>0.21439700841383608</v>
      </c>
      <c r="H14" s="20">
        <f t="shared" si="2"/>
        <v>2348</v>
      </c>
      <c r="I14" s="20">
        <f t="shared" si="3"/>
        <v>12675</v>
      </c>
      <c r="J14" s="51">
        <f t="shared" si="4"/>
        <v>0.1852465483234714</v>
      </c>
    </row>
    <row r="15" spans="1:10" x14ac:dyDescent="0.2">
      <c r="A15" s="19" t="s">
        <v>12</v>
      </c>
      <c r="B15" s="76">
        <v>976</v>
      </c>
      <c r="C15" s="20">
        <f>'Población Badajoz'!E17</f>
        <v>6352</v>
      </c>
      <c r="D15" s="51">
        <f t="shared" si="0"/>
        <v>0.15365239294710328</v>
      </c>
      <c r="E15" s="76">
        <v>1288</v>
      </c>
      <c r="F15" s="20">
        <f>'Población Badajoz'!F17</f>
        <v>6166</v>
      </c>
      <c r="G15" s="51">
        <f t="shared" si="1"/>
        <v>0.20888744729159908</v>
      </c>
      <c r="H15" s="20">
        <f t="shared" si="2"/>
        <v>2264</v>
      </c>
      <c r="I15" s="20">
        <f t="shared" si="3"/>
        <v>12518</v>
      </c>
      <c r="J15" s="51">
        <f t="shared" si="4"/>
        <v>0.18085956223038824</v>
      </c>
    </row>
    <row r="16" spans="1:10" x14ac:dyDescent="0.2">
      <c r="A16" s="19" t="s">
        <v>13</v>
      </c>
      <c r="B16" s="76">
        <v>1042</v>
      </c>
      <c r="C16" s="20">
        <f>'Población Badajoz'!E18</f>
        <v>5659</v>
      </c>
      <c r="D16" s="51">
        <f t="shared" si="0"/>
        <v>0.18413147199151794</v>
      </c>
      <c r="E16" s="76">
        <v>1377</v>
      </c>
      <c r="F16" s="20">
        <f>'Población Badajoz'!F18</f>
        <v>6001</v>
      </c>
      <c r="G16" s="51">
        <f t="shared" si="1"/>
        <v>0.22946175637393768</v>
      </c>
      <c r="H16" s="20">
        <f t="shared" si="2"/>
        <v>2419</v>
      </c>
      <c r="I16" s="20">
        <f t="shared" si="3"/>
        <v>11660</v>
      </c>
      <c r="J16" s="51">
        <f t="shared" si="4"/>
        <v>0.20746140651801029</v>
      </c>
    </row>
    <row r="17" spans="1:10" x14ac:dyDescent="0.2">
      <c r="A17" s="19" t="s">
        <v>14</v>
      </c>
      <c r="B17" s="76">
        <v>985</v>
      </c>
      <c r="C17" s="20">
        <f>'Población Badajoz'!E19</f>
        <v>5418</v>
      </c>
      <c r="D17" s="51">
        <f t="shared" si="0"/>
        <v>0.18180140273163528</v>
      </c>
      <c r="E17" s="76">
        <v>1211</v>
      </c>
      <c r="F17" s="20">
        <f>'Población Badajoz'!F19</f>
        <v>5797</v>
      </c>
      <c r="G17" s="51">
        <f t="shared" si="1"/>
        <v>0.20890115577022597</v>
      </c>
      <c r="H17" s="20">
        <f t="shared" si="2"/>
        <v>2196</v>
      </c>
      <c r="I17" s="20">
        <f t="shared" si="3"/>
        <v>11215</v>
      </c>
      <c r="J17" s="51">
        <f t="shared" si="4"/>
        <v>0.19580918412839945</v>
      </c>
    </row>
    <row r="18" spans="1:10" x14ac:dyDescent="0.2">
      <c r="A18" s="19" t="s">
        <v>15</v>
      </c>
      <c r="B18" s="76">
        <v>892</v>
      </c>
      <c r="C18" s="20">
        <f>'Población Badajoz'!E20</f>
        <v>4553</v>
      </c>
      <c r="D18" s="51">
        <f t="shared" si="0"/>
        <v>0.1959147814627718</v>
      </c>
      <c r="E18" s="76">
        <v>1025</v>
      </c>
      <c r="F18" s="20">
        <f>'Población Badajoz'!F20</f>
        <v>5012</v>
      </c>
      <c r="G18" s="51">
        <f t="shared" si="1"/>
        <v>0.20450917797286514</v>
      </c>
      <c r="H18" s="20">
        <f t="shared" si="2"/>
        <v>1917</v>
      </c>
      <c r="I18" s="20">
        <f t="shared" si="3"/>
        <v>9565</v>
      </c>
      <c r="J18" s="51">
        <f t="shared" si="4"/>
        <v>0.20041819132253005</v>
      </c>
    </row>
    <row r="19" spans="1:10" x14ac:dyDescent="0.2">
      <c r="A19" s="19" t="s">
        <v>16</v>
      </c>
      <c r="B19" s="76">
        <v>497</v>
      </c>
      <c r="C19" s="20">
        <f>'Población Badajoz'!E21</f>
        <v>3613</v>
      </c>
      <c r="D19" s="51">
        <f t="shared" si="0"/>
        <v>0.13755881538887352</v>
      </c>
      <c r="E19" s="76">
        <v>644</v>
      </c>
      <c r="F19" s="20">
        <f>'Población Badajoz'!F21</f>
        <v>4005</v>
      </c>
      <c r="G19" s="51">
        <f t="shared" si="1"/>
        <v>0.16079900124843946</v>
      </c>
      <c r="H19" s="20">
        <f t="shared" si="2"/>
        <v>1141</v>
      </c>
      <c r="I19" s="20">
        <f t="shared" si="3"/>
        <v>7618</v>
      </c>
      <c r="J19" s="51">
        <f t="shared" si="4"/>
        <v>0.14977684431609345</v>
      </c>
    </row>
    <row r="20" spans="1:10" ht="15.75" x14ac:dyDescent="0.25">
      <c r="A20" s="26" t="s">
        <v>3</v>
      </c>
      <c r="B20" s="22">
        <f>SUM(B10:B19)</f>
        <v>8179</v>
      </c>
      <c r="C20" s="22">
        <f>SUM(C10:C19)</f>
        <v>49811</v>
      </c>
      <c r="D20" s="53">
        <f t="shared" si="0"/>
        <v>0.16420067856497561</v>
      </c>
      <c r="E20" s="22">
        <f>SUM(E10:E19)</f>
        <v>10090</v>
      </c>
      <c r="F20" s="22">
        <f>SUM(F10:F19)</f>
        <v>50987</v>
      </c>
      <c r="G20" s="53">
        <f t="shared" si="1"/>
        <v>0.19789358071665328</v>
      </c>
      <c r="H20" s="22">
        <f>SUM(H10:H19)</f>
        <v>18269</v>
      </c>
      <c r="I20" s="22">
        <f>SUM(I10:I19)</f>
        <v>100798</v>
      </c>
      <c r="J20" s="53">
        <f t="shared" si="4"/>
        <v>0.1812436754697514</v>
      </c>
    </row>
    <row r="40" spans="2:8" x14ac:dyDescent="0.2">
      <c r="B40" s="88" t="s">
        <v>171</v>
      </c>
      <c r="C40" s="88"/>
      <c r="D40" s="88"/>
      <c r="E40" s="88"/>
      <c r="F40" s="88"/>
      <c r="G40" s="88"/>
      <c r="H40" s="88"/>
    </row>
    <row r="41" spans="2:8" x14ac:dyDescent="0.2">
      <c r="B41" s="88"/>
      <c r="C41" s="88"/>
      <c r="D41" s="88"/>
      <c r="E41" s="88"/>
      <c r="F41" s="88"/>
      <c r="G41" s="88"/>
      <c r="H41" s="88"/>
    </row>
    <row r="42" spans="2:8" x14ac:dyDescent="0.2">
      <c r="B42" s="88"/>
      <c r="C42" s="88"/>
      <c r="D42" s="88"/>
      <c r="E42" s="88"/>
      <c r="F42" s="88"/>
      <c r="G42" s="88"/>
      <c r="H42" s="88"/>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1" customFormat="1" ht="15.75" x14ac:dyDescent="0.25">
      <c r="A2" s="48"/>
    </row>
    <row r="3" spans="1:8" s="41" customFormat="1" ht="17.25" customHeight="1" x14ac:dyDescent="0.2">
      <c r="A3" s="84" t="s">
        <v>172</v>
      </c>
      <c r="B3" s="84"/>
      <c r="C3" s="84"/>
      <c r="D3" s="84"/>
      <c r="E3" s="84"/>
      <c r="F3" s="84"/>
      <c r="G3" s="84"/>
      <c r="H3" s="84"/>
    </row>
    <row r="4" spans="1:8" s="41" customFormat="1" x14ac:dyDescent="0.2">
      <c r="A4" s="84"/>
      <c r="B4" s="84"/>
      <c r="C4" s="84"/>
      <c r="D4" s="84"/>
      <c r="E4" s="84"/>
      <c r="F4" s="84"/>
      <c r="G4" s="84"/>
      <c r="H4" s="84"/>
    </row>
    <row r="6" spans="1:8" x14ac:dyDescent="0.2">
      <c r="A6" s="95" t="s">
        <v>169</v>
      </c>
      <c r="B6" s="95"/>
      <c r="C6" s="95"/>
      <c r="D6" s="95"/>
      <c r="E6" s="95"/>
      <c r="F6" s="95"/>
      <c r="G6" s="95"/>
    </row>
    <row r="7" spans="1:8" x14ac:dyDescent="0.2">
      <c r="A7" s="93" t="s">
        <v>112</v>
      </c>
      <c r="B7" s="95" t="s">
        <v>108</v>
      </c>
      <c r="C7" s="95"/>
      <c r="D7" s="95" t="s">
        <v>29</v>
      </c>
      <c r="E7" s="95"/>
      <c r="F7" s="95" t="s">
        <v>30</v>
      </c>
      <c r="G7" s="95"/>
    </row>
    <row r="8" spans="1:8" ht="38.25" x14ac:dyDescent="0.2">
      <c r="A8" s="94"/>
      <c r="B8" s="42" t="s">
        <v>107</v>
      </c>
      <c r="C8" s="18" t="s">
        <v>31</v>
      </c>
      <c r="D8" s="18" t="s">
        <v>33</v>
      </c>
      <c r="E8" s="18" t="s">
        <v>31</v>
      </c>
      <c r="F8" s="18" t="s">
        <v>32</v>
      </c>
      <c r="G8" s="18" t="s">
        <v>34</v>
      </c>
      <c r="H8" s="16"/>
    </row>
    <row r="9" spans="1:8" x14ac:dyDescent="0.2">
      <c r="A9" s="19" t="s">
        <v>7</v>
      </c>
      <c r="B9" s="20">
        <f>'PEEA-Desempleo'!B10</f>
        <v>172</v>
      </c>
      <c r="C9" s="51">
        <f>B9/F9</f>
        <v>0.56026058631921827</v>
      </c>
      <c r="D9" s="20">
        <f>'PEEA-Desempleo'!E10</f>
        <v>135</v>
      </c>
      <c r="E9" s="51">
        <f>D9/F9</f>
        <v>0.43973941368078173</v>
      </c>
      <c r="F9" s="20">
        <f>B9+D9</f>
        <v>307</v>
      </c>
      <c r="G9" s="56">
        <f>F9/$F$19</f>
        <v>1.680442279270896E-2</v>
      </c>
    </row>
    <row r="10" spans="1:8" x14ac:dyDescent="0.2">
      <c r="A10" s="19" t="s">
        <v>8</v>
      </c>
      <c r="B10" s="20">
        <f>'PEEA-Desempleo'!B11</f>
        <v>683</v>
      </c>
      <c r="C10" s="51">
        <f t="shared" ref="C10:C19" si="0">B10/F10</f>
        <v>0.49314079422382673</v>
      </c>
      <c r="D10" s="20">
        <f>'PEEA-Desempleo'!E11</f>
        <v>702</v>
      </c>
      <c r="E10" s="51">
        <f t="shared" ref="E10:E19" si="1">D10/F10</f>
        <v>0.50685920577617327</v>
      </c>
      <c r="F10" s="20">
        <f t="shared" ref="F10:F19" si="2">B10+D10</f>
        <v>1385</v>
      </c>
      <c r="G10" s="56">
        <f t="shared" ref="G10:G19" si="3">F10/$F$19</f>
        <v>7.5811483934533908E-2</v>
      </c>
    </row>
    <row r="11" spans="1:8" x14ac:dyDescent="0.2">
      <c r="A11" s="19" t="s">
        <v>9</v>
      </c>
      <c r="B11" s="20">
        <f>'PEEA-Desempleo'!B12</f>
        <v>1011</v>
      </c>
      <c r="C11" s="51">
        <f t="shared" si="0"/>
        <v>0.46783896344285053</v>
      </c>
      <c r="D11" s="20">
        <f>'PEEA-Desempleo'!E12</f>
        <v>1150</v>
      </c>
      <c r="E11" s="51">
        <f t="shared" si="1"/>
        <v>0.53216103655714941</v>
      </c>
      <c r="F11" s="20">
        <f t="shared" si="2"/>
        <v>2161</v>
      </c>
      <c r="G11" s="56">
        <f t="shared" si="3"/>
        <v>0.1182878099512836</v>
      </c>
    </row>
    <row r="12" spans="1:8" x14ac:dyDescent="0.2">
      <c r="A12" s="19" t="s">
        <v>10</v>
      </c>
      <c r="B12" s="20">
        <f>'PEEA-Desempleo'!B13</f>
        <v>949</v>
      </c>
      <c r="C12" s="51">
        <f t="shared" si="0"/>
        <v>0.44533083059596434</v>
      </c>
      <c r="D12" s="20">
        <f>'PEEA-Desempleo'!E13</f>
        <v>1182</v>
      </c>
      <c r="E12" s="51">
        <f t="shared" si="1"/>
        <v>0.55466916940403566</v>
      </c>
      <c r="F12" s="20">
        <f t="shared" si="2"/>
        <v>2131</v>
      </c>
      <c r="G12" s="56">
        <f t="shared" si="3"/>
        <v>0.11664568394548142</v>
      </c>
    </row>
    <row r="13" spans="1:8" x14ac:dyDescent="0.2">
      <c r="A13" s="19" t="s">
        <v>11</v>
      </c>
      <c r="B13" s="20">
        <f>'PEEA-Desempleo'!B14</f>
        <v>972</v>
      </c>
      <c r="C13" s="51">
        <f t="shared" si="0"/>
        <v>0.41396933560477001</v>
      </c>
      <c r="D13" s="20">
        <f>'PEEA-Desempleo'!E14</f>
        <v>1376</v>
      </c>
      <c r="E13" s="51">
        <f t="shared" si="1"/>
        <v>0.58603066439522999</v>
      </c>
      <c r="F13" s="20">
        <f t="shared" si="2"/>
        <v>2348</v>
      </c>
      <c r="G13" s="56">
        <f t="shared" si="3"/>
        <v>0.12852372872078385</v>
      </c>
    </row>
    <row r="14" spans="1:8" x14ac:dyDescent="0.2">
      <c r="A14" s="19" t="s">
        <v>12</v>
      </c>
      <c r="B14" s="20">
        <f>'PEEA-Desempleo'!B15</f>
        <v>976</v>
      </c>
      <c r="C14" s="51">
        <f t="shared" si="0"/>
        <v>0.43109540636042404</v>
      </c>
      <c r="D14" s="20">
        <f>'PEEA-Desempleo'!E15</f>
        <v>1288</v>
      </c>
      <c r="E14" s="51">
        <f t="shared" si="1"/>
        <v>0.56890459363957602</v>
      </c>
      <c r="F14" s="20">
        <f t="shared" si="2"/>
        <v>2264</v>
      </c>
      <c r="G14" s="56">
        <f t="shared" si="3"/>
        <v>0.12392577590453774</v>
      </c>
    </row>
    <row r="15" spans="1:8" x14ac:dyDescent="0.2">
      <c r="A15" s="19" t="s">
        <v>13</v>
      </c>
      <c r="B15" s="20">
        <f>'PEEA-Desempleo'!B16</f>
        <v>1042</v>
      </c>
      <c r="C15" s="51">
        <f t="shared" si="0"/>
        <v>0.43075651095494005</v>
      </c>
      <c r="D15" s="20">
        <f>'PEEA-Desempleo'!E16</f>
        <v>1377</v>
      </c>
      <c r="E15" s="51">
        <f t="shared" si="1"/>
        <v>0.56924348904505995</v>
      </c>
      <c r="F15" s="20">
        <f t="shared" si="2"/>
        <v>2419</v>
      </c>
      <c r="G15" s="56">
        <f t="shared" si="3"/>
        <v>0.13241009360118233</v>
      </c>
    </row>
    <row r="16" spans="1:8" x14ac:dyDescent="0.2">
      <c r="A16" s="19" t="s">
        <v>14</v>
      </c>
      <c r="B16" s="20">
        <f>'PEEA-Desempleo'!B17</f>
        <v>985</v>
      </c>
      <c r="C16" s="51">
        <f t="shared" si="0"/>
        <v>0.44854280510018213</v>
      </c>
      <c r="D16" s="20">
        <f>'PEEA-Desempleo'!E17</f>
        <v>1211</v>
      </c>
      <c r="E16" s="51">
        <f t="shared" si="1"/>
        <v>0.55145719489981782</v>
      </c>
      <c r="F16" s="20">
        <f t="shared" si="2"/>
        <v>2196</v>
      </c>
      <c r="G16" s="56">
        <f t="shared" si="3"/>
        <v>0.12020362362471947</v>
      </c>
    </row>
    <row r="17" spans="1:7" x14ac:dyDescent="0.2">
      <c r="A17" s="19" t="s">
        <v>15</v>
      </c>
      <c r="B17" s="20">
        <f>'PEEA-Desempleo'!B18</f>
        <v>892</v>
      </c>
      <c r="C17" s="51">
        <f t="shared" si="0"/>
        <v>0.46531038080333853</v>
      </c>
      <c r="D17" s="20">
        <f>'PEEA-Desempleo'!E18</f>
        <v>1025</v>
      </c>
      <c r="E17" s="51">
        <f t="shared" si="1"/>
        <v>0.53468961919666147</v>
      </c>
      <c r="F17" s="20">
        <f t="shared" si="2"/>
        <v>1917</v>
      </c>
      <c r="G17" s="56">
        <f t="shared" si="3"/>
        <v>0.10493185177075921</v>
      </c>
    </row>
    <row r="18" spans="1:7" x14ac:dyDescent="0.2">
      <c r="A18" s="19" t="s">
        <v>16</v>
      </c>
      <c r="B18" s="20">
        <f>'PEEA-Desempleo'!B19</f>
        <v>497</v>
      </c>
      <c r="C18" s="51">
        <f t="shared" si="0"/>
        <v>0.43558282208588955</v>
      </c>
      <c r="D18" s="20">
        <f>'PEEA-Desempleo'!E19</f>
        <v>644</v>
      </c>
      <c r="E18" s="51">
        <f t="shared" si="1"/>
        <v>0.56441717791411039</v>
      </c>
      <c r="F18" s="20">
        <f t="shared" si="2"/>
        <v>1141</v>
      </c>
      <c r="G18" s="56">
        <f t="shared" si="3"/>
        <v>6.2455525754009526E-2</v>
      </c>
    </row>
    <row r="19" spans="1:7" ht="15.75" x14ac:dyDescent="0.25">
      <c r="A19" s="26" t="s">
        <v>3</v>
      </c>
      <c r="B19" s="22">
        <f>SUM(B9:B18)</f>
        <v>8179</v>
      </c>
      <c r="C19" s="53">
        <f t="shared" si="0"/>
        <v>0.44769828671520062</v>
      </c>
      <c r="D19" s="22">
        <f>SUM(D9:D18)</f>
        <v>10090</v>
      </c>
      <c r="E19" s="53">
        <f t="shared" si="1"/>
        <v>0.55230171328479938</v>
      </c>
      <c r="F19" s="22">
        <f t="shared" si="2"/>
        <v>18269</v>
      </c>
      <c r="G19" s="57">
        <f t="shared" si="3"/>
        <v>1</v>
      </c>
    </row>
    <row r="39" spans="2:8" x14ac:dyDescent="0.2">
      <c r="B39" s="88" t="s">
        <v>173</v>
      </c>
      <c r="C39" s="88"/>
      <c r="D39" s="88"/>
      <c r="E39" s="88"/>
      <c r="F39" s="88"/>
      <c r="G39" s="88"/>
      <c r="H39" s="88"/>
    </row>
    <row r="40" spans="2:8" x14ac:dyDescent="0.2">
      <c r="B40" s="88"/>
      <c r="C40" s="88"/>
      <c r="D40" s="88"/>
      <c r="E40" s="88"/>
      <c r="F40" s="88"/>
      <c r="G40" s="88"/>
      <c r="H40" s="88"/>
    </row>
    <row r="41" spans="2:8" x14ac:dyDescent="0.2">
      <c r="B41" s="88"/>
      <c r="C41" s="88"/>
      <c r="D41" s="88"/>
      <c r="E41" s="88"/>
      <c r="F41" s="88"/>
      <c r="G41" s="88"/>
      <c r="H41" s="88"/>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8" t="s">
        <v>43</v>
      </c>
    </row>
    <row r="2" spans="1:8" s="41" customFormat="1" ht="15.75" x14ac:dyDescent="0.25">
      <c r="A2" s="48"/>
    </row>
    <row r="3" spans="1:8" s="41" customFormat="1" ht="17.25" customHeight="1" x14ac:dyDescent="0.2">
      <c r="A3" s="84" t="s">
        <v>174</v>
      </c>
      <c r="B3" s="84"/>
      <c r="C3" s="84"/>
      <c r="D3" s="84"/>
      <c r="E3" s="84"/>
      <c r="F3" s="84"/>
      <c r="G3" s="84"/>
    </row>
    <row r="4" spans="1:8" s="41" customFormat="1" x14ac:dyDescent="0.2">
      <c r="A4" s="84"/>
      <c r="B4" s="84"/>
      <c r="C4" s="84"/>
      <c r="D4" s="84"/>
      <c r="E4" s="84"/>
      <c r="F4" s="84"/>
      <c r="G4" s="84"/>
    </row>
    <row r="5" spans="1:8" ht="18" customHeight="1" x14ac:dyDescent="0.2"/>
    <row r="6" spans="1:8" x14ac:dyDescent="0.2">
      <c r="A6" s="92" t="s">
        <v>169</v>
      </c>
      <c r="B6" s="92"/>
      <c r="C6" s="92"/>
      <c r="D6" s="92"/>
      <c r="E6" s="92"/>
      <c r="F6" s="92"/>
      <c r="G6" s="92"/>
    </row>
    <row r="7" spans="1:8" x14ac:dyDescent="0.2">
      <c r="A7" s="93" t="s">
        <v>113</v>
      </c>
      <c r="B7" s="92" t="s">
        <v>106</v>
      </c>
      <c r="C7" s="92"/>
      <c r="D7" s="92" t="s">
        <v>2</v>
      </c>
      <c r="E7" s="92"/>
      <c r="F7" s="92" t="s">
        <v>3</v>
      </c>
      <c r="G7" s="92"/>
    </row>
    <row r="8" spans="1:8" s="24" customFormat="1" ht="38.25" x14ac:dyDescent="0.25">
      <c r="A8" s="94"/>
      <c r="B8" s="42" t="s">
        <v>107</v>
      </c>
      <c r="C8" s="42" t="s">
        <v>104</v>
      </c>
      <c r="D8" s="18" t="s">
        <v>33</v>
      </c>
      <c r="E8" s="42" t="s">
        <v>105</v>
      </c>
      <c r="F8" s="18" t="s">
        <v>32</v>
      </c>
      <c r="G8" s="18" t="s">
        <v>35</v>
      </c>
      <c r="H8" s="27"/>
    </row>
    <row r="9" spans="1:8" x14ac:dyDescent="0.2">
      <c r="A9" s="29" t="s">
        <v>36</v>
      </c>
      <c r="B9" s="80">
        <v>66</v>
      </c>
      <c r="C9" s="51">
        <f>B9/$F$18</f>
        <v>3.4013605442176869E-3</v>
      </c>
      <c r="D9" s="80">
        <v>118</v>
      </c>
      <c r="E9" s="51">
        <f>D9/$F$18</f>
        <v>6.0812203669346528E-3</v>
      </c>
      <c r="F9" s="20">
        <f>B9+D9</f>
        <v>184</v>
      </c>
      <c r="G9" s="51">
        <f>F9/$F$18</f>
        <v>9.4825809111523402E-3</v>
      </c>
    </row>
    <row r="10" spans="1:8" x14ac:dyDescent="0.2">
      <c r="A10" s="29" t="s">
        <v>37</v>
      </c>
      <c r="B10" s="80">
        <v>1855</v>
      </c>
      <c r="C10" s="51">
        <f t="shared" ref="C10:C18" si="0">B10/$F$18</f>
        <v>9.55988455988456E-2</v>
      </c>
      <c r="D10" s="80">
        <v>2055</v>
      </c>
      <c r="E10" s="51">
        <f t="shared" ref="E10:E18" si="1">D10/$F$18</f>
        <v>0.10590599876314162</v>
      </c>
      <c r="F10" s="20">
        <f t="shared" ref="F10:F18" si="2">B10+D10</f>
        <v>3910</v>
      </c>
      <c r="G10" s="51">
        <f t="shared" ref="G10:G18" si="3">F10/$F$18</f>
        <v>0.20150484436198721</v>
      </c>
    </row>
    <row r="11" spans="1:8" x14ac:dyDescent="0.2">
      <c r="A11" s="29" t="s">
        <v>38</v>
      </c>
      <c r="B11" s="80">
        <v>4395</v>
      </c>
      <c r="C11" s="51">
        <f t="shared" si="0"/>
        <v>0.22649969078540508</v>
      </c>
      <c r="D11" s="80">
        <v>4462</v>
      </c>
      <c r="E11" s="51">
        <f t="shared" si="1"/>
        <v>0.22995258709544425</v>
      </c>
      <c r="F11" s="20">
        <f t="shared" si="2"/>
        <v>8857</v>
      </c>
      <c r="G11" s="51">
        <f t="shared" si="3"/>
        <v>0.4564522778808493</v>
      </c>
    </row>
    <row r="12" spans="1:8" x14ac:dyDescent="0.2">
      <c r="A12" s="29" t="s">
        <v>39</v>
      </c>
      <c r="B12" s="80">
        <v>480</v>
      </c>
      <c r="C12" s="51">
        <f t="shared" si="0"/>
        <v>2.4737167594310452E-2</v>
      </c>
      <c r="D12" s="80">
        <v>655</v>
      </c>
      <c r="E12" s="51">
        <f t="shared" si="1"/>
        <v>3.3755926613069469E-2</v>
      </c>
      <c r="F12" s="20">
        <f t="shared" si="2"/>
        <v>1135</v>
      </c>
      <c r="G12" s="51">
        <f t="shared" si="3"/>
        <v>5.8493094207379921E-2</v>
      </c>
    </row>
    <row r="13" spans="1:8" x14ac:dyDescent="0.2">
      <c r="A13" s="29" t="s">
        <v>40</v>
      </c>
      <c r="B13" s="80">
        <v>480</v>
      </c>
      <c r="C13" s="51">
        <f t="shared" si="0"/>
        <v>2.4737167594310452E-2</v>
      </c>
      <c r="D13" s="80">
        <v>655</v>
      </c>
      <c r="E13" s="51">
        <f t="shared" si="1"/>
        <v>3.3755926613069469E-2</v>
      </c>
      <c r="F13" s="20">
        <f t="shared" si="2"/>
        <v>1135</v>
      </c>
      <c r="G13" s="51">
        <f t="shared" si="3"/>
        <v>5.8493094207379921E-2</v>
      </c>
    </row>
    <row r="14" spans="1:8" x14ac:dyDescent="0.2">
      <c r="A14" s="29" t="s">
        <v>41</v>
      </c>
      <c r="B14" s="80">
        <v>413</v>
      </c>
      <c r="C14" s="51">
        <f t="shared" si="0"/>
        <v>2.1284271284271284E-2</v>
      </c>
      <c r="D14" s="80">
        <v>906</v>
      </c>
      <c r="E14" s="51">
        <f t="shared" si="1"/>
        <v>4.6691403834260979E-2</v>
      </c>
      <c r="F14" s="20">
        <f t="shared" si="2"/>
        <v>1319</v>
      </c>
      <c r="G14" s="51">
        <f t="shared" si="3"/>
        <v>6.7975675118532267E-2</v>
      </c>
    </row>
    <row r="15" spans="1:8" x14ac:dyDescent="0.2">
      <c r="A15" s="29" t="s">
        <v>42</v>
      </c>
      <c r="B15" s="80">
        <v>361</v>
      </c>
      <c r="C15" s="51">
        <f t="shared" si="0"/>
        <v>1.860441146155432E-2</v>
      </c>
      <c r="D15" s="80">
        <v>471</v>
      </c>
      <c r="E15" s="51">
        <f t="shared" si="1"/>
        <v>2.427334570191713E-2</v>
      </c>
      <c r="F15" s="20">
        <f t="shared" si="2"/>
        <v>832</v>
      </c>
      <c r="G15" s="51">
        <f t="shared" si="3"/>
        <v>4.2877757163471447E-2</v>
      </c>
    </row>
    <row r="16" spans="1:8" x14ac:dyDescent="0.2">
      <c r="A16" s="29" t="s">
        <v>122</v>
      </c>
      <c r="B16" s="80">
        <v>311</v>
      </c>
      <c r="C16" s="51">
        <f t="shared" si="0"/>
        <v>1.6027623170480312E-2</v>
      </c>
      <c r="D16" s="80">
        <v>801</v>
      </c>
      <c r="E16" s="51">
        <f t="shared" si="1"/>
        <v>4.1280148423005564E-2</v>
      </c>
      <c r="F16" s="20">
        <f t="shared" si="2"/>
        <v>1112</v>
      </c>
      <c r="G16" s="51">
        <f t="shared" si="3"/>
        <v>5.7307771593485879E-2</v>
      </c>
    </row>
    <row r="17" spans="1:7" x14ac:dyDescent="0.2">
      <c r="A17" s="29" t="s">
        <v>123</v>
      </c>
      <c r="B17" s="80">
        <v>298</v>
      </c>
      <c r="C17" s="51">
        <f t="shared" si="0"/>
        <v>1.5357658214801072E-2</v>
      </c>
      <c r="D17" s="80">
        <v>622</v>
      </c>
      <c r="E17" s="51">
        <f t="shared" si="1"/>
        <v>3.2055246340960623E-2</v>
      </c>
      <c r="F17" s="20">
        <f t="shared" si="2"/>
        <v>920</v>
      </c>
      <c r="G17" s="51">
        <f t="shared" si="3"/>
        <v>4.7412904555761699E-2</v>
      </c>
    </row>
    <row r="18" spans="1:7" ht="15.75" x14ac:dyDescent="0.25">
      <c r="A18" s="21" t="s">
        <v>30</v>
      </c>
      <c r="B18" s="22">
        <f>SUM(B9:B17)</f>
        <v>8659</v>
      </c>
      <c r="C18" s="53">
        <f t="shared" si="0"/>
        <v>0.44624819624819623</v>
      </c>
      <c r="D18" s="22">
        <f>SUM(D9:D17)</f>
        <v>10745</v>
      </c>
      <c r="E18" s="53">
        <f t="shared" si="1"/>
        <v>0.55375180375180377</v>
      </c>
      <c r="F18" s="22">
        <f t="shared" si="2"/>
        <v>19404</v>
      </c>
      <c r="G18" s="53">
        <f t="shared" si="3"/>
        <v>1</v>
      </c>
    </row>
    <row r="40" spans="2:8" x14ac:dyDescent="0.2">
      <c r="B40" s="88" t="s">
        <v>175</v>
      </c>
      <c r="C40" s="88"/>
      <c r="D40" s="88"/>
      <c r="E40" s="88"/>
      <c r="F40" s="88"/>
      <c r="G40" s="88"/>
      <c r="H40" s="88"/>
    </row>
    <row r="41" spans="2:8" x14ac:dyDescent="0.2">
      <c r="B41" s="88"/>
      <c r="C41" s="88"/>
      <c r="D41" s="88"/>
      <c r="E41" s="88"/>
      <c r="F41" s="88"/>
      <c r="G41" s="88"/>
      <c r="H41" s="88"/>
    </row>
    <row r="42" spans="2:8" x14ac:dyDescent="0.2">
      <c r="B42" s="88"/>
      <c r="C42" s="88"/>
      <c r="D42" s="88"/>
      <c r="E42" s="88"/>
      <c r="F42" s="88"/>
      <c r="G42" s="88"/>
      <c r="H42" s="88"/>
    </row>
  </sheetData>
  <mergeCells count="7">
    <mergeCell ref="A3:G4"/>
    <mergeCell ref="A7:A8"/>
    <mergeCell ref="B40:H42"/>
    <mergeCell ref="A6:G6"/>
    <mergeCell ref="B7:C7"/>
    <mergeCell ref="D7:E7"/>
    <mergeCell ref="F7:G7"/>
  </mergeCells>
  <pageMargins left="0.7" right="0.7" top="0.75" bottom="0.75" header="0.3" footer="0.3"/>
  <pageSetup paperSize="9" orientation="portrait" r:id="rId1"/>
  <ignoredErrors>
    <ignoredError sqref="F10:F17 F9"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zoomScaleNormal="100" workbookViewId="0"/>
  </sheetViews>
  <sheetFormatPr baseColWidth="10" defaultRowHeight="12.75" x14ac:dyDescent="0.2"/>
  <cols>
    <col min="1" max="1" width="24" style="32" bestFit="1" customWidth="1"/>
    <col min="2" max="16384" width="11.42578125" style="32"/>
  </cols>
  <sheetData>
    <row r="1" spans="1:24" ht="15.75" x14ac:dyDescent="0.25">
      <c r="A1" s="39" t="s">
        <v>43</v>
      </c>
    </row>
    <row r="2" spans="1:24" s="41" customFormat="1" ht="15.75" x14ac:dyDescent="0.25">
      <c r="A2" s="48"/>
    </row>
    <row r="3" spans="1:24" s="41" customFormat="1" ht="15" x14ac:dyDescent="0.25">
      <c r="A3" s="96" t="s">
        <v>179</v>
      </c>
      <c r="B3" s="96"/>
      <c r="C3" s="96"/>
      <c r="D3" s="96"/>
      <c r="E3" s="96"/>
      <c r="F3" s="96"/>
      <c r="G3" s="96"/>
      <c r="H3" s="96"/>
      <c r="I3" s="96"/>
      <c r="J3" s="96"/>
    </row>
    <row r="4" spans="1:24" s="41" customFormat="1" ht="15.75" x14ac:dyDescent="0.25">
      <c r="A4" s="48"/>
    </row>
    <row r="6" spans="1:24" x14ac:dyDescent="0.2">
      <c r="A6" s="95" t="s">
        <v>169</v>
      </c>
      <c r="B6" s="95"/>
      <c r="C6" s="95"/>
      <c r="D6" s="95"/>
      <c r="E6" s="95"/>
      <c r="F6" s="95"/>
      <c r="G6" s="95"/>
      <c r="H6" s="95"/>
      <c r="I6" s="95"/>
      <c r="J6" s="95"/>
      <c r="K6" s="95"/>
      <c r="L6" s="95"/>
      <c r="M6" s="95"/>
      <c r="N6" s="95"/>
      <c r="O6" s="95"/>
      <c r="P6" s="95"/>
      <c r="Q6" s="95"/>
      <c r="R6" s="95"/>
      <c r="S6" s="95"/>
      <c r="T6" s="95"/>
      <c r="U6" s="95"/>
      <c r="V6" s="95"/>
      <c r="W6" s="95"/>
      <c r="X6" s="95"/>
    </row>
    <row r="7" spans="1:24" x14ac:dyDescent="0.2">
      <c r="A7" s="89" t="s">
        <v>113</v>
      </c>
      <c r="B7" s="97" t="s">
        <v>7</v>
      </c>
      <c r="C7" s="97"/>
      <c r="D7" s="97" t="s">
        <v>44</v>
      </c>
      <c r="E7" s="97"/>
      <c r="F7" s="97" t="s">
        <v>45</v>
      </c>
      <c r="G7" s="97"/>
      <c r="H7" s="97" t="s">
        <v>46</v>
      </c>
      <c r="I7" s="97"/>
      <c r="J7" s="97" t="s">
        <v>47</v>
      </c>
      <c r="K7" s="97"/>
      <c r="L7" s="97" t="s">
        <v>48</v>
      </c>
      <c r="M7" s="97"/>
      <c r="N7" s="97" t="s">
        <v>49</v>
      </c>
      <c r="O7" s="97"/>
      <c r="P7" s="97" t="s">
        <v>50</v>
      </c>
      <c r="Q7" s="97"/>
      <c r="R7" s="97" t="s">
        <v>51</v>
      </c>
      <c r="S7" s="97"/>
      <c r="T7" s="97" t="s">
        <v>52</v>
      </c>
      <c r="U7" s="97"/>
      <c r="V7" s="97" t="s">
        <v>30</v>
      </c>
      <c r="W7" s="97"/>
      <c r="X7" s="98" t="s">
        <v>30</v>
      </c>
    </row>
    <row r="8" spans="1:24" x14ac:dyDescent="0.2">
      <c r="A8" s="90"/>
      <c r="B8" s="52" t="s">
        <v>106</v>
      </c>
      <c r="C8" s="34" t="s">
        <v>2</v>
      </c>
      <c r="D8" s="52" t="s">
        <v>106</v>
      </c>
      <c r="E8" s="34" t="s">
        <v>2</v>
      </c>
      <c r="F8" s="52" t="s">
        <v>106</v>
      </c>
      <c r="G8" s="34" t="s">
        <v>2</v>
      </c>
      <c r="H8" s="52" t="s">
        <v>106</v>
      </c>
      <c r="I8" s="34" t="s">
        <v>2</v>
      </c>
      <c r="J8" s="52" t="s">
        <v>106</v>
      </c>
      <c r="K8" s="34" t="s">
        <v>2</v>
      </c>
      <c r="L8" s="52" t="s">
        <v>106</v>
      </c>
      <c r="M8" s="34" t="s">
        <v>2</v>
      </c>
      <c r="N8" s="52" t="s">
        <v>106</v>
      </c>
      <c r="O8" s="34" t="s">
        <v>2</v>
      </c>
      <c r="P8" s="52" t="s">
        <v>106</v>
      </c>
      <c r="Q8" s="34" t="s">
        <v>2</v>
      </c>
      <c r="R8" s="52" t="s">
        <v>106</v>
      </c>
      <c r="S8" s="34" t="s">
        <v>2</v>
      </c>
      <c r="T8" s="52" t="s">
        <v>106</v>
      </c>
      <c r="U8" s="34" t="s">
        <v>2</v>
      </c>
      <c r="V8" s="52" t="s">
        <v>106</v>
      </c>
      <c r="W8" s="34" t="s">
        <v>2</v>
      </c>
      <c r="X8" s="99"/>
    </row>
    <row r="9" spans="1:24" x14ac:dyDescent="0.2">
      <c r="A9" s="29" t="s">
        <v>36</v>
      </c>
      <c r="B9" s="77">
        <v>1</v>
      </c>
      <c r="C9" s="77">
        <v>0</v>
      </c>
      <c r="D9" s="77">
        <v>2</v>
      </c>
      <c r="E9" s="77">
        <v>1</v>
      </c>
      <c r="F9" s="77">
        <v>3</v>
      </c>
      <c r="G9" s="77">
        <v>1</v>
      </c>
      <c r="H9" s="77">
        <v>2</v>
      </c>
      <c r="I9" s="77">
        <v>5</v>
      </c>
      <c r="J9" s="77">
        <v>2</v>
      </c>
      <c r="K9" s="77">
        <v>3</v>
      </c>
      <c r="L9" s="77">
        <v>3</v>
      </c>
      <c r="M9" s="77">
        <v>8</v>
      </c>
      <c r="N9" s="77">
        <v>9</v>
      </c>
      <c r="O9" s="77">
        <v>17</v>
      </c>
      <c r="P9" s="77">
        <v>13</v>
      </c>
      <c r="Q9" s="77">
        <v>13</v>
      </c>
      <c r="R9" s="77">
        <v>15</v>
      </c>
      <c r="S9" s="77">
        <v>39</v>
      </c>
      <c r="T9" s="77">
        <v>16</v>
      </c>
      <c r="U9" s="77">
        <v>31</v>
      </c>
      <c r="V9" s="77">
        <f>B9+D9+F9+H9+J9+L9+N9+P9+R9+T9</f>
        <v>66</v>
      </c>
      <c r="W9" s="77">
        <f>C9+E9+G9+I9+K9+M9+O9+Q9+S9+U9</f>
        <v>118</v>
      </c>
      <c r="X9" s="28">
        <f>V9+W9</f>
        <v>184</v>
      </c>
    </row>
    <row r="10" spans="1:24" x14ac:dyDescent="0.2">
      <c r="A10" s="29" t="s">
        <v>37</v>
      </c>
      <c r="B10" s="77">
        <v>79</v>
      </c>
      <c r="C10" s="77">
        <v>62</v>
      </c>
      <c r="D10" s="77">
        <v>180</v>
      </c>
      <c r="E10" s="77">
        <v>144</v>
      </c>
      <c r="F10" s="77">
        <v>187</v>
      </c>
      <c r="G10" s="77">
        <v>184</v>
      </c>
      <c r="H10" s="77">
        <v>107</v>
      </c>
      <c r="I10" s="77">
        <v>129</v>
      </c>
      <c r="J10" s="77">
        <v>118</v>
      </c>
      <c r="K10" s="77">
        <v>153</v>
      </c>
      <c r="L10" s="77">
        <v>122</v>
      </c>
      <c r="M10" s="77">
        <v>162</v>
      </c>
      <c r="N10" s="77">
        <v>260</v>
      </c>
      <c r="O10" s="77">
        <v>320</v>
      </c>
      <c r="P10" s="77">
        <v>317</v>
      </c>
      <c r="Q10" s="77">
        <v>324</v>
      </c>
      <c r="R10" s="77">
        <v>282</v>
      </c>
      <c r="S10" s="77">
        <v>310</v>
      </c>
      <c r="T10" s="77">
        <v>203</v>
      </c>
      <c r="U10" s="77">
        <v>267</v>
      </c>
      <c r="V10" s="77">
        <f t="shared" ref="V10:V17" si="0">B10+D10+F10+H10+J10+L10+N10+P10+R10+T10</f>
        <v>1855</v>
      </c>
      <c r="W10" s="77">
        <f t="shared" ref="W10:W17" si="1">C10+E10+G10+I10+K10+M10+O10+Q10+S10+U10</f>
        <v>2055</v>
      </c>
      <c r="X10" s="28">
        <f t="shared" ref="X10:X17" si="2">V10+W10</f>
        <v>3910</v>
      </c>
    </row>
    <row r="11" spans="1:24" x14ac:dyDescent="0.2">
      <c r="A11" s="29" t="s">
        <v>38</v>
      </c>
      <c r="B11" s="77">
        <v>81</v>
      </c>
      <c r="C11" s="77">
        <v>59</v>
      </c>
      <c r="D11" s="77">
        <v>340</v>
      </c>
      <c r="E11" s="77">
        <v>318</v>
      </c>
      <c r="F11" s="77">
        <v>485</v>
      </c>
      <c r="G11" s="77">
        <v>463</v>
      </c>
      <c r="H11" s="77">
        <v>565</v>
      </c>
      <c r="I11" s="77">
        <v>524</v>
      </c>
      <c r="J11" s="77">
        <v>550</v>
      </c>
      <c r="K11" s="77">
        <v>559</v>
      </c>
      <c r="L11" s="77">
        <v>616</v>
      </c>
      <c r="M11" s="77">
        <v>596</v>
      </c>
      <c r="N11" s="77">
        <v>554</v>
      </c>
      <c r="O11" s="77">
        <v>643</v>
      </c>
      <c r="P11" s="77">
        <v>512</v>
      </c>
      <c r="Q11" s="77">
        <v>566</v>
      </c>
      <c r="R11" s="77">
        <v>471</v>
      </c>
      <c r="S11" s="77">
        <v>452</v>
      </c>
      <c r="T11" s="77">
        <v>216</v>
      </c>
      <c r="U11" s="77">
        <v>272</v>
      </c>
      <c r="V11" s="77">
        <f t="shared" si="0"/>
        <v>4390</v>
      </c>
      <c r="W11" s="77">
        <f t="shared" si="1"/>
        <v>4452</v>
      </c>
      <c r="X11" s="28">
        <f t="shared" si="2"/>
        <v>8842</v>
      </c>
    </row>
    <row r="12" spans="1:24" x14ac:dyDescent="0.2">
      <c r="A12" s="29" t="s">
        <v>53</v>
      </c>
      <c r="B12" s="77">
        <v>0</v>
      </c>
      <c r="C12" s="77">
        <v>0</v>
      </c>
      <c r="D12" s="77">
        <v>1</v>
      </c>
      <c r="E12" s="77">
        <v>4</v>
      </c>
      <c r="F12" s="77">
        <v>3</v>
      </c>
      <c r="G12" s="77">
        <v>0</v>
      </c>
      <c r="H12" s="77">
        <v>1</v>
      </c>
      <c r="I12" s="77">
        <v>2</v>
      </c>
      <c r="J12" s="77">
        <v>0</v>
      </c>
      <c r="K12" s="77">
        <v>0</v>
      </c>
      <c r="L12" s="77">
        <v>0</v>
      </c>
      <c r="M12" s="77">
        <v>2</v>
      </c>
      <c r="N12" s="77">
        <v>0</v>
      </c>
      <c r="O12" s="77">
        <v>0</v>
      </c>
      <c r="P12" s="77">
        <v>0</v>
      </c>
      <c r="Q12" s="77">
        <v>1</v>
      </c>
      <c r="R12" s="77">
        <v>0</v>
      </c>
      <c r="S12" s="77">
        <v>0</v>
      </c>
      <c r="T12" s="77">
        <v>0</v>
      </c>
      <c r="U12" s="77">
        <v>1</v>
      </c>
      <c r="V12" s="77">
        <f t="shared" si="0"/>
        <v>5</v>
      </c>
      <c r="W12" s="77">
        <f t="shared" si="1"/>
        <v>10</v>
      </c>
      <c r="X12" s="28">
        <f t="shared" si="2"/>
        <v>15</v>
      </c>
    </row>
    <row r="13" spans="1:24" x14ac:dyDescent="0.2">
      <c r="A13" s="29" t="s">
        <v>40</v>
      </c>
      <c r="B13" s="77">
        <v>9</v>
      </c>
      <c r="C13" s="77">
        <v>9</v>
      </c>
      <c r="D13" s="77">
        <v>54</v>
      </c>
      <c r="E13" s="77">
        <v>40</v>
      </c>
      <c r="F13" s="77">
        <v>78</v>
      </c>
      <c r="G13" s="77">
        <v>72</v>
      </c>
      <c r="H13" s="77">
        <v>60</v>
      </c>
      <c r="I13" s="77">
        <v>64</v>
      </c>
      <c r="J13" s="77">
        <v>52</v>
      </c>
      <c r="K13" s="77">
        <v>117</v>
      </c>
      <c r="L13" s="77">
        <v>52</v>
      </c>
      <c r="M13" s="77">
        <v>99</v>
      </c>
      <c r="N13" s="77">
        <v>61</v>
      </c>
      <c r="O13" s="77">
        <v>86</v>
      </c>
      <c r="P13" s="77">
        <v>43</v>
      </c>
      <c r="Q13" s="77">
        <v>73</v>
      </c>
      <c r="R13" s="77">
        <v>48</v>
      </c>
      <c r="S13" s="77">
        <v>70</v>
      </c>
      <c r="T13" s="77">
        <v>23</v>
      </c>
      <c r="U13" s="77">
        <v>25</v>
      </c>
      <c r="V13" s="77">
        <f t="shared" si="0"/>
        <v>480</v>
      </c>
      <c r="W13" s="77">
        <f t="shared" si="1"/>
        <v>655</v>
      </c>
      <c r="X13" s="28">
        <f t="shared" si="2"/>
        <v>1135</v>
      </c>
    </row>
    <row r="14" spans="1:24" x14ac:dyDescent="0.2">
      <c r="A14" s="29" t="s">
        <v>41</v>
      </c>
      <c r="B14" s="77">
        <v>2</v>
      </c>
      <c r="C14" s="77">
        <v>5</v>
      </c>
      <c r="D14" s="77">
        <v>47</v>
      </c>
      <c r="E14" s="77">
        <v>76</v>
      </c>
      <c r="F14" s="77">
        <v>57</v>
      </c>
      <c r="G14" s="77">
        <v>96</v>
      </c>
      <c r="H14" s="77">
        <v>64</v>
      </c>
      <c r="I14" s="77">
        <v>120</v>
      </c>
      <c r="J14" s="77">
        <v>62</v>
      </c>
      <c r="K14" s="77">
        <v>156</v>
      </c>
      <c r="L14" s="77">
        <v>53</v>
      </c>
      <c r="M14" s="77">
        <v>107</v>
      </c>
      <c r="N14" s="77">
        <v>54</v>
      </c>
      <c r="O14" s="77">
        <v>123</v>
      </c>
      <c r="P14" s="77">
        <v>32</v>
      </c>
      <c r="Q14" s="77">
        <v>118</v>
      </c>
      <c r="R14" s="77">
        <v>32</v>
      </c>
      <c r="S14" s="77">
        <v>78</v>
      </c>
      <c r="T14" s="77">
        <v>10</v>
      </c>
      <c r="U14" s="77">
        <v>27</v>
      </c>
      <c r="V14" s="77">
        <f t="shared" si="0"/>
        <v>413</v>
      </c>
      <c r="W14" s="77">
        <f t="shared" si="1"/>
        <v>906</v>
      </c>
      <c r="X14" s="28">
        <f t="shared" si="2"/>
        <v>1319</v>
      </c>
    </row>
    <row r="15" spans="1:24" x14ac:dyDescent="0.2">
      <c r="A15" s="29" t="s">
        <v>42</v>
      </c>
      <c r="B15" s="77">
        <v>0</v>
      </c>
      <c r="C15" s="77">
        <v>0</v>
      </c>
      <c r="D15" s="77">
        <v>28</v>
      </c>
      <c r="E15" s="77">
        <v>29</v>
      </c>
      <c r="F15" s="77">
        <v>74</v>
      </c>
      <c r="G15" s="77">
        <v>73</v>
      </c>
      <c r="H15" s="77">
        <v>48</v>
      </c>
      <c r="I15" s="77">
        <v>65</v>
      </c>
      <c r="J15" s="77">
        <v>57</v>
      </c>
      <c r="K15" s="77">
        <v>103</v>
      </c>
      <c r="L15" s="77">
        <v>50</v>
      </c>
      <c r="M15" s="77">
        <v>86</v>
      </c>
      <c r="N15" s="77">
        <v>47</v>
      </c>
      <c r="O15" s="77">
        <v>63</v>
      </c>
      <c r="P15" s="77">
        <v>28</v>
      </c>
      <c r="Q15" s="77">
        <v>36</v>
      </c>
      <c r="R15" s="77">
        <v>16</v>
      </c>
      <c r="S15" s="77">
        <v>15</v>
      </c>
      <c r="T15" s="77">
        <v>13</v>
      </c>
      <c r="U15" s="77">
        <v>1</v>
      </c>
      <c r="V15" s="77">
        <f t="shared" si="0"/>
        <v>361</v>
      </c>
      <c r="W15" s="77">
        <f t="shared" si="1"/>
        <v>471</v>
      </c>
      <c r="X15" s="28">
        <f t="shared" si="2"/>
        <v>832</v>
      </c>
    </row>
    <row r="16" spans="1:24" x14ac:dyDescent="0.2">
      <c r="A16" s="29" t="s">
        <v>122</v>
      </c>
      <c r="B16" s="77">
        <v>0</v>
      </c>
      <c r="C16" s="77">
        <v>0</v>
      </c>
      <c r="D16" s="77">
        <v>25</v>
      </c>
      <c r="E16" s="77">
        <v>75</v>
      </c>
      <c r="F16" s="77">
        <v>63</v>
      </c>
      <c r="G16" s="77">
        <v>152</v>
      </c>
      <c r="H16" s="77">
        <v>41</v>
      </c>
      <c r="I16" s="77">
        <v>127</v>
      </c>
      <c r="J16" s="77">
        <v>60</v>
      </c>
      <c r="K16" s="77">
        <v>138</v>
      </c>
      <c r="L16" s="77">
        <v>44</v>
      </c>
      <c r="M16" s="77">
        <v>132</v>
      </c>
      <c r="N16" s="77">
        <v>35</v>
      </c>
      <c r="O16" s="77">
        <v>70</v>
      </c>
      <c r="P16" s="77">
        <v>19</v>
      </c>
      <c r="Q16" s="77">
        <v>50</v>
      </c>
      <c r="R16" s="77">
        <v>18</v>
      </c>
      <c r="S16" s="77">
        <v>42</v>
      </c>
      <c r="T16" s="77">
        <v>6</v>
      </c>
      <c r="U16" s="77">
        <v>15</v>
      </c>
      <c r="V16" s="77">
        <f t="shared" si="0"/>
        <v>311</v>
      </c>
      <c r="W16" s="77">
        <f t="shared" si="1"/>
        <v>801</v>
      </c>
      <c r="X16" s="28">
        <f t="shared" si="2"/>
        <v>1112</v>
      </c>
    </row>
    <row r="17" spans="1:24" x14ac:dyDescent="0.2">
      <c r="A17" s="29" t="s">
        <v>124</v>
      </c>
      <c r="B17" s="77">
        <v>0</v>
      </c>
      <c r="C17" s="77">
        <v>0</v>
      </c>
      <c r="D17" s="77">
        <v>6</v>
      </c>
      <c r="E17" s="77">
        <v>15</v>
      </c>
      <c r="F17" s="77">
        <v>61</v>
      </c>
      <c r="G17" s="77">
        <v>109</v>
      </c>
      <c r="H17" s="77">
        <v>61</v>
      </c>
      <c r="I17" s="77">
        <v>146</v>
      </c>
      <c r="J17" s="77">
        <v>71</v>
      </c>
      <c r="K17" s="77">
        <v>147</v>
      </c>
      <c r="L17" s="77">
        <v>36</v>
      </c>
      <c r="M17" s="77">
        <v>96</v>
      </c>
      <c r="N17" s="77">
        <v>22</v>
      </c>
      <c r="O17" s="77">
        <v>55</v>
      </c>
      <c r="P17" s="77">
        <v>21</v>
      </c>
      <c r="Q17" s="77">
        <v>30</v>
      </c>
      <c r="R17" s="77">
        <v>10</v>
      </c>
      <c r="S17" s="77">
        <v>19</v>
      </c>
      <c r="T17" s="77">
        <v>10</v>
      </c>
      <c r="U17" s="77">
        <v>5</v>
      </c>
      <c r="V17" s="77">
        <f t="shared" si="0"/>
        <v>298</v>
      </c>
      <c r="W17" s="77">
        <f t="shared" si="1"/>
        <v>622</v>
      </c>
      <c r="X17" s="28">
        <f t="shared" si="2"/>
        <v>920</v>
      </c>
    </row>
    <row r="18" spans="1:24" s="35" customFormat="1" ht="15.75" x14ac:dyDescent="0.25">
      <c r="A18" s="33" t="s">
        <v>30</v>
      </c>
      <c r="B18" s="22">
        <f>SUM(B9:B17)</f>
        <v>172</v>
      </c>
      <c r="C18" s="22">
        <f t="shared" ref="C18:X18" si="3">SUM(C9:C17)</f>
        <v>135</v>
      </c>
      <c r="D18" s="22">
        <f t="shared" si="3"/>
        <v>683</v>
      </c>
      <c r="E18" s="22">
        <f t="shared" si="3"/>
        <v>702</v>
      </c>
      <c r="F18" s="22">
        <f t="shared" si="3"/>
        <v>1011</v>
      </c>
      <c r="G18" s="22">
        <f t="shared" si="3"/>
        <v>1150</v>
      </c>
      <c r="H18" s="22">
        <f t="shared" si="3"/>
        <v>949</v>
      </c>
      <c r="I18" s="22">
        <f t="shared" si="3"/>
        <v>1182</v>
      </c>
      <c r="J18" s="22">
        <f t="shared" si="3"/>
        <v>972</v>
      </c>
      <c r="K18" s="22">
        <f t="shared" si="3"/>
        <v>1376</v>
      </c>
      <c r="L18" s="22">
        <f t="shared" si="3"/>
        <v>976</v>
      </c>
      <c r="M18" s="22">
        <f t="shared" si="3"/>
        <v>1288</v>
      </c>
      <c r="N18" s="22">
        <f t="shared" si="3"/>
        <v>1042</v>
      </c>
      <c r="O18" s="22">
        <f t="shared" si="3"/>
        <v>1377</v>
      </c>
      <c r="P18" s="22">
        <f t="shared" si="3"/>
        <v>985</v>
      </c>
      <c r="Q18" s="22">
        <f t="shared" si="3"/>
        <v>1211</v>
      </c>
      <c r="R18" s="22">
        <f t="shared" si="3"/>
        <v>892</v>
      </c>
      <c r="S18" s="22">
        <f t="shared" si="3"/>
        <v>1025</v>
      </c>
      <c r="T18" s="22">
        <f t="shared" si="3"/>
        <v>497</v>
      </c>
      <c r="U18" s="22">
        <f t="shared" si="3"/>
        <v>644</v>
      </c>
      <c r="V18" s="22">
        <f t="shared" si="3"/>
        <v>8179</v>
      </c>
      <c r="W18" s="22">
        <f t="shared" si="3"/>
        <v>10090</v>
      </c>
      <c r="X18" s="22">
        <f t="shared" si="3"/>
        <v>18269</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heetViews>
  <sheetFormatPr baseColWidth="10" defaultRowHeight="12.75" x14ac:dyDescent="0.2"/>
  <cols>
    <col min="1" max="1" width="32.140625" style="36" customWidth="1"/>
    <col min="2" max="2" width="13.85546875" style="36" bestFit="1" customWidth="1"/>
    <col min="3" max="3" width="15.7109375" style="36" customWidth="1"/>
    <col min="4" max="4" width="13.5703125" style="36" bestFit="1" customWidth="1"/>
    <col min="5" max="5" width="14.85546875" style="36" customWidth="1"/>
    <col min="6" max="6" width="12.85546875" style="36" customWidth="1"/>
    <col min="7" max="7" width="15.28515625" style="36" customWidth="1"/>
    <col min="8" max="16384" width="11.42578125" style="36"/>
  </cols>
  <sheetData>
    <row r="1" spans="1:7" ht="15.75" x14ac:dyDescent="0.25">
      <c r="A1" s="43" t="s">
        <v>43</v>
      </c>
    </row>
    <row r="2" spans="1:7" s="41" customFormat="1" ht="15.75" x14ac:dyDescent="0.25">
      <c r="A2" s="48"/>
    </row>
    <row r="3" spans="1:7" s="41" customFormat="1" ht="15.75" customHeight="1" x14ac:dyDescent="0.2">
      <c r="A3" s="84" t="s">
        <v>176</v>
      </c>
      <c r="B3" s="84"/>
      <c r="C3" s="84"/>
      <c r="D3" s="84"/>
      <c r="E3" s="84"/>
      <c r="F3" s="84"/>
      <c r="G3" s="84"/>
    </row>
    <row r="4" spans="1:7" s="41" customFormat="1" x14ac:dyDescent="0.2">
      <c r="A4" s="84"/>
      <c r="B4" s="84"/>
      <c r="C4" s="84"/>
      <c r="D4" s="84"/>
      <c r="E4" s="84"/>
      <c r="F4" s="84"/>
      <c r="G4" s="84"/>
    </row>
    <row r="5" spans="1:7" s="41" customFormat="1" ht="15.75" x14ac:dyDescent="0.25">
      <c r="A5" s="43"/>
    </row>
    <row r="7" spans="1:7" x14ac:dyDescent="0.2">
      <c r="A7" s="95" t="s">
        <v>169</v>
      </c>
      <c r="B7" s="95"/>
      <c r="C7" s="95"/>
      <c r="D7" s="95"/>
      <c r="E7" s="95"/>
      <c r="F7" s="95"/>
      <c r="G7" s="95"/>
    </row>
    <row r="8" spans="1:7" x14ac:dyDescent="0.2">
      <c r="A8" s="78" t="s">
        <v>114</v>
      </c>
      <c r="B8" s="97" t="s">
        <v>106</v>
      </c>
      <c r="C8" s="97"/>
      <c r="D8" s="97" t="s">
        <v>2</v>
      </c>
      <c r="E8" s="97"/>
      <c r="F8" s="97" t="s">
        <v>30</v>
      </c>
      <c r="G8" s="97"/>
    </row>
    <row r="9" spans="1:7" ht="38.25" x14ac:dyDescent="0.2">
      <c r="A9" s="79"/>
      <c r="B9" s="40" t="s">
        <v>28</v>
      </c>
      <c r="C9" s="37" t="s">
        <v>60</v>
      </c>
      <c r="D9" s="40" t="s">
        <v>33</v>
      </c>
      <c r="E9" s="37" t="s">
        <v>61</v>
      </c>
      <c r="F9" s="40" t="s">
        <v>32</v>
      </c>
      <c r="G9" s="37" t="s">
        <v>59</v>
      </c>
    </row>
    <row r="10" spans="1:7" x14ac:dyDescent="0.2">
      <c r="A10" s="29" t="s">
        <v>54</v>
      </c>
      <c r="B10" s="20">
        <v>527</v>
      </c>
      <c r="C10" s="51">
        <f>B10/F10</f>
        <v>0.62887828162291171</v>
      </c>
      <c r="D10" s="20">
        <v>311</v>
      </c>
      <c r="E10" s="51">
        <f>D10/F10</f>
        <v>0.37112171837708829</v>
      </c>
      <c r="F10" s="20">
        <f t="shared" ref="F10:F15" si="0">B10+D10</f>
        <v>838</v>
      </c>
      <c r="G10" s="55">
        <f>F10/$F$16</f>
        <v>4.5945501398102967E-2</v>
      </c>
    </row>
    <row r="11" spans="1:7" x14ac:dyDescent="0.2">
      <c r="A11" s="29" t="s">
        <v>55</v>
      </c>
      <c r="B11" s="81">
        <v>636</v>
      </c>
      <c r="C11" s="82">
        <f t="shared" ref="C11:C16" si="1">B11/F11</f>
        <v>0.53221757322175733</v>
      </c>
      <c r="D11" s="81">
        <v>559</v>
      </c>
      <c r="E11" s="51">
        <f t="shared" ref="E11:E16" si="2">D11/F11</f>
        <v>0.46778242677824267</v>
      </c>
      <c r="F11" s="20">
        <f t="shared" si="0"/>
        <v>1195</v>
      </c>
      <c r="G11" s="55">
        <f t="shared" ref="G11:G16" si="3">F11/$F$16</f>
        <v>6.5518942924502444E-2</v>
      </c>
    </row>
    <row r="12" spans="1:7" x14ac:dyDescent="0.2">
      <c r="A12" s="29" t="s">
        <v>56</v>
      </c>
      <c r="B12" s="80">
        <v>4203</v>
      </c>
      <c r="C12" s="82">
        <f t="shared" si="1"/>
        <v>0.39101311749930229</v>
      </c>
      <c r="D12" s="80">
        <v>6546</v>
      </c>
      <c r="E12" s="51">
        <f t="shared" si="2"/>
        <v>0.60898688250069777</v>
      </c>
      <c r="F12" s="20">
        <f t="shared" si="0"/>
        <v>10749</v>
      </c>
      <c r="G12" s="55">
        <f t="shared" si="3"/>
        <v>0.58934152091671688</v>
      </c>
    </row>
    <row r="13" spans="1:7" x14ac:dyDescent="0.2">
      <c r="A13" s="29" t="s">
        <v>57</v>
      </c>
      <c r="B13" s="81">
        <v>1318</v>
      </c>
      <c r="C13" s="82">
        <f t="shared" si="1"/>
        <v>0.90708878183069508</v>
      </c>
      <c r="D13" s="81">
        <v>135</v>
      </c>
      <c r="E13" s="51">
        <f t="shared" si="2"/>
        <v>9.2911218169304893E-2</v>
      </c>
      <c r="F13" s="20">
        <f t="shared" si="0"/>
        <v>1453</v>
      </c>
      <c r="G13" s="55">
        <f t="shared" si="3"/>
        <v>7.9664455288118871E-2</v>
      </c>
    </row>
    <row r="14" spans="1:7" x14ac:dyDescent="0.2">
      <c r="A14" s="31" t="s">
        <v>125</v>
      </c>
      <c r="B14" s="54">
        <v>947</v>
      </c>
      <c r="C14" s="51">
        <f t="shared" si="1"/>
        <v>0.39656616415410384</v>
      </c>
      <c r="D14" s="54">
        <v>1441</v>
      </c>
      <c r="E14" s="51">
        <f t="shared" si="2"/>
        <v>0.60343383584589616</v>
      </c>
      <c r="F14" s="20">
        <f t="shared" si="0"/>
        <v>2388</v>
      </c>
      <c r="G14" s="55">
        <f t="shared" si="3"/>
        <v>0.13092823071440321</v>
      </c>
    </row>
    <row r="15" spans="1:7" x14ac:dyDescent="0.2">
      <c r="A15" s="29" t="s">
        <v>58</v>
      </c>
      <c r="B15" s="54">
        <v>548</v>
      </c>
      <c r="C15" s="51">
        <f t="shared" si="1"/>
        <v>0.33910891089108913</v>
      </c>
      <c r="D15" s="54">
        <v>1068</v>
      </c>
      <c r="E15" s="51">
        <f t="shared" si="2"/>
        <v>0.66089108910891092</v>
      </c>
      <c r="F15" s="20">
        <f t="shared" si="0"/>
        <v>1616</v>
      </c>
      <c r="G15" s="55">
        <f t="shared" si="3"/>
        <v>8.8601348758155604E-2</v>
      </c>
    </row>
    <row r="16" spans="1:7" ht="15.75" x14ac:dyDescent="0.25">
      <c r="A16" s="38" t="s">
        <v>30</v>
      </c>
      <c r="B16" s="22">
        <f>SUM(B10:B15)</f>
        <v>8179</v>
      </c>
      <c r="C16" s="53">
        <f t="shared" si="1"/>
        <v>0.44843467295356104</v>
      </c>
      <c r="D16" s="22">
        <f>SUM(D10:D15)</f>
        <v>10060</v>
      </c>
      <c r="E16" s="53">
        <f t="shared" si="2"/>
        <v>0.5515653270464389</v>
      </c>
      <c r="F16" s="22">
        <f>SUM(F10:F15)</f>
        <v>18239</v>
      </c>
      <c r="G16" s="58">
        <f t="shared" si="3"/>
        <v>1</v>
      </c>
    </row>
    <row r="40" spans="1:11" x14ac:dyDescent="0.2">
      <c r="A40" s="88" t="s">
        <v>177</v>
      </c>
      <c r="B40" s="88"/>
      <c r="C40" s="88"/>
      <c r="D40" s="88"/>
      <c r="F40" s="88" t="s">
        <v>178</v>
      </c>
      <c r="G40" s="88"/>
      <c r="H40" s="88"/>
      <c r="I40" s="88"/>
      <c r="J40" s="88"/>
      <c r="K40" s="88"/>
    </row>
    <row r="41" spans="1:11" x14ac:dyDescent="0.2">
      <c r="A41" s="88"/>
      <c r="B41" s="88"/>
      <c r="C41" s="88"/>
      <c r="D41" s="88"/>
      <c r="F41" s="88"/>
      <c r="G41" s="88"/>
      <c r="H41" s="88"/>
      <c r="I41" s="88"/>
      <c r="J41" s="88"/>
      <c r="K41" s="88"/>
    </row>
    <row r="42" spans="1:11" x14ac:dyDescent="0.2">
      <c r="A42" s="88"/>
      <c r="B42" s="88"/>
      <c r="C42" s="88"/>
      <c r="D42" s="88"/>
      <c r="F42" s="88"/>
      <c r="G42" s="88"/>
      <c r="H42" s="88"/>
      <c r="I42" s="88"/>
      <c r="J42" s="88"/>
      <c r="K42" s="88"/>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1" bestFit="1" customWidth="1"/>
    <col min="2" max="2" width="51.140625" style="16" customWidth="1"/>
    <col min="3" max="3" width="13" style="41" bestFit="1" customWidth="1"/>
    <col min="4" max="4" width="11.42578125" style="41"/>
    <col min="5" max="5" width="12.7109375" style="41" bestFit="1" customWidth="1"/>
    <col min="6" max="6" width="14.42578125" style="41" customWidth="1"/>
    <col min="7" max="16384" width="11.42578125" style="41"/>
  </cols>
  <sheetData>
    <row r="1" spans="1:8" ht="15.75" x14ac:dyDescent="0.25">
      <c r="A1" s="48" t="s">
        <v>43</v>
      </c>
    </row>
    <row r="2" spans="1:8" ht="15.75" x14ac:dyDescent="0.25">
      <c r="A2" s="48"/>
    </row>
    <row r="3" spans="1:8" ht="15" customHeight="1" x14ac:dyDescent="0.2">
      <c r="A3" s="84" t="s">
        <v>181</v>
      </c>
      <c r="B3" s="84"/>
      <c r="C3" s="84"/>
      <c r="D3" s="84"/>
      <c r="E3" s="84"/>
    </row>
    <row r="4" spans="1:8" x14ac:dyDescent="0.2">
      <c r="A4" s="84"/>
      <c r="B4" s="84"/>
      <c r="C4" s="84"/>
      <c r="D4" s="84"/>
      <c r="E4" s="84"/>
    </row>
    <row r="5" spans="1:8" ht="15.75" x14ac:dyDescent="0.25">
      <c r="A5" s="48"/>
    </row>
    <row r="7" spans="1:8" x14ac:dyDescent="0.2">
      <c r="A7" s="92" t="s">
        <v>169</v>
      </c>
      <c r="B7" s="92"/>
      <c r="C7" s="92"/>
      <c r="D7" s="92"/>
      <c r="E7" s="92"/>
      <c r="F7" s="92"/>
      <c r="G7" s="92"/>
      <c r="H7" s="92"/>
    </row>
    <row r="8" spans="1:8" x14ac:dyDescent="0.2">
      <c r="A8" s="30"/>
      <c r="B8" s="49"/>
      <c r="C8" s="92" t="s">
        <v>108</v>
      </c>
      <c r="D8" s="92"/>
      <c r="E8" s="92" t="s">
        <v>29</v>
      </c>
      <c r="F8" s="92"/>
      <c r="G8" s="92" t="s">
        <v>30</v>
      </c>
      <c r="H8" s="92"/>
    </row>
    <row r="9" spans="1:8" s="44" customFormat="1" ht="38.25" x14ac:dyDescent="0.25">
      <c r="A9" s="47" t="s">
        <v>62</v>
      </c>
      <c r="B9" s="42" t="s">
        <v>63</v>
      </c>
      <c r="C9" s="52" t="s">
        <v>107</v>
      </c>
      <c r="D9" s="42" t="s">
        <v>110</v>
      </c>
      <c r="E9" s="45" t="s">
        <v>33</v>
      </c>
      <c r="F9" s="42" t="s">
        <v>109</v>
      </c>
      <c r="G9" s="45" t="s">
        <v>32</v>
      </c>
      <c r="H9" s="42" t="s">
        <v>35</v>
      </c>
    </row>
    <row r="10" spans="1:8" x14ac:dyDescent="0.2">
      <c r="A10" s="46" t="s">
        <v>64</v>
      </c>
      <c r="B10" s="50" t="s">
        <v>130</v>
      </c>
      <c r="C10" s="76">
        <v>208</v>
      </c>
      <c r="D10" s="51">
        <f>C10/G10</f>
        <v>8.3601286173633438E-2</v>
      </c>
      <c r="E10" s="76">
        <v>2280</v>
      </c>
      <c r="F10" s="51">
        <f>E10/G10</f>
        <v>0.91639871382636651</v>
      </c>
      <c r="G10" s="20">
        <f>C10+E10</f>
        <v>2488</v>
      </c>
      <c r="H10" s="51">
        <f>G10/$G$50</f>
        <v>0.19376947040498443</v>
      </c>
    </row>
    <row r="11" spans="1:8" x14ac:dyDescent="0.2">
      <c r="A11" s="46" t="s">
        <v>65</v>
      </c>
      <c r="B11" s="50" t="s">
        <v>131</v>
      </c>
      <c r="C11" s="76">
        <v>331</v>
      </c>
      <c r="D11" s="51">
        <f t="shared" ref="D11:D50" si="0">C11/G11</f>
        <v>0.1831765356945213</v>
      </c>
      <c r="E11" s="76">
        <v>1476</v>
      </c>
      <c r="F11" s="51">
        <f t="shared" ref="F11:F50" si="1">E11/G11</f>
        <v>0.8168234643054787</v>
      </c>
      <c r="G11" s="20">
        <f t="shared" ref="G11:G50" si="2">C11+E11</f>
        <v>1807</v>
      </c>
      <c r="H11" s="51">
        <f t="shared" ref="H11:H50" si="3">G11/$G$50</f>
        <v>0.14073208722741434</v>
      </c>
    </row>
    <row r="12" spans="1:8" x14ac:dyDescent="0.2">
      <c r="A12" s="46" t="s">
        <v>66</v>
      </c>
      <c r="B12" s="50" t="s">
        <v>132</v>
      </c>
      <c r="C12" s="76">
        <v>347</v>
      </c>
      <c r="D12" s="51">
        <f t="shared" si="0"/>
        <v>0.25477239353891334</v>
      </c>
      <c r="E12" s="76">
        <v>1015</v>
      </c>
      <c r="F12" s="51">
        <f t="shared" si="1"/>
        <v>0.74522760646108666</v>
      </c>
      <c r="G12" s="20">
        <f t="shared" si="2"/>
        <v>1362</v>
      </c>
      <c r="H12" s="51">
        <f t="shared" si="3"/>
        <v>0.10607476635514018</v>
      </c>
    </row>
    <row r="13" spans="1:8" x14ac:dyDescent="0.2">
      <c r="A13" s="46" t="s">
        <v>67</v>
      </c>
      <c r="B13" s="50" t="s">
        <v>133</v>
      </c>
      <c r="C13" s="76">
        <v>522</v>
      </c>
      <c r="D13" s="51">
        <f t="shared" si="0"/>
        <v>0.63196125907990319</v>
      </c>
      <c r="E13" s="76">
        <v>304</v>
      </c>
      <c r="F13" s="51">
        <f t="shared" si="1"/>
        <v>0.36803874092009686</v>
      </c>
      <c r="G13" s="20">
        <f t="shared" si="2"/>
        <v>826</v>
      </c>
      <c r="H13" s="51">
        <f t="shared" si="3"/>
        <v>6.4330218068535824E-2</v>
      </c>
    </row>
    <row r="14" spans="1:8" x14ac:dyDescent="0.2">
      <c r="A14" s="46" t="s">
        <v>68</v>
      </c>
      <c r="B14" s="50" t="s">
        <v>134</v>
      </c>
      <c r="C14" s="76">
        <v>683</v>
      </c>
      <c r="D14" s="51">
        <f t="shared" si="0"/>
        <v>0.98132183908045978</v>
      </c>
      <c r="E14" s="76">
        <v>13</v>
      </c>
      <c r="F14" s="51">
        <f t="shared" si="1"/>
        <v>1.8678160919540231E-2</v>
      </c>
      <c r="G14" s="20">
        <f t="shared" si="2"/>
        <v>696</v>
      </c>
      <c r="H14" s="51">
        <f t="shared" si="3"/>
        <v>5.4205607476635512E-2</v>
      </c>
    </row>
    <row r="15" spans="1:8" x14ac:dyDescent="0.2">
      <c r="A15" s="46" t="s">
        <v>69</v>
      </c>
      <c r="B15" s="50" t="s">
        <v>135</v>
      </c>
      <c r="C15" s="76">
        <v>346</v>
      </c>
      <c r="D15" s="51">
        <f t="shared" si="0"/>
        <v>0.67446393762183232</v>
      </c>
      <c r="E15" s="76">
        <v>167</v>
      </c>
      <c r="F15" s="51">
        <f t="shared" si="1"/>
        <v>0.32553606237816762</v>
      </c>
      <c r="G15" s="20">
        <f t="shared" si="2"/>
        <v>513</v>
      </c>
      <c r="H15" s="51">
        <f t="shared" si="3"/>
        <v>3.9953271028037383E-2</v>
      </c>
    </row>
    <row r="16" spans="1:8" x14ac:dyDescent="0.2">
      <c r="A16" s="46" t="s">
        <v>70</v>
      </c>
      <c r="B16" s="50" t="s">
        <v>136</v>
      </c>
      <c r="C16" s="76">
        <v>340</v>
      </c>
      <c r="D16" s="51">
        <f t="shared" si="0"/>
        <v>0.99415204678362568</v>
      </c>
      <c r="E16" s="76">
        <v>2</v>
      </c>
      <c r="F16" s="51">
        <f t="shared" si="1"/>
        <v>5.8479532163742687E-3</v>
      </c>
      <c r="G16" s="20">
        <f t="shared" si="2"/>
        <v>342</v>
      </c>
      <c r="H16" s="51">
        <f t="shared" si="3"/>
        <v>2.6635514018691589E-2</v>
      </c>
    </row>
    <row r="17" spans="1:8" ht="25.5" x14ac:dyDescent="0.2">
      <c r="A17" s="46" t="s">
        <v>71</v>
      </c>
      <c r="B17" s="50" t="s">
        <v>137</v>
      </c>
      <c r="C17" s="76">
        <v>274</v>
      </c>
      <c r="D17" s="51">
        <f t="shared" si="0"/>
        <v>0.96140350877192982</v>
      </c>
      <c r="E17" s="76">
        <v>11</v>
      </c>
      <c r="F17" s="51">
        <f t="shared" si="1"/>
        <v>3.8596491228070177E-2</v>
      </c>
      <c r="G17" s="20">
        <f t="shared" si="2"/>
        <v>285</v>
      </c>
      <c r="H17" s="51">
        <f t="shared" si="3"/>
        <v>2.219626168224299E-2</v>
      </c>
    </row>
    <row r="18" spans="1:8" x14ac:dyDescent="0.2">
      <c r="A18" s="46" t="s">
        <v>72</v>
      </c>
      <c r="B18" s="50" t="s">
        <v>138</v>
      </c>
      <c r="C18" s="76">
        <v>208</v>
      </c>
      <c r="D18" s="51">
        <f t="shared" si="0"/>
        <v>0.74285714285714288</v>
      </c>
      <c r="E18" s="76">
        <v>72</v>
      </c>
      <c r="F18" s="51">
        <f t="shared" si="1"/>
        <v>0.25714285714285712</v>
      </c>
      <c r="G18" s="20">
        <f t="shared" si="2"/>
        <v>280</v>
      </c>
      <c r="H18" s="51">
        <f t="shared" si="3"/>
        <v>2.1806853582554516E-2</v>
      </c>
    </row>
    <row r="19" spans="1:8" x14ac:dyDescent="0.2">
      <c r="A19" s="46" t="s">
        <v>73</v>
      </c>
      <c r="B19" s="50" t="s">
        <v>139</v>
      </c>
      <c r="C19" s="76">
        <v>67</v>
      </c>
      <c r="D19" s="51">
        <f t="shared" si="0"/>
        <v>0.28151260504201681</v>
      </c>
      <c r="E19" s="76">
        <v>171</v>
      </c>
      <c r="F19" s="51">
        <f t="shared" si="1"/>
        <v>0.71848739495798319</v>
      </c>
      <c r="G19" s="20">
        <f t="shared" si="2"/>
        <v>238</v>
      </c>
      <c r="H19" s="51">
        <f t="shared" si="3"/>
        <v>1.8535825545171341E-2</v>
      </c>
    </row>
    <row r="20" spans="1:8" x14ac:dyDescent="0.2">
      <c r="A20" s="46" t="s">
        <v>74</v>
      </c>
      <c r="B20" s="50" t="s">
        <v>140</v>
      </c>
      <c r="C20" s="76">
        <v>169</v>
      </c>
      <c r="D20" s="51">
        <f t="shared" si="0"/>
        <v>0.73478260869565215</v>
      </c>
      <c r="E20" s="76">
        <v>61</v>
      </c>
      <c r="F20" s="51">
        <f t="shared" si="1"/>
        <v>0.26521739130434785</v>
      </c>
      <c r="G20" s="20">
        <f t="shared" si="2"/>
        <v>230</v>
      </c>
      <c r="H20" s="51">
        <f t="shared" si="3"/>
        <v>1.791277258566978E-2</v>
      </c>
    </row>
    <row r="21" spans="1:8" x14ac:dyDescent="0.2">
      <c r="A21" s="46" t="s">
        <v>75</v>
      </c>
      <c r="B21" s="50" t="s">
        <v>141</v>
      </c>
      <c r="C21" s="76">
        <v>87</v>
      </c>
      <c r="D21" s="51">
        <f t="shared" si="0"/>
        <v>0.47802197802197804</v>
      </c>
      <c r="E21" s="76">
        <v>95</v>
      </c>
      <c r="F21" s="51">
        <f t="shared" si="1"/>
        <v>0.52197802197802201</v>
      </c>
      <c r="G21" s="20">
        <f t="shared" si="2"/>
        <v>182</v>
      </c>
      <c r="H21" s="51">
        <f t="shared" si="3"/>
        <v>1.4174454828660437E-2</v>
      </c>
    </row>
    <row r="22" spans="1:8" ht="25.5" x14ac:dyDescent="0.2">
      <c r="A22" s="46" t="s">
        <v>76</v>
      </c>
      <c r="B22" s="50" t="s">
        <v>145</v>
      </c>
      <c r="C22" s="76">
        <v>34</v>
      </c>
      <c r="D22" s="51">
        <f t="shared" si="0"/>
        <v>0.68</v>
      </c>
      <c r="E22" s="76">
        <v>16</v>
      </c>
      <c r="F22" s="51">
        <f t="shared" si="1"/>
        <v>0.32</v>
      </c>
      <c r="G22" s="20">
        <f t="shared" si="2"/>
        <v>50</v>
      </c>
      <c r="H22" s="51">
        <f t="shared" si="3"/>
        <v>3.8940809968847352E-3</v>
      </c>
    </row>
    <row r="23" spans="1:8" x14ac:dyDescent="0.2">
      <c r="A23" s="46" t="s">
        <v>77</v>
      </c>
      <c r="B23" s="50" t="s">
        <v>142</v>
      </c>
      <c r="C23" s="76">
        <v>21</v>
      </c>
      <c r="D23" s="51">
        <f t="shared" si="0"/>
        <v>0.11229946524064172</v>
      </c>
      <c r="E23" s="76">
        <v>166</v>
      </c>
      <c r="F23" s="51">
        <f t="shared" si="1"/>
        <v>0.88770053475935828</v>
      </c>
      <c r="G23" s="20">
        <f t="shared" si="2"/>
        <v>187</v>
      </c>
      <c r="H23" s="51">
        <f t="shared" si="3"/>
        <v>1.456386292834891E-2</v>
      </c>
    </row>
    <row r="24" spans="1:8" x14ac:dyDescent="0.2">
      <c r="A24" s="46" t="s">
        <v>78</v>
      </c>
      <c r="B24" s="50" t="s">
        <v>143</v>
      </c>
      <c r="C24" s="76">
        <v>175</v>
      </c>
      <c r="D24" s="51">
        <f t="shared" si="0"/>
        <v>0.96153846153846156</v>
      </c>
      <c r="E24" s="76">
        <v>7</v>
      </c>
      <c r="F24" s="51">
        <f t="shared" si="1"/>
        <v>3.8461538461538464E-2</v>
      </c>
      <c r="G24" s="20">
        <f t="shared" si="2"/>
        <v>182</v>
      </c>
      <c r="H24" s="51">
        <f t="shared" si="3"/>
        <v>1.4174454828660437E-2</v>
      </c>
    </row>
    <row r="25" spans="1:8" x14ac:dyDescent="0.2">
      <c r="A25" s="46" t="s">
        <v>79</v>
      </c>
      <c r="B25" s="50" t="s">
        <v>146</v>
      </c>
      <c r="C25" s="76">
        <v>16</v>
      </c>
      <c r="D25" s="51">
        <f t="shared" si="0"/>
        <v>8.3769633507853408E-2</v>
      </c>
      <c r="E25" s="76">
        <v>175</v>
      </c>
      <c r="F25" s="51">
        <f t="shared" si="1"/>
        <v>0.91623036649214662</v>
      </c>
      <c r="G25" s="20">
        <f t="shared" si="2"/>
        <v>191</v>
      </c>
      <c r="H25" s="51">
        <f t="shared" si="3"/>
        <v>1.4875389408099689E-2</v>
      </c>
    </row>
    <row r="26" spans="1:8" x14ac:dyDescent="0.2">
      <c r="A26" s="46" t="s">
        <v>80</v>
      </c>
      <c r="B26" s="50" t="s">
        <v>144</v>
      </c>
      <c r="C26" s="76">
        <v>26</v>
      </c>
      <c r="D26" s="51">
        <f t="shared" si="0"/>
        <v>0.18705035971223022</v>
      </c>
      <c r="E26" s="76">
        <v>113</v>
      </c>
      <c r="F26" s="51">
        <f t="shared" si="1"/>
        <v>0.81294964028776984</v>
      </c>
      <c r="G26" s="20">
        <f t="shared" si="2"/>
        <v>139</v>
      </c>
      <c r="H26" s="51">
        <f t="shared" si="3"/>
        <v>1.0825545171339565E-2</v>
      </c>
    </row>
    <row r="27" spans="1:8" x14ac:dyDescent="0.2">
      <c r="A27" s="46" t="s">
        <v>81</v>
      </c>
      <c r="B27" s="50" t="s">
        <v>147</v>
      </c>
      <c r="C27" s="76">
        <v>10</v>
      </c>
      <c r="D27" s="51">
        <f t="shared" si="0"/>
        <v>5.9171597633136092E-2</v>
      </c>
      <c r="E27" s="76">
        <v>159</v>
      </c>
      <c r="F27" s="51">
        <f t="shared" si="1"/>
        <v>0.94082840236686394</v>
      </c>
      <c r="G27" s="20">
        <f t="shared" si="2"/>
        <v>169</v>
      </c>
      <c r="H27" s="51">
        <f t="shared" si="3"/>
        <v>1.3161993769470404E-2</v>
      </c>
    </row>
    <row r="28" spans="1:8" x14ac:dyDescent="0.2">
      <c r="A28" s="46" t="s">
        <v>82</v>
      </c>
      <c r="B28" s="50" t="s">
        <v>150</v>
      </c>
      <c r="C28" s="76">
        <v>144</v>
      </c>
      <c r="D28" s="51">
        <f t="shared" si="0"/>
        <v>0.87272727272727268</v>
      </c>
      <c r="E28" s="76">
        <v>21</v>
      </c>
      <c r="F28" s="51">
        <f t="shared" si="1"/>
        <v>0.12727272727272726</v>
      </c>
      <c r="G28" s="20">
        <f t="shared" si="2"/>
        <v>165</v>
      </c>
      <c r="H28" s="51">
        <f t="shared" si="3"/>
        <v>1.2850467289719626E-2</v>
      </c>
    </row>
    <row r="29" spans="1:8" x14ac:dyDescent="0.2">
      <c r="A29" s="46" t="s">
        <v>83</v>
      </c>
      <c r="B29" s="50" t="s">
        <v>151</v>
      </c>
      <c r="C29" s="76">
        <v>20</v>
      </c>
      <c r="D29" s="51">
        <f t="shared" si="0"/>
        <v>0.12048192771084337</v>
      </c>
      <c r="E29" s="76">
        <v>146</v>
      </c>
      <c r="F29" s="51">
        <f t="shared" si="1"/>
        <v>0.87951807228915657</v>
      </c>
      <c r="G29" s="20">
        <f t="shared" si="2"/>
        <v>166</v>
      </c>
      <c r="H29" s="51">
        <f t="shared" si="3"/>
        <v>1.2928348909657321E-2</v>
      </c>
    </row>
    <row r="30" spans="1:8" x14ac:dyDescent="0.2">
      <c r="A30" s="46" t="s">
        <v>84</v>
      </c>
      <c r="B30" s="50" t="s">
        <v>149</v>
      </c>
      <c r="C30" s="76">
        <v>172</v>
      </c>
      <c r="D30" s="51">
        <f t="shared" si="0"/>
        <v>0.98285714285714287</v>
      </c>
      <c r="E30" s="76">
        <v>3</v>
      </c>
      <c r="F30" s="51">
        <f t="shared" si="1"/>
        <v>1.7142857142857144E-2</v>
      </c>
      <c r="G30" s="20">
        <f t="shared" si="2"/>
        <v>175</v>
      </c>
      <c r="H30" s="51">
        <f t="shared" si="3"/>
        <v>1.3629283489096573E-2</v>
      </c>
    </row>
    <row r="31" spans="1:8" ht="25.5" x14ac:dyDescent="0.2">
      <c r="A31" s="46" t="s">
        <v>85</v>
      </c>
      <c r="B31" s="50" t="s">
        <v>162</v>
      </c>
      <c r="C31" s="76">
        <v>40</v>
      </c>
      <c r="D31" s="51">
        <f t="shared" si="0"/>
        <v>0.3669724770642202</v>
      </c>
      <c r="E31" s="76">
        <v>69</v>
      </c>
      <c r="F31" s="51">
        <f t="shared" si="1"/>
        <v>0.6330275229357798</v>
      </c>
      <c r="G31" s="20">
        <f t="shared" si="2"/>
        <v>109</v>
      </c>
      <c r="H31" s="51">
        <f t="shared" si="3"/>
        <v>8.4890965732087233E-3</v>
      </c>
    </row>
    <row r="32" spans="1:8" x14ac:dyDescent="0.2">
      <c r="A32" s="46" t="s">
        <v>86</v>
      </c>
      <c r="B32" s="50" t="s">
        <v>148</v>
      </c>
      <c r="C32" s="76">
        <v>167</v>
      </c>
      <c r="D32" s="51">
        <f t="shared" si="0"/>
        <v>1</v>
      </c>
      <c r="E32" s="76"/>
      <c r="F32" s="51">
        <f t="shared" si="1"/>
        <v>0</v>
      </c>
      <c r="G32" s="20">
        <f t="shared" si="2"/>
        <v>167</v>
      </c>
      <c r="H32" s="51">
        <f t="shared" si="3"/>
        <v>1.3006230529595016E-2</v>
      </c>
    </row>
    <row r="33" spans="1:8" x14ac:dyDescent="0.2">
      <c r="A33" s="46" t="s">
        <v>87</v>
      </c>
      <c r="B33" s="50" t="s">
        <v>152</v>
      </c>
      <c r="C33" s="76">
        <v>9</v>
      </c>
      <c r="D33" s="51">
        <f t="shared" si="0"/>
        <v>6.569343065693431E-2</v>
      </c>
      <c r="E33" s="76">
        <v>128</v>
      </c>
      <c r="F33" s="51">
        <f t="shared" si="1"/>
        <v>0.93430656934306566</v>
      </c>
      <c r="G33" s="20">
        <f t="shared" si="2"/>
        <v>137</v>
      </c>
      <c r="H33" s="51">
        <f t="shared" si="3"/>
        <v>1.0669781931464175E-2</v>
      </c>
    </row>
    <row r="34" spans="1:8" x14ac:dyDescent="0.2">
      <c r="A34" s="46" t="s">
        <v>88</v>
      </c>
      <c r="B34" s="50" t="s">
        <v>156</v>
      </c>
      <c r="C34" s="76">
        <v>21</v>
      </c>
      <c r="D34" s="51">
        <f t="shared" si="0"/>
        <v>0.16800000000000001</v>
      </c>
      <c r="E34" s="76">
        <v>104</v>
      </c>
      <c r="F34" s="51">
        <f t="shared" si="1"/>
        <v>0.83199999999999996</v>
      </c>
      <c r="G34" s="20">
        <f t="shared" si="2"/>
        <v>125</v>
      </c>
      <c r="H34" s="51">
        <f t="shared" si="3"/>
        <v>9.7352024922118374E-3</v>
      </c>
    </row>
    <row r="35" spans="1:8" x14ac:dyDescent="0.2">
      <c r="A35" s="46" t="s">
        <v>89</v>
      </c>
      <c r="B35" s="50" t="s">
        <v>153</v>
      </c>
      <c r="C35" s="76">
        <v>86</v>
      </c>
      <c r="D35" s="51">
        <f t="shared" si="0"/>
        <v>0.66666666666666663</v>
      </c>
      <c r="E35" s="76">
        <v>43</v>
      </c>
      <c r="F35" s="51">
        <f t="shared" si="1"/>
        <v>0.33333333333333331</v>
      </c>
      <c r="G35" s="20">
        <f t="shared" si="2"/>
        <v>129</v>
      </c>
      <c r="H35" s="51">
        <f t="shared" si="3"/>
        <v>1.0046728971962618E-2</v>
      </c>
    </row>
    <row r="36" spans="1:8" x14ac:dyDescent="0.2">
      <c r="A36" s="46" t="s">
        <v>90</v>
      </c>
      <c r="B36" s="50" t="s">
        <v>154</v>
      </c>
      <c r="C36" s="76">
        <v>4</v>
      </c>
      <c r="D36" s="51">
        <f t="shared" si="0"/>
        <v>2.8368794326241134E-2</v>
      </c>
      <c r="E36" s="76">
        <v>137</v>
      </c>
      <c r="F36" s="51">
        <f t="shared" si="1"/>
        <v>0.97163120567375882</v>
      </c>
      <c r="G36" s="20">
        <f t="shared" si="2"/>
        <v>141</v>
      </c>
      <c r="H36" s="51">
        <f t="shared" si="3"/>
        <v>1.0981308411214953E-2</v>
      </c>
    </row>
    <row r="37" spans="1:8" x14ac:dyDescent="0.2">
      <c r="A37" s="46" t="s">
        <v>91</v>
      </c>
      <c r="B37" s="50" t="s">
        <v>157</v>
      </c>
      <c r="C37" s="76">
        <v>73</v>
      </c>
      <c r="D37" s="51">
        <f t="shared" si="0"/>
        <v>0.51773049645390068</v>
      </c>
      <c r="E37" s="76">
        <v>68</v>
      </c>
      <c r="F37" s="51">
        <f t="shared" si="1"/>
        <v>0.48226950354609927</v>
      </c>
      <c r="G37" s="20">
        <f t="shared" si="2"/>
        <v>141</v>
      </c>
      <c r="H37" s="51">
        <f t="shared" si="3"/>
        <v>1.0981308411214953E-2</v>
      </c>
    </row>
    <row r="38" spans="1:8" x14ac:dyDescent="0.2">
      <c r="A38" s="46" t="s">
        <v>92</v>
      </c>
      <c r="B38" s="50" t="s">
        <v>155</v>
      </c>
      <c r="C38" s="76">
        <v>144</v>
      </c>
      <c r="D38" s="51">
        <f t="shared" si="0"/>
        <v>1</v>
      </c>
      <c r="E38" s="76"/>
      <c r="F38" s="51">
        <f t="shared" si="1"/>
        <v>0</v>
      </c>
      <c r="G38" s="20">
        <f t="shared" si="2"/>
        <v>144</v>
      </c>
      <c r="H38" s="51">
        <f t="shared" si="3"/>
        <v>1.1214953271028037E-2</v>
      </c>
    </row>
    <row r="39" spans="1:8" x14ac:dyDescent="0.2">
      <c r="A39" s="46" t="s">
        <v>93</v>
      </c>
      <c r="B39" s="50" t="s">
        <v>158</v>
      </c>
      <c r="C39" s="76">
        <v>1</v>
      </c>
      <c r="D39" s="51">
        <f t="shared" si="0"/>
        <v>7.5187969924812026E-3</v>
      </c>
      <c r="E39" s="76">
        <v>132</v>
      </c>
      <c r="F39" s="51">
        <f t="shared" si="1"/>
        <v>0.99248120300751874</v>
      </c>
      <c r="G39" s="20">
        <f t="shared" si="2"/>
        <v>133</v>
      </c>
      <c r="H39" s="51">
        <f t="shared" si="3"/>
        <v>1.0358255451713396E-2</v>
      </c>
    </row>
    <row r="40" spans="1:8" x14ac:dyDescent="0.2">
      <c r="A40" s="46" t="s">
        <v>94</v>
      </c>
      <c r="B40" s="50" t="s">
        <v>163</v>
      </c>
      <c r="C40" s="76">
        <v>2</v>
      </c>
      <c r="D40" s="51">
        <f t="shared" si="0"/>
        <v>1.6528925619834711E-2</v>
      </c>
      <c r="E40" s="76">
        <v>119</v>
      </c>
      <c r="F40" s="51">
        <f t="shared" si="1"/>
        <v>0.98347107438016534</v>
      </c>
      <c r="G40" s="20">
        <f t="shared" si="2"/>
        <v>121</v>
      </c>
      <c r="H40" s="51">
        <f t="shared" si="3"/>
        <v>9.4236760124610588E-3</v>
      </c>
    </row>
    <row r="41" spans="1:8" x14ac:dyDescent="0.2">
      <c r="A41" s="46" t="s">
        <v>95</v>
      </c>
      <c r="B41" s="50" t="s">
        <v>159</v>
      </c>
      <c r="C41" s="76">
        <v>40</v>
      </c>
      <c r="D41" s="51">
        <f t="shared" si="0"/>
        <v>0.38834951456310679</v>
      </c>
      <c r="E41" s="76">
        <v>63</v>
      </c>
      <c r="F41" s="51">
        <f t="shared" si="1"/>
        <v>0.61165048543689315</v>
      </c>
      <c r="G41" s="20">
        <f t="shared" si="2"/>
        <v>103</v>
      </c>
      <c r="H41" s="51">
        <f t="shared" si="3"/>
        <v>8.0218068535825547E-3</v>
      </c>
    </row>
    <row r="42" spans="1:8" x14ac:dyDescent="0.2">
      <c r="A42" s="46" t="s">
        <v>96</v>
      </c>
      <c r="B42" s="50" t="s">
        <v>160</v>
      </c>
      <c r="C42" s="76"/>
      <c r="D42" s="51">
        <f t="shared" si="0"/>
        <v>0</v>
      </c>
      <c r="E42" s="76">
        <v>127</v>
      </c>
      <c r="F42" s="51">
        <f t="shared" si="1"/>
        <v>1</v>
      </c>
      <c r="G42" s="20">
        <f t="shared" si="2"/>
        <v>127</v>
      </c>
      <c r="H42" s="51">
        <f t="shared" si="3"/>
        <v>9.8909657320872275E-3</v>
      </c>
    </row>
    <row r="43" spans="1:8" x14ac:dyDescent="0.2">
      <c r="A43" s="46" t="s">
        <v>97</v>
      </c>
      <c r="B43" s="50" t="s">
        <v>161</v>
      </c>
      <c r="C43" s="76">
        <v>16</v>
      </c>
      <c r="D43" s="51">
        <f t="shared" si="0"/>
        <v>0.53333333333333333</v>
      </c>
      <c r="E43" s="76">
        <v>14</v>
      </c>
      <c r="F43" s="51">
        <f t="shared" si="1"/>
        <v>0.46666666666666667</v>
      </c>
      <c r="G43" s="20">
        <f t="shared" si="2"/>
        <v>30</v>
      </c>
      <c r="H43" s="51">
        <f t="shared" si="3"/>
        <v>2.3364485981308409E-3</v>
      </c>
    </row>
    <row r="44" spans="1:8" x14ac:dyDescent="0.2">
      <c r="A44" s="46" t="s">
        <v>98</v>
      </c>
      <c r="B44" s="50" t="s">
        <v>165</v>
      </c>
      <c r="C44" s="76">
        <v>95</v>
      </c>
      <c r="D44" s="51">
        <f t="shared" si="0"/>
        <v>0.93137254901960786</v>
      </c>
      <c r="E44" s="76">
        <v>7</v>
      </c>
      <c r="F44" s="51">
        <f t="shared" si="1"/>
        <v>6.8627450980392163E-2</v>
      </c>
      <c r="G44" s="20">
        <f t="shared" si="2"/>
        <v>102</v>
      </c>
      <c r="H44" s="51">
        <f t="shared" si="3"/>
        <v>7.9439252336448597E-3</v>
      </c>
    </row>
    <row r="45" spans="1:8" x14ac:dyDescent="0.2">
      <c r="A45" s="46" t="s">
        <v>99</v>
      </c>
      <c r="B45" s="50" t="s">
        <v>164</v>
      </c>
      <c r="C45" s="76">
        <v>83</v>
      </c>
      <c r="D45" s="51">
        <f t="shared" si="0"/>
        <v>0.83</v>
      </c>
      <c r="E45" s="76">
        <v>17</v>
      </c>
      <c r="F45" s="51">
        <f t="shared" si="1"/>
        <v>0.17</v>
      </c>
      <c r="G45" s="20">
        <f t="shared" si="2"/>
        <v>100</v>
      </c>
      <c r="H45" s="51">
        <f t="shared" si="3"/>
        <v>7.7881619937694704E-3</v>
      </c>
    </row>
    <row r="46" spans="1:8" x14ac:dyDescent="0.2">
      <c r="A46" s="46" t="s">
        <v>100</v>
      </c>
      <c r="B46" s="50" t="s">
        <v>166</v>
      </c>
      <c r="C46" s="76">
        <v>92</v>
      </c>
      <c r="D46" s="51">
        <f t="shared" si="0"/>
        <v>1</v>
      </c>
      <c r="E46" s="76"/>
      <c r="F46" s="51">
        <f t="shared" si="1"/>
        <v>0</v>
      </c>
      <c r="G46" s="20">
        <f t="shared" si="2"/>
        <v>92</v>
      </c>
      <c r="H46" s="51">
        <f t="shared" si="3"/>
        <v>7.1651090342679125E-3</v>
      </c>
    </row>
    <row r="47" spans="1:8" x14ac:dyDescent="0.2">
      <c r="A47" s="46" t="s">
        <v>101</v>
      </c>
      <c r="B47" s="50" t="s">
        <v>168</v>
      </c>
      <c r="C47" s="76">
        <v>5</v>
      </c>
      <c r="D47" s="51">
        <f t="shared" si="0"/>
        <v>5.6818181818181816E-2</v>
      </c>
      <c r="E47" s="76">
        <v>83</v>
      </c>
      <c r="F47" s="51">
        <f t="shared" si="1"/>
        <v>0.94318181818181823</v>
      </c>
      <c r="G47" s="20">
        <f t="shared" si="2"/>
        <v>88</v>
      </c>
      <c r="H47" s="51">
        <f t="shared" si="3"/>
        <v>6.853582554517134E-3</v>
      </c>
    </row>
    <row r="48" spans="1:8" x14ac:dyDescent="0.2">
      <c r="A48" s="46" t="s">
        <v>102</v>
      </c>
      <c r="B48" s="50" t="s">
        <v>167</v>
      </c>
      <c r="C48" s="76">
        <v>88</v>
      </c>
      <c r="D48" s="51">
        <f t="shared" si="0"/>
        <v>1</v>
      </c>
      <c r="E48" s="76"/>
      <c r="F48" s="51">
        <f t="shared" si="1"/>
        <v>0</v>
      </c>
      <c r="G48" s="20">
        <f t="shared" si="2"/>
        <v>88</v>
      </c>
      <c r="H48" s="51">
        <f t="shared" si="3"/>
        <v>6.853582554517134E-3</v>
      </c>
    </row>
    <row r="49" spans="1:8" ht="25.5" x14ac:dyDescent="0.2">
      <c r="A49" s="46" t="s">
        <v>103</v>
      </c>
      <c r="B49" s="50" t="s">
        <v>180</v>
      </c>
      <c r="C49" s="76">
        <v>89</v>
      </c>
      <c r="D49" s="51">
        <f t="shared" si="0"/>
        <v>0.98888888888888893</v>
      </c>
      <c r="E49" s="76">
        <v>1</v>
      </c>
      <c r="F49" s="51">
        <f t="shared" si="1"/>
        <v>1.1111111111111112E-2</v>
      </c>
      <c r="G49" s="20">
        <f t="shared" si="2"/>
        <v>90</v>
      </c>
      <c r="H49" s="51">
        <f t="shared" si="3"/>
        <v>7.0093457943925233E-3</v>
      </c>
    </row>
    <row r="50" spans="1:8" ht="15.75" x14ac:dyDescent="0.25">
      <c r="A50" s="100" t="s">
        <v>30</v>
      </c>
      <c r="B50" s="100"/>
      <c r="C50" s="22">
        <f>SUM(C10:C49)</f>
        <v>5255</v>
      </c>
      <c r="D50" s="53">
        <f t="shared" si="0"/>
        <v>0.40926791277258567</v>
      </c>
      <c r="E50" s="22">
        <f>SUM(E10:E49)</f>
        <v>7585</v>
      </c>
      <c r="F50" s="53">
        <f t="shared" si="1"/>
        <v>0.59073208722741433</v>
      </c>
      <c r="G50" s="22">
        <f t="shared" si="2"/>
        <v>12840</v>
      </c>
      <c r="H50" s="53">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2018-02-15T13:43:13Z</dcterms:modified>
</cp:coreProperties>
</file>