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5\12 Diciembre\"/>
    </mc:Choice>
  </mc:AlternateContent>
  <bookViews>
    <workbookView xWindow="120" yWindow="15" windowWidth="7335" windowHeight="442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D69" i="9" l="1"/>
  <c r="D70" i="9"/>
  <c r="D71" i="9"/>
  <c r="D72" i="9"/>
  <c r="D73" i="9"/>
  <c r="D74" i="9"/>
  <c r="D75" i="9"/>
  <c r="D76" i="9"/>
  <c r="D77" i="9"/>
  <c r="D78" i="9"/>
  <c r="D79" i="9"/>
  <c r="D80" i="9"/>
  <c r="C27" i="1"/>
  <c r="B27" i="1"/>
  <c r="F27" i="1"/>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D10" i="1"/>
  <c r="D11" i="1"/>
  <c r="D12" i="1"/>
  <c r="D13" i="1"/>
  <c r="D14" i="1"/>
  <c r="D15" i="1"/>
  <c r="D16" i="1"/>
  <c r="D17" i="1"/>
  <c r="D18" i="1"/>
  <c r="D19" i="1"/>
  <c r="D20" i="1"/>
  <c r="D21" i="1"/>
  <c r="D22" i="1"/>
  <c r="D23" i="1"/>
  <c r="D24" i="1"/>
  <c r="D25" i="1"/>
  <c r="D26" i="1"/>
  <c r="D9" i="1"/>
  <c r="F21" i="1"/>
  <c r="E21" i="1"/>
  <c r="C19" i="2" s="1"/>
  <c r="F20" i="1"/>
  <c r="F18" i="2" s="1"/>
  <c r="G18" i="2" s="1"/>
  <c r="E20" i="1"/>
  <c r="F19" i="1"/>
  <c r="E19" i="1"/>
  <c r="C17" i="2" s="1"/>
  <c r="F18" i="1"/>
  <c r="F16" i="2" s="1"/>
  <c r="G16" i="2" s="1"/>
  <c r="E18" i="1"/>
  <c r="E27" i="1" s="1"/>
  <c r="F17" i="1"/>
  <c r="E17" i="1"/>
  <c r="C15" i="2" s="1"/>
  <c r="F16" i="1"/>
  <c r="F14" i="2" s="1"/>
  <c r="G14" i="2" s="1"/>
  <c r="E16" i="1"/>
  <c r="F15" i="1"/>
  <c r="E15" i="1"/>
  <c r="C13" i="2" s="1"/>
  <c r="F14" i="1"/>
  <c r="F12" i="2" s="1"/>
  <c r="G12" i="2" s="1"/>
  <c r="E14" i="1"/>
  <c r="F13" i="1"/>
  <c r="F11" i="2" s="1"/>
  <c r="G11" i="2" s="1"/>
  <c r="E13" i="1"/>
  <c r="F12" i="1"/>
  <c r="E12" i="1"/>
  <c r="E20" i="2"/>
  <c r="B20" i="2"/>
  <c r="H11" i="2"/>
  <c r="H12" i="2"/>
  <c r="H13" i="2"/>
  <c r="H14" i="2"/>
  <c r="H15" i="2"/>
  <c r="H16" i="2"/>
  <c r="H17" i="2"/>
  <c r="H18" i="2"/>
  <c r="H19" i="2"/>
  <c r="H10" i="2"/>
  <c r="D10" i="3"/>
  <c r="D11" i="3"/>
  <c r="D12" i="3"/>
  <c r="D13" i="3"/>
  <c r="D14" i="3"/>
  <c r="D15" i="3"/>
  <c r="D16" i="3"/>
  <c r="D17" i="3"/>
  <c r="D18" i="3"/>
  <c r="D9" i="3"/>
  <c r="B10" i="3"/>
  <c r="B11" i="3"/>
  <c r="F11" i="3" s="1"/>
  <c r="B12" i="3"/>
  <c r="B13" i="3"/>
  <c r="B14" i="3"/>
  <c r="B15" i="3"/>
  <c r="F15" i="3" s="1"/>
  <c r="B16" i="3"/>
  <c r="B17" i="3"/>
  <c r="B18" i="3"/>
  <c r="B9" i="3"/>
  <c r="F9" i="3" s="1"/>
  <c r="E50" i="7"/>
  <c r="C50" i="7"/>
  <c r="G50" i="7" s="1"/>
  <c r="H50" i="7" s="1"/>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V10" i="5"/>
  <c r="W10" i="5"/>
  <c r="V11" i="5"/>
  <c r="W11" i="5"/>
  <c r="X11" i="5" s="1"/>
  <c r="V12" i="5"/>
  <c r="W12" i="5"/>
  <c r="V13" i="5"/>
  <c r="W13" i="5"/>
  <c r="V14" i="5"/>
  <c r="W14" i="5"/>
  <c r="V15" i="5"/>
  <c r="W15" i="5"/>
  <c r="V16" i="5"/>
  <c r="W16" i="5"/>
  <c r="V17" i="5"/>
  <c r="W17" i="5"/>
  <c r="W9" i="5"/>
  <c r="V9" i="5"/>
  <c r="C18" i="5"/>
  <c r="D18" i="5"/>
  <c r="E18" i="5"/>
  <c r="F18" i="5"/>
  <c r="G18" i="5"/>
  <c r="H18" i="5"/>
  <c r="I18" i="5"/>
  <c r="J18" i="5"/>
  <c r="K18" i="5"/>
  <c r="L18" i="5"/>
  <c r="M18" i="5"/>
  <c r="N18" i="5"/>
  <c r="O18" i="5"/>
  <c r="P18" i="5"/>
  <c r="Q18" i="5"/>
  <c r="R18" i="5"/>
  <c r="S18" i="5"/>
  <c r="T18" i="5"/>
  <c r="U18" i="5"/>
  <c r="B18" i="5"/>
  <c r="B18" i="4"/>
  <c r="D18" i="4"/>
  <c r="F10" i="4"/>
  <c r="F11" i="4"/>
  <c r="F12" i="4"/>
  <c r="F13" i="4"/>
  <c r="F14" i="4"/>
  <c r="F15" i="4"/>
  <c r="F16" i="4"/>
  <c r="F17" i="4"/>
  <c r="F9" i="4"/>
  <c r="B19" i="3"/>
  <c r="X13" i="5"/>
  <c r="H10" i="7" l="1"/>
  <c r="X15" i="5"/>
  <c r="X16" i="5"/>
  <c r="X14" i="5"/>
  <c r="X12" i="5"/>
  <c r="V18" i="5"/>
  <c r="W18" i="5"/>
  <c r="F18" i="3"/>
  <c r="F14" i="3"/>
  <c r="F10" i="3"/>
  <c r="E10" i="3" s="1"/>
  <c r="F17" i="3"/>
  <c r="C17" i="3" s="1"/>
  <c r="F13" i="3"/>
  <c r="X10" i="5"/>
  <c r="X9" i="5"/>
  <c r="F18" i="4"/>
  <c r="E11" i="4" s="1"/>
  <c r="F16" i="3"/>
  <c r="E16" i="3" s="1"/>
  <c r="G20" i="1"/>
  <c r="D27" i="1"/>
  <c r="F12" i="3"/>
  <c r="C12" i="3" s="1"/>
  <c r="G13" i="1"/>
  <c r="G14" i="1"/>
  <c r="G16" i="1"/>
  <c r="G18" i="1"/>
  <c r="G27" i="1" s="1"/>
  <c r="D13" i="2"/>
  <c r="D15" i="2"/>
  <c r="D17" i="2"/>
  <c r="D19" i="2"/>
  <c r="G15" i="1"/>
  <c r="G17" i="1"/>
  <c r="G19" i="1"/>
  <c r="G21" i="1"/>
  <c r="C10" i="2"/>
  <c r="C18" i="2"/>
  <c r="C16" i="2"/>
  <c r="C14" i="2"/>
  <c r="C12" i="2"/>
  <c r="F10" i="2"/>
  <c r="C11" i="2"/>
  <c r="F19" i="2"/>
  <c r="G19" i="2" s="1"/>
  <c r="F17" i="2"/>
  <c r="G17" i="2" s="1"/>
  <c r="F15" i="2"/>
  <c r="G15" i="2" s="1"/>
  <c r="F13" i="2"/>
  <c r="G13" i="2" s="1"/>
  <c r="H20" i="2"/>
  <c r="F16" i="6"/>
  <c r="G16" i="6" s="1"/>
  <c r="X17" i="5"/>
  <c r="D19" i="3"/>
  <c r="F19" i="3" s="1"/>
  <c r="G12" i="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9" i="3"/>
  <c r="C18" i="3"/>
  <c r="C16" i="3"/>
  <c r="C15" i="3"/>
  <c r="C14" i="3"/>
  <c r="C13" i="3"/>
  <c r="C11" i="3"/>
  <c r="E9" i="3"/>
  <c r="E18" i="3"/>
  <c r="E15" i="3"/>
  <c r="E14" i="3"/>
  <c r="E13" i="3"/>
  <c r="E11" i="3"/>
  <c r="E16" i="6" l="1"/>
  <c r="G14" i="6"/>
  <c r="G13" i="6"/>
  <c r="X18" i="5"/>
  <c r="C13" i="4"/>
  <c r="G11" i="4"/>
  <c r="C14" i="4"/>
  <c r="G12" i="4"/>
  <c r="E13" i="4"/>
  <c r="E18" i="4"/>
  <c r="C17" i="4"/>
  <c r="G15" i="4"/>
  <c r="C10" i="4"/>
  <c r="C9" i="4"/>
  <c r="G16" i="4"/>
  <c r="C10" i="3"/>
  <c r="E12" i="3"/>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<sst xmlns="http://schemas.openxmlformats.org/spreadsheetml/2006/main" count="283" uniqueCount="183">
  <si>
    <t>FUENTE: Instituto Nacional de Estadística, Padrón Municipal</t>
  </si>
  <si>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</si>
  <si>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</si>
  <si>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</si>
  <si>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</si>
  <si>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</si>
  <si>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</si>
  <si>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</si>
  <si>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</si>
  <si>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</si>
  <si>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</si>
  <si>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</si>
  <si>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</si>
  <si>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</si>
  <si>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</si>
  <si>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</si>
  <si>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</si>
  <si>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</si>
  <si>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</si>
  <si>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</si>
  <si>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</si>
  <si>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</si>
  <si>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</si>
  <si>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</si>
  <si>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</si>
  <si>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</si>
  <si>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</si>
  <si>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</si>
  <si>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</si>
  <si>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</si>
  <si>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</si>
  <si>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</si>
  <si>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</si>
  <si>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</si>
  <si>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</si>
  <si>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</si>
  <si>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</si>
  <si>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</si>
  <si>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</si>
  <si>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</si>
  <si>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</si>
  <si>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</si>
  <si>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</si>
  <si>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</si>
  <si>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</si>
  <si>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</si>
  <si>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</si>
  <si>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</si>
  <si>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</si>
  <si>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</si>
  <si>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</si>
  <si>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</si>
  <si>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</si>
  <si>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</si>
  <si>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</si>
  <si>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</si>
  <si>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</si>
  <si>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</si>
  <si>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</si>
  <si>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</si>
  <si>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</si>
  <si>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</si>
  <si>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</si>
  <si>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</si>
  <si>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</si>
  <si>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</si>
  <si>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</si>
  <si>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</si>
  <si>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</si>
  <si>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</si>
  <si>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</si>
  <si>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</si>
  <si>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</si>
  <si>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</si>
  <si>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</si>
  <si>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</si>
  <si>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</si>
  <si>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</si>
  <si>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</si>
  <si>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</si>
  <si>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</si>
  <si>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</si>
  <si>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</si>
  <si>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</si>
  <si>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</si>
  <si>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</si>
  <si>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</si>
  <si>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</si>
  <si>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</si>
  <si>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</si>
  <si>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</si>
  <si>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</si>
  <si>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</si>
  <si>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</si>
  <si>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</si>
  <si>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</si>
  <si>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</si>
  <si>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</si>
  <si>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</si>
  <si>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</si>
  <si>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</si>
  <si>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</si>
  <si>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</si>
  <si>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</si>
  <si>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</si>
  <si>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</si>
  <si>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</si>
  <si>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</si>
  <si>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</si>
  <si>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</si>
  <si>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</si>
  <si>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</si>
  <si>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</si>
  <si>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POBLACIÓN DE LA CIUDAD DE BADAJOZ</t>
  </si>
  <si>
    <t>POBLACIÓN EN EDAD ECONÓMICAMENTE ACTIVA</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</si>
  <si>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</si>
  <si>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</si>
  <si>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</si>
  <si>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</si>
  <si>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</si>
  <si>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</si>
  <si>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</si>
  <si>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</si>
  <si>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</si>
  <si>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t>1 - ENERO - 2014</t>
  </si>
  <si>
    <t>Población de la ciudad de  Badajoz  y Población en Edad Económicamente Activa a 1 de Enero de 2014 según datos del Padrón Municipal de INE</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</si>
  <si>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</si>
  <si>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</si>
  <si>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</si>
  <si>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</si>
  <si>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</si>
  <si>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r>
      <t xml:space="preserve">Porcentaje de personas desempleadas en relación con la PEEA por grupos de edad y sexo en la ciudad en Diciembre de 2015 </t>
    </r>
    <r>
      <rPr>
        <b/>
        <sz val="10"/>
        <color theme="1"/>
        <rFont val="Arial"/>
        <family val="2"/>
      </rPr>
      <t>Fuente:</t>
    </r>
    <r>
      <rPr>
        <sz val="10"/>
        <color theme="1"/>
        <rFont val="Arial"/>
        <family val="2"/>
      </rPr>
      <t xml:space="preserve"> Elaboración propia a partir de datos del Observatorio del Empleo del SEXPE y Padrón Municipal (INE)</t>
    </r>
  </si>
  <si>
    <t>DICIEMBRE / 2015</t>
  </si>
  <si>
    <t>Nº de Personas Desempleadas en Diciembre de 2015 disgregado por  Intervalo de Edad y Sexo y relacionado con la Población en Edad Económicamente Activa</t>
  </si>
  <si>
    <t>Nº de Personas Desempledas en Diciembre de 2015 disgregada por Intervalo de Edad y Sexo en relación con el desmpleo en su Intervalo de Edad</t>
  </si>
  <si>
    <r>
      <t>Porcentaje de hombres y mujeres desempleadas en relación con la PEEA de su grupo de edad en la ciudad de Badajoz en Diciembre de 2015.</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</si>
  <si>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Diciembre de 2015 disgregado por Niveles de Estudios y Sexo y relacionandolo con el porcentaje del total del Desempleo registrado en el mes.</t>
  </si>
  <si>
    <r>
      <t xml:space="preserve">Porcenteje de mujeres y hombres desempleados según niveles formativos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</si>
  <si>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t>Nº de Personas Desempleadas en Diciembre de 2015 disgregadas por Niveles de Estudios, Intervalo de Edad y Sexo</t>
  </si>
  <si>
    <t>Nº de Personas Desempledas en Diciembre de 2015 disgregadas por Sectores de Actividad y Sexo y relacionandolo con la representatividad de cada sexo en cada sector</t>
  </si>
  <si>
    <r>
      <t xml:space="preserve">Porcentaje de desempleo por sectores de actividad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</si>
  <si>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</si>
  <si>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</si>
  <si>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</si>
  <si>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</si>
  <si>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</si>
  <si>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</si>
  <si>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</si>
  <si>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Albañiles</t>
  </si>
  <si>
    <t>Mozos de carga y descarga, almacén y/o mercado de abastos</t>
  </si>
  <si>
    <t>Reponedores de hipermercado</t>
  </si>
  <si>
    <t>Pinches de cocina</t>
  </si>
  <si>
    <t>Jardineros, en general</t>
  </si>
  <si>
    <t>Ordenanzas</t>
  </si>
  <si>
    <t>Trabajadores agrícolas excepto en huertas, invernaderos, viveros y jardines</t>
  </si>
  <si>
    <t>Maestros de educación primaria, en general</t>
  </si>
  <si>
    <t>Conductores de furgoneta, hasta 3,5 t.</t>
  </si>
  <si>
    <t>Cajeros de comercio</t>
  </si>
  <si>
    <t>Dependientes de tejidos y prendas de vestir</t>
  </si>
  <si>
    <t>Pintores y/o empapeladores</t>
  </si>
  <si>
    <t>Asistentes domiciliarios</t>
  </si>
  <si>
    <t>Conductores de camión, en general</t>
  </si>
  <si>
    <t>Asistentes, acompañantes de personas</t>
  </si>
  <si>
    <t>Agentes comerciales</t>
  </si>
  <si>
    <t>Peones agrícolas, en general</t>
  </si>
  <si>
    <t>Auxiliares de enfermería</t>
  </si>
  <si>
    <t>Cuidadores de guardería infantil</t>
  </si>
  <si>
    <t>Carpinteros en general</t>
  </si>
  <si>
    <t>Peluqueros de señoras</t>
  </si>
  <si>
    <t>Barrenderos</t>
  </si>
  <si>
    <t>Enfermeros de cuidados generales</t>
  </si>
  <si>
    <t>Peones de la industria de la alimentación, bebidas y tabaco</t>
  </si>
  <si>
    <t>Empleados administrativos de entidades financieras</t>
  </si>
  <si>
    <t>Cocineros, en general</t>
  </si>
  <si>
    <t>Camareros de piso (hostelería)</t>
  </si>
  <si>
    <t>Empleados de hogar</t>
  </si>
  <si>
    <t>Peones de obras públicas, en general</t>
  </si>
  <si>
    <t>Fontaneros</t>
  </si>
  <si>
    <t>Mantenedores de edificios</t>
  </si>
  <si>
    <t>Peones del transporte, en general</t>
  </si>
  <si>
    <t>Electricistas de mantenimiento y reparación, en general</t>
  </si>
  <si>
    <t>Cuidadores de niños en domicilio</t>
  </si>
  <si>
    <t xml:space="preserve">Las 40 Ocupaciones más demandadas en Diciembre de 2015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</si>
</sst>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4" fillId="0" borderId="0"/>
    <xf numFmtId="0" fontId="15"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1">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6" fillId="0" borderId="0" xfId="0" applyFont="1" applyBorder="1" applyAlignment="1">
      <alignment horizontal="center"/>
    </xf>
    <xf numFmtId="0" fontId="0" fillId="0" borderId="0" xfId="0"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8" fillId="0" borderId="0" xfId="0" applyFont="1" applyBorder="1" applyAlignment="1">
      <alignment horizontal="right" vertical="top" wrapText="1"/>
    </xf>
    <xf numFmtId="0" fontId="8"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49" fontId="5" fillId="0" borderId="0" xfId="0" applyNumberFormat="1" applyFont="1" applyBorder="1"/>
    <xf numFmtId="3" fontId="9"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10"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0" fontId="5" fillId="0" borderId="1" xfId="0" applyFont="1" applyBorder="1" applyAlignment="1">
      <alignment horizont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1" fillId="3"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0" fontId="0" fillId="0" borderId="1" xfId="0" applyBorder="1"/>
    <xf numFmtId="164" fontId="1" fillId="2" borderId="1" xfId="3" applyNumberFormat="1" applyFont="1" applyFill="1" applyBorder="1" applyAlignment="1">
      <alignment horizontal="right" vertical="center" wrapText="1"/>
    </xf>
    <xf numFmtId="164" fontId="1" fillId="0" borderId="1" xfId="4" applyNumberFormat="1" applyBorder="1"/>
    <xf numFmtId="0" fontId="13" fillId="0" borderId="0" xfId="0" applyFont="1" applyAlignment="1">
      <alignment wrapText="1"/>
    </xf>
    <xf numFmtId="49" fontId="0" fillId="0" borderId="0" xfId="0" applyNumberFormat="1"/>
    <xf numFmtId="0" fontId="9" fillId="0" borderId="1" xfId="0" applyFont="1" applyBorder="1" applyAlignment="1">
      <alignment horizontal="center" vertical="center"/>
    </xf>
    <xf numFmtId="3" fontId="10" fillId="0" borderId="1" xfId="0" applyNumberFormat="1" applyFont="1" applyBorder="1"/>
    <xf numFmtId="10" fontId="5" fillId="0" borderId="0" xfId="1" applyNumberFormat="1" applyFont="1" applyBorder="1"/>
    <xf numFmtId="3" fontId="10" fillId="0" borderId="1" xfId="0" applyNumberFormat="1" applyFont="1" applyBorder="1"/>
    <xf numFmtId="3" fontId="3" fillId="0" borderId="1" xfId="0" applyNumberFormat="1" applyFont="1" applyBorder="1"/>
    <xf numFmtId="165" fontId="3" fillId="0" borderId="1" xfId="0" applyNumberFormat="1" applyFont="1" applyBorder="1" applyAlignment="1">
      <alignment horizontal="left"/>
    </xf>
    <xf numFmtId="0" fontId="9" fillId="0" borderId="2" xfId="0" applyFont="1" applyBorder="1" applyAlignment="1">
      <alignment vertical="center"/>
    </xf>
    <xf numFmtId="0" fontId="9" fillId="0" borderId="3" xfId="0" applyFont="1" applyBorder="1" applyAlignment="1">
      <alignment vertical="center"/>
    </xf>
    <xf numFmtId="3" fontId="0" fillId="0" borderId="0" xfId="0" applyNumberFormat="1"/>
    <xf numFmtId="0" fontId="13" fillId="0" borderId="0" xfId="0" applyFont="1" applyAlignment="1">
      <alignment horizontal="left" wrapText="1"/>
    </xf>
    <xf numFmtId="0" fontId="6" fillId="0" borderId="0" xfId="0" applyFont="1" applyBorder="1" applyAlignment="1">
      <alignment horizontal="center" vertical="top" wrapText="1"/>
    </xf>
    <xf numFmtId="49" fontId="5" fillId="0" borderId="1" xfId="0" applyNumberFormat="1" applyFont="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3"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Evolución!$A$9:$A$80</c:f>
              <c:numCache>
                <c:formatCode>[$-C0A]mmm\-yy;@</c:formatCode>
                <c:ptCount val="7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numCache>
            </c:numRef>
          </c:cat>
          <c:val>
            <c:numRef>
              <c:f>Evolución!$B$9:$B$80</c:f>
              <c:numCache>
                <c:formatCode>#,##0</c:formatCode>
                <c:ptCount val="72"/>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numCache>
            </c:numRef>
          </c:val>
        </c:ser>
        <c:ser>
          <c:idx val="1"/>
          <c:order val="1"/>
          <c:tx>
            <c:strRef>
              <c:f>Evolución!$C$8</c:f>
              <c:strCache>
                <c:ptCount val="1"/>
                <c:pt idx="0">
                  <c:v>Mujeres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Evolución!$A$9:$A$80</c:f>
              <c:numCache>
                <c:formatCode>[$-C0A]mmm\-yy;@</c:formatCode>
                <c:ptCount val="7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numCache>
            </c:numRef>
          </c:cat>
          <c:val>
            <c:numRef>
              <c:f>Evolución!$C$9:$C$80</c:f>
              <c:numCache>
                <c:formatCode>#,##0</c:formatCode>
                <c:ptCount val="72"/>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numCache>
            </c:numRef>
          </c:val>
        </c:ser>
        <c:dLbls>
          <c:showLegendKey val="0"/>
          <c:showVal val="0"/>
          <c:showCatName val="0"/>
          <c:showSerName val="0"/>
          <c:showPercent val="0"/>
          <c:showBubbleSize val="0"/>
        </c:dLbls>
        <c:gapWidth val="150"/>
        <c:overlap val="100"/>
        <c:axId val="295163096"/>
        <c:axId val="295167016"/>
      </c:barChart>
      <c:dateAx>
        <c:axId val="295163096"/>
        <c:scaling>
          <c:orientation val="minMax"/>
        </c:scaling>
        <c:delete val="0"/>
        <c:axPos val="b"/>
        <c:numFmt formatCode="[$-C0A]mmm\-yy;@"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7016"/>
        <c:crosses val="autoZero"/>
        <c:auto val="1"/>
        <c:lblOffset val="100"/>
        <c:baseTimeUnit val="months"/>
      </c:dateAx>
      <c:valAx>
        <c:axId val="29516701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3096"/>
        <c:crosses val="autoZero"/>
        <c:crossBetween val="between"/>
        <c:majorUnit val="2000"/>
      </c:valAx>
      <c:spPr>
        <a:noFill/>
        <a:ln>
          <a:noFill/>
        </a:ln>
        <a:effectLst/>
      </c:spPr>
    </c:plotArea>
    <c:legend>
      <c:legendPos val="b"/>
      <c:layout>
        <c:manualLayout>
          <c:xMode val="edge"/>
          <c:yMode val="edge"/>
          <c:x val="2.7174262817806778E-2"/>
          <c:y val="1.9492297323881816E-2"/>
          <c:w val="0.18168772544700709"/>
          <c:h val="6.64563866326727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5.2928280613842783E-2</c:v>
                </c:pt>
                <c:pt idx="1">
                  <c:v>0.14195652173913043</c:v>
                </c:pt>
                <c:pt idx="2">
                  <c:v>0.19580281132449021</c:v>
                </c:pt>
                <c:pt idx="3">
                  <c:v>0.15574912891986062</c:v>
                </c:pt>
                <c:pt idx="4">
                  <c:v>0.14969135802469136</c:v>
                </c:pt>
                <c:pt idx="5">
                  <c:v>0.15679999999999999</c:v>
                </c:pt>
                <c:pt idx="6">
                  <c:v>0.1787497847425521</c:v>
                </c:pt>
                <c:pt idx="7">
                  <c:v>0.19307309605817069</c:v>
                </c:pt>
                <c:pt idx="8">
                  <c:v>0.20009023234829687</c:v>
                </c:pt>
                <c:pt idx="9">
                  <c:v>0.135678391959799</c:v>
                </c:pt>
              </c:numCache>
            </c:numRef>
          </c:val>
        </c:ser>
        <c:ser>
          <c:idx val="1"/>
          <c:order val="1"/>
          <c:tx>
            <c:strRef>
              <c:f>'PEEA-Desempleo'!$G$9</c:f>
              <c:strCache>
                <c:ptCount val="1"/>
                <c:pt idx="0">
                  <c:v>% Mujeres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4.3908880818752064E-2</c:v>
                </c:pt>
                <c:pt idx="1">
                  <c:v>0.14915098669114274</c:v>
                </c:pt>
                <c:pt idx="2">
                  <c:v>0.20739842328684052</c:v>
                </c:pt>
                <c:pt idx="3">
                  <c:v>0.1875</c:v>
                </c:pt>
                <c:pt idx="4">
                  <c:v>0.19842373667130273</c:v>
                </c:pt>
                <c:pt idx="5">
                  <c:v>0.19948228441999677</c:v>
                </c:pt>
                <c:pt idx="6">
                  <c:v>0.21647792548826522</c:v>
                </c:pt>
                <c:pt idx="7">
                  <c:v>0.20921610169491525</c:v>
                </c:pt>
                <c:pt idx="8">
                  <c:v>0.20232510707729962</c:v>
                </c:pt>
                <c:pt idx="9">
                  <c:v>0.16177616203583484</c:v>
                </c:pt>
              </c:numCache>
            </c:numRef>
          </c:val>
        </c:ser>
        <c:dLbls>
          <c:showLegendKey val="0"/>
          <c:showVal val="0"/>
          <c:showCatName val="0"/>
          <c:showSerName val="0"/>
          <c:showPercent val="0"/>
          <c:showBubbleSize val="0"/>
        </c:dLbls>
        <c:gapWidth val="100"/>
        <c:overlap val="-24"/>
        <c:axId val="295167408"/>
        <c:axId val="295161920"/>
      </c:barChart>
      <c:catAx>
        <c:axId val="29516740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1920"/>
        <c:crosses val="autoZero"/>
        <c:auto val="1"/>
        <c:lblAlgn val="ctr"/>
        <c:lblOffset val="100"/>
        <c:noMultiLvlLbl val="0"/>
      </c:catAx>
      <c:valAx>
        <c:axId val="2951619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0.55960264900662249</c:v>
                </c:pt>
                <c:pt idx="1">
                  <c:v>0.50115118956254801</c:v>
                </c:pt>
                <c:pt idx="2">
                  <c:v>0.49081885856079405</c:v>
                </c:pt>
                <c:pt idx="3">
                  <c:v>0.44879518072289154</c:v>
                </c:pt>
                <c:pt idx="4">
                  <c:v>0.43034605146406391</c:v>
                </c:pt>
                <c:pt idx="5">
                  <c:v>0.44283777677361047</c:v>
                </c:pt>
                <c:pt idx="6">
                  <c:v>0.44039032668646583</c:v>
                </c:pt>
                <c:pt idx="7">
                  <c:v>0.45989061075660892</c:v>
                </c:pt>
                <c:pt idx="8">
                  <c:v>0.47205960617349652</c:v>
                </c:pt>
                <c:pt idx="9">
                  <c:v>0.43823264201983769</c:v>
                </c:pt>
              </c:numCache>
            </c:numRef>
          </c:val>
        </c:ser>
        <c:ser>
          <c:idx val="1"/>
          <c:order val="1"/>
          <c:tx>
            <c:strRef>
              <c:f>'Desempleo Sexo-Edad'!$E$8</c:f>
              <c:strCache>
                <c:ptCount val="1"/>
                <c:pt idx="0">
                  <c:v>% en el tramo de edad</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0.44039735099337746</c:v>
                </c:pt>
                <c:pt idx="1">
                  <c:v>0.49884881043745205</c:v>
                </c:pt>
                <c:pt idx="2">
                  <c:v>0.50918114143920601</c:v>
                </c:pt>
                <c:pt idx="3">
                  <c:v>0.5512048192771084</c:v>
                </c:pt>
                <c:pt idx="4">
                  <c:v>0.56965394853593609</c:v>
                </c:pt>
                <c:pt idx="5">
                  <c:v>0.55716222322638953</c:v>
                </c:pt>
                <c:pt idx="6">
                  <c:v>0.55960967331353417</c:v>
                </c:pt>
                <c:pt idx="7">
                  <c:v>0.54010938924339102</c:v>
                </c:pt>
                <c:pt idx="8">
                  <c:v>0.52794039382650348</c:v>
                </c:pt>
                <c:pt idx="9">
                  <c:v>0.56176735798016231</c:v>
                </c:pt>
              </c:numCache>
            </c:numRef>
          </c:val>
        </c:ser>
        <c:dLbls>
          <c:showLegendKey val="0"/>
          <c:showVal val="0"/>
          <c:showCatName val="0"/>
          <c:showSerName val="0"/>
          <c:showPercent val="0"/>
          <c:showBubbleSize val="0"/>
        </c:dLbls>
        <c:gapWidth val="150"/>
        <c:overlap val="100"/>
        <c:axId val="295167800"/>
        <c:axId val="295168192"/>
      </c:barChart>
      <c:catAx>
        <c:axId val="295167800"/>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8192"/>
        <c:crosses val="autoZero"/>
        <c:auto val="1"/>
        <c:lblAlgn val="ctr"/>
        <c:lblOffset val="100"/>
        <c:noMultiLvlLbl val="0"/>
      </c:catAx>
      <c:valAx>
        <c:axId val="2951681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7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3.8029288227948688E-3</c:v>
                </c:pt>
                <c:pt idx="1">
                  <c:v>0.10330343966398002</c:v>
                </c:pt>
                <c:pt idx="2">
                  <c:v>0.24843909637870359</c:v>
                </c:pt>
                <c:pt idx="3">
                  <c:v>2.8380065841752754E-4</c:v>
                </c:pt>
                <c:pt idx="4">
                  <c:v>2.6506981496197072E-2</c:v>
                </c:pt>
                <c:pt idx="5">
                  <c:v>2.2533772278351686E-2</c:v>
                </c:pt>
                <c:pt idx="6">
                  <c:v>2.0036326484277445E-2</c:v>
                </c:pt>
                <c:pt idx="7">
                  <c:v>1.7028039505051652E-2</c:v>
                </c:pt>
                <c:pt idx="8">
                  <c:v>1.6403678056533092E-2</c:v>
                </c:pt>
              </c:numCache>
            </c:numRef>
          </c:val>
        </c:ser>
        <c:ser>
          <c:idx val="1"/>
          <c:order val="1"/>
          <c:tx>
            <c:strRef>
              <c:f>'Desempleo Sexo- Estudios '!$E$8</c:f>
              <c:strCache>
                <c:ptCount val="1"/>
                <c:pt idx="0">
                  <c:v>% Mujeres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6.5841752752866384E-3</c:v>
                </c:pt>
                <c:pt idx="1">
                  <c:v>0.11403110455216256</c:v>
                </c:pt>
                <c:pt idx="2">
                  <c:v>0.24616869111136339</c:v>
                </c:pt>
                <c:pt idx="3">
                  <c:v>6.2436144851856054E-4</c:v>
                </c:pt>
                <c:pt idx="4">
                  <c:v>3.5248041775456922E-2</c:v>
                </c:pt>
                <c:pt idx="5">
                  <c:v>4.5521625610171416E-2</c:v>
                </c:pt>
                <c:pt idx="6">
                  <c:v>2.4917697809058916E-2</c:v>
                </c:pt>
                <c:pt idx="7">
                  <c:v>3.7234646384379615E-2</c:v>
                </c:pt>
                <c:pt idx="8">
                  <c:v>3.1331592689295036E-2</c:v>
                </c:pt>
              </c:numCache>
            </c:numRef>
          </c:val>
        </c:ser>
        <c:dLbls>
          <c:showLegendKey val="0"/>
          <c:showVal val="0"/>
          <c:showCatName val="0"/>
          <c:showSerName val="0"/>
          <c:showPercent val="0"/>
          <c:showBubbleSize val="0"/>
        </c:dLbls>
        <c:gapWidth val="115"/>
        <c:overlap val="-20"/>
        <c:axId val="295163488"/>
        <c:axId val="295164664"/>
      </c:barChart>
      <c:catAx>
        <c:axId val="295163488"/>
        <c:scaling>
          <c:orientation val="minMax"/>
        </c:scaling>
        <c:delete val="0"/>
        <c:axPos val="l"/>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4664"/>
        <c:crosses val="autoZero"/>
        <c:auto val="1"/>
        <c:lblAlgn val="ctr"/>
        <c:lblOffset val="100"/>
        <c:noMultiLvlLbl val="0"/>
      </c:catAx>
      <c:valAx>
        <c:axId val="295164664"/>
        <c:scaling>
          <c:orientation val="minMax"/>
          <c:max val="0.25"/>
        </c:scaling>
        <c:delete val="0"/>
        <c:axPos val="b"/>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29516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942608685793319E-2"/>
          <c:y val="7.0833428430141884E-2"/>
          <c:w val="0.97205739131420665"/>
          <c:h val="0.75012514740005309"/>
        </c:manualLayout>
      </c:layout>
      <c:pie3DChart>
        <c:varyColors val="1"/>
        <c:ser>
          <c:idx val="0"/>
          <c:order val="0"/>
          <c:tx>
            <c:strRef>
              <c:f>'Desempleo Sectores-Sexo'!$G$9</c:f>
              <c:strCache>
                <c:ptCount val="1"/>
                <c:pt idx="0">
                  <c:v>% con respecto al desempleo</c:v>
                </c:pt>
              </c:strCache>
            </c:strRef>
          </c:tx>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showLegendKey val="0"/>
              <c:showVal val="1"/>
              <c:showCatName val="0"/>
              <c:showSerName val="0"/>
              <c:showPercent val="0"/>
              <c:showBubbleSize val="0"/>
              <c:extLst>
                <c:ext xmlns:c15="http://schemas.microsoft.com/office/drawing/2012/chart" uri="{CE6537A1-D6FC-4f65-9D91-7224C49458BB}"/>
              </c:extLst>
            </c:dLbl>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0"/>
            <c:showCatName val="0"/>
            <c:showSerName val="0"/>
            <c:showPercent val="0"/>
            <c:showBubbleSize val="0"/>
            <c:extLst>
              <c:ext xmlns:c15="http://schemas.microsoft.com/office/drawing/2012/chart" uri="{CE6537A1-D6FC-4f65-9D91-7224C49458BB}"/>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4.6089226927006469E-2</c:v>
                </c:pt>
                <c:pt idx="1">
                  <c:v>6.9644681575661255E-2</c:v>
                </c:pt>
                <c:pt idx="2">
                  <c:v>0.57270972868657055</c:v>
                </c:pt>
                <c:pt idx="3">
                  <c:v>8.7070042002497447E-2</c:v>
                </c:pt>
                <c:pt idx="4">
                  <c:v>0.13412419116812352</c:v>
                </c:pt>
                <c:pt idx="5">
                  <c:v>9.0362129640140759E-2</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
          <c:y val="0.87560044124919167"/>
          <c:w val="0.99999206362703585"/>
          <c:h val="9.5414051504431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0.63916256157635465</c:v>
                </c:pt>
                <c:pt idx="1">
                  <c:v>0.54930725346373266</c:v>
                </c:pt>
                <c:pt idx="2">
                  <c:v>0.3977205153617443</c:v>
                </c:pt>
                <c:pt idx="3">
                  <c:v>0.89700130378096476</c:v>
                </c:pt>
                <c:pt idx="4">
                  <c:v>0.40330088870080405</c:v>
                </c:pt>
                <c:pt idx="5">
                  <c:v>0.33919597989949751</c:v>
                </c:pt>
              </c:numCache>
            </c:numRef>
          </c:val>
        </c:ser>
        <c:ser>
          <c:idx val="1"/>
          <c:order val="1"/>
          <c:tx>
            <c:strRef>
              <c:f>'Desempleo Sectores-Sexo'!$E$9</c:f>
              <c:strCache>
                <c:ptCount val="1"/>
                <c:pt idx="0">
                  <c:v>% mujeres con respecto al sector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0.3608374384236453</c:v>
                </c:pt>
                <c:pt idx="1">
                  <c:v>0.45069274653626734</c:v>
                </c:pt>
                <c:pt idx="2">
                  <c:v>0.60227948463825565</c:v>
                </c:pt>
                <c:pt idx="3">
                  <c:v>0.10299869621903521</c:v>
                </c:pt>
                <c:pt idx="4">
                  <c:v>0.59669911129919595</c:v>
                </c:pt>
                <c:pt idx="5">
                  <c:v>0.66080402010050254</c:v>
                </c:pt>
              </c:numCache>
            </c:numRef>
          </c:val>
        </c:ser>
        <c:dLbls>
          <c:showLegendKey val="0"/>
          <c:showVal val="0"/>
          <c:showCatName val="0"/>
          <c:showSerName val="0"/>
          <c:showPercent val="0"/>
          <c:showBubbleSize val="0"/>
        </c:dLbls>
        <c:gapWidth val="150"/>
        <c:overlap val="100"/>
        <c:axId val="429521048"/>
        <c:axId val="429521440"/>
      </c:barChart>
      <c:catAx>
        <c:axId val="42952104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29521440"/>
        <c:crosses val="autoZero"/>
        <c:auto val="1"/>
        <c:lblAlgn val="ctr"/>
        <c:lblOffset val="100"/>
        <c:noMultiLvlLbl val="0"/>
      </c:catAx>
      <c:valAx>
        <c:axId val="429521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2952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900">
          <a:latin typeface="Arial" panose="020B0604020202020204" pitchFamily="34" charset="0"/>
          <a:cs typeface="Arial" panose="020B06040202020202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61072</xdr:rowOff>
    </xdr:from>
    <xdr:to>
      <xdr:col>14</xdr:col>
      <xdr:colOff>683558</xdr:colOff>
      <xdr:row>25</xdr:row>
      <xdr:rowOff>61071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457200</xdr:colOff>
      <xdr:row>21</xdr:row>
      <xdr:rowOff>152400</xdr:rowOff>
    </xdr:from>
    <xdr:to>
      <xdr:col>3</xdr:col>
      <xdr:colOff>752475</xdr:colOff>
      <xdr:row>38</xdr:row>
      <xdr:rowOff>28575</xdr:rowOff>
    </xdr:to>
    <xdr:graphicFrame macro="">
      <xdr:nvGraphicFramePr>
        <xdr:cNvPr id="834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123825</xdr:colOff>
      <xdr:row>20</xdr:row>
      <xdr:rowOff>66675</xdr:rowOff>
    </xdr:from>
    <xdr:to>
      <xdr:col>10</xdr:col>
      <xdr:colOff>533400</xdr:colOff>
      <xdr:row>37</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1:33"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1:33" x14ac:dyDescent="0.2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s="68" customFormat="1" ht="222.75" customHeight="1" x14ac:dyDescent="0.25">
      <c r="A4" s="66"/>
      <c r="B4" s="67" t="s">
        <v>112</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ht="90" customHeight="1" x14ac:dyDescent="0.25">
      <c r="A5" s="65"/>
      <c r="B5" s="67" t="s">
        <v>123</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spans="1:33" x14ac:dyDescent="0.2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x14ac:dyDescent="0.2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row>
    <row r="8" spans="1:33" x14ac:dyDescent="0.2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row>
    <row r="9" spans="1:33" x14ac:dyDescent="0.2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row>
    <row r="10" spans="1:33" x14ac:dyDescent="0.2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row>
    <row r="11" spans="1:33" x14ac:dyDescent="0.2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row>
    <row r="12" spans="1:33" x14ac:dyDescent="0.2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row>
    <row r="13" spans="1:33" x14ac:dyDescent="0.25">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row>
    <row r="14" spans="1:33" x14ac:dyDescent="0.25">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row>
    <row r="15" spans="1:33" x14ac:dyDescent="0.25">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row>
    <row r="16" spans="1:33" x14ac:dyDescent="0.25">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row>
    <row r="17" spans="1:33" x14ac:dyDescent="0.2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row>
    <row r="18" spans="1:33"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row>
    <row r="19" spans="1:33" x14ac:dyDescent="0.2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row>
    <row r="20" spans="1:33" x14ac:dyDescent="0.2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row>
    <row r="21" spans="1:33" x14ac:dyDescent="0.25">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row>
    <row r="22" spans="1:33" x14ac:dyDescent="0.2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row>
    <row r="23" spans="1:33" x14ac:dyDescent="0.2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row>
    <row r="24" spans="1:33"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row>
    <row r="25" spans="1:33" x14ac:dyDescent="0.2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row>
    <row r="26" spans="1:33"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row>
    <row r="27" spans="1:33"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1:33"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row>
    <row r="29" spans="1:33"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row>
    <row r="30" spans="1:33"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row>
    <row r="31" spans="1:33"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row>
    <row r="32" spans="1:33"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row>
    <row r="33" spans="1:33"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row>
    <row r="34" spans="1:33"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row>
    <row r="35" spans="1:33" x14ac:dyDescent="0.2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row>
    <row r="36" spans="1:33" x14ac:dyDescent="0.2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row>
    <row r="37" spans="1:33" x14ac:dyDescent="0.2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row>
    <row r="38" spans="1:33" x14ac:dyDescent="0.2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row>
    <row r="39" spans="1:33"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row>
    <row r="40" spans="1:33" x14ac:dyDescent="0.2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row>
    <row r="41" spans="1:33" x14ac:dyDescent="0.2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row>
    <row r="42" spans="1:33" x14ac:dyDescent="0.2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row>
    <row r="43" spans="1:33"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row>
    <row r="44" spans="1:33"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row>
    <row r="45" spans="1:33"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row>
    <row r="46" spans="1:33"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row>
    <row r="47" spans="1:33"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row>
    <row r="48" spans="1:33"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row>
    <row r="49" spans="1:33"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row>
    <row r="50" spans="1:33"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row>
    <row r="51" spans="1:33"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row>
    <row r="52" spans="1:33"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row>
    <row r="53" spans="1:33"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row>
    <row r="54" spans="1:33" x14ac:dyDescent="0.2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row>
    <row r="55" spans="1:33" x14ac:dyDescent="0.2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row>
    <row r="56" spans="1:33"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row>
    <row r="57" spans="1:33"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row>
    <row r="58" spans="1:33"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row>
    <row r="59" spans="1:33"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row>
    <row r="60" spans="1:33"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row>
    <row r="61" spans="1:33"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row>
    <row r="62" spans="1:33"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row>
    <row r="63" spans="1:33"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row>
    <row r="64" spans="1:33"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row>
    <row r="65" spans="1:33"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row>
    <row r="66" spans="1:33"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row>
    <row r="67" spans="1:33"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row>
    <row r="68" spans="1:33"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row>
    <row r="69" spans="1:33"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row>
    <row r="70" spans="1:33" x14ac:dyDescent="0.2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row>
    <row r="71" spans="1:33" x14ac:dyDescent="0.2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row>
    <row r="72" spans="1:33" x14ac:dyDescent="0.2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row>
    <row r="73" spans="1:33" x14ac:dyDescent="0.2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row>
    <row r="74" spans="1:33" x14ac:dyDescent="0.2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row>
    <row r="75" spans="1:33" x14ac:dyDescent="0.2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row>
    <row r="76" spans="1:33" x14ac:dyDescent="0.2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row>
    <row r="77" spans="1:33" x14ac:dyDescent="0.2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3" x14ac:dyDescent="0.2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row>
    <row r="79" spans="1:33" x14ac:dyDescent="0.2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row>
    <row r="80" spans="1:33"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row>
    <row r="81" spans="1:33" x14ac:dyDescent="0.2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row>
    <row r="82" spans="1:33" x14ac:dyDescent="0.2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row>
    <row r="83" spans="1:33" x14ac:dyDescent="0.2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row>
    <row r="84" spans="1:33" x14ac:dyDescent="0.2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row>
    <row r="85" spans="1:33" x14ac:dyDescent="0.2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row>
    <row r="86" spans="1:33"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row>
    <row r="87" spans="1:33" x14ac:dyDescent="0.2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row>
    <row r="88" spans="1:33" x14ac:dyDescent="0.2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row>
    <row r="89" spans="1:33" x14ac:dyDescent="0.2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row>
    <row r="90" spans="1:33" x14ac:dyDescent="0.2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row>
    <row r="91" spans="1:33" x14ac:dyDescent="0.2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row>
    <row r="92" spans="1:33" x14ac:dyDescent="0.2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row>
    <row r="93" spans="1:33" x14ac:dyDescent="0.2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row>
    <row r="94" spans="1:33" x14ac:dyDescent="0.2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33" x14ac:dyDescent="0.2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row>
    <row r="96" spans="1:33" x14ac:dyDescent="0.2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row>
    <row r="97" spans="1:33" x14ac:dyDescent="0.2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row>
    <row r="98" spans="1:33" x14ac:dyDescent="0.2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row>
    <row r="99" spans="1:33" x14ac:dyDescent="0.2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row>
    <row r="100" spans="1:33"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row>
    <row r="101" spans="1:33"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row>
    <row r="102" spans="1:33"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row>
    <row r="103" spans="1:33"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row>
    <row r="104" spans="1:33"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row>
    <row r="105" spans="1:33"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row>
    <row r="106" spans="1:33"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row>
    <row r="107" spans="1:33"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row>
    <row r="108" spans="1:33"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row>
    <row r="109" spans="1:33"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row>
    <row r="110" spans="1:33"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row>
    <row r="111" spans="1:33"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row>
    <row r="112" spans="1:33"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row>
    <row r="113" spans="1:33"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3"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row>
    <row r="115" spans="1:33"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row>
    <row r="116" spans="1:33"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row>
    <row r="117" spans="1:33"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row>
    <row r="118" spans="1:33"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 x14ac:dyDescent="0.25"/>
  <cols>
    <col min="1" max="1" width="17.85546875" style="1" customWidth="1"/>
    <col min="2" max="256" width="11.42578125" style="1"/>
    <col min="257" max="257" width="17.85546875" style="1" customWidth="1"/>
    <col min="258" max="512" width="11.42578125" style="1"/>
    <col min="513" max="513" width="17.85546875" style="1" customWidth="1"/>
    <col min="514" max="768" width="11.42578125" style="1"/>
    <col min="769" max="769" width="17.85546875" style="1" customWidth="1"/>
    <col min="770" max="1024" width="11.42578125" style="1"/>
    <col min="1025" max="1025" width="17.85546875" style="1" customWidth="1"/>
    <col min="1026" max="1280" width="11.42578125" style="1"/>
    <col min="1281" max="1281" width="17.85546875" style="1" customWidth="1"/>
    <col min="1282" max="1536" width="11.42578125" style="1"/>
    <col min="1537" max="1537" width="17.85546875" style="1" customWidth="1"/>
    <col min="1538" max="1792" width="11.42578125" style="1"/>
    <col min="1793" max="1793" width="17.85546875" style="1" customWidth="1"/>
    <col min="1794" max="2048" width="11.42578125" style="1"/>
    <col min="2049" max="2049" width="17.85546875" style="1" customWidth="1"/>
    <col min="2050" max="2304" width="11.42578125" style="1"/>
    <col min="2305" max="2305" width="17.85546875" style="1" customWidth="1"/>
    <col min="2306" max="2560" width="11.42578125" style="1"/>
    <col min="2561" max="2561" width="17.85546875" style="1" customWidth="1"/>
    <col min="2562" max="2816" width="11.42578125" style="1"/>
    <col min="2817" max="2817" width="17.85546875" style="1" customWidth="1"/>
    <col min="2818" max="3072" width="11.42578125" style="1"/>
    <col min="3073" max="3073" width="17.85546875" style="1" customWidth="1"/>
    <col min="3074" max="3328" width="11.42578125" style="1"/>
    <col min="3329" max="3329" width="17.85546875" style="1" customWidth="1"/>
    <col min="3330" max="3584" width="11.42578125" style="1"/>
    <col min="3585" max="3585" width="17.85546875" style="1" customWidth="1"/>
    <col min="3586" max="3840" width="11.42578125" style="1"/>
    <col min="3841" max="3841" width="17.85546875" style="1" customWidth="1"/>
    <col min="3842" max="4096" width="11.42578125" style="1"/>
    <col min="4097" max="4097" width="17.85546875" style="1" customWidth="1"/>
    <col min="4098" max="4352" width="11.42578125" style="1"/>
    <col min="4353" max="4353" width="17.85546875" style="1" customWidth="1"/>
    <col min="4354" max="4608" width="11.42578125" style="1"/>
    <col min="4609" max="4609" width="17.85546875" style="1" customWidth="1"/>
    <col min="4610" max="4864" width="11.42578125" style="1"/>
    <col min="4865" max="4865" width="17.85546875" style="1" customWidth="1"/>
    <col min="4866" max="5120" width="11.42578125" style="1"/>
    <col min="5121" max="5121" width="17.85546875" style="1" customWidth="1"/>
    <col min="5122" max="5376" width="11.42578125" style="1"/>
    <col min="5377" max="5377" width="17.85546875" style="1" customWidth="1"/>
    <col min="5378" max="5632" width="11.42578125" style="1"/>
    <col min="5633" max="5633" width="17.85546875" style="1" customWidth="1"/>
    <col min="5634" max="5888" width="11.42578125" style="1"/>
    <col min="5889" max="5889" width="17.85546875" style="1" customWidth="1"/>
    <col min="5890" max="6144" width="11.42578125" style="1"/>
    <col min="6145" max="6145" width="17.85546875" style="1" customWidth="1"/>
    <col min="6146" max="6400" width="11.42578125" style="1"/>
    <col min="6401" max="6401" width="17.85546875" style="1" customWidth="1"/>
    <col min="6402" max="6656" width="11.42578125" style="1"/>
    <col min="6657" max="6657" width="17.85546875" style="1" customWidth="1"/>
    <col min="6658" max="6912" width="11.42578125" style="1"/>
    <col min="6913" max="6913" width="17.85546875" style="1" customWidth="1"/>
    <col min="6914" max="7168" width="11.42578125" style="1"/>
    <col min="7169" max="7169" width="17.85546875" style="1" customWidth="1"/>
    <col min="7170" max="7424" width="11.42578125" style="1"/>
    <col min="7425" max="7425" width="17.85546875" style="1" customWidth="1"/>
    <col min="7426" max="7680" width="11.42578125" style="1"/>
    <col min="7681" max="7681" width="17.85546875" style="1" customWidth="1"/>
    <col min="7682" max="7936" width="11.42578125" style="1"/>
    <col min="7937" max="7937" width="17.85546875" style="1" customWidth="1"/>
    <col min="7938" max="8192" width="11.42578125" style="1"/>
    <col min="8193" max="8193" width="17.85546875" style="1" customWidth="1"/>
    <col min="8194" max="8448" width="11.42578125" style="1"/>
    <col min="8449" max="8449" width="17.85546875" style="1" customWidth="1"/>
    <col min="8450" max="8704" width="11.42578125" style="1"/>
    <col min="8705" max="8705" width="17.85546875" style="1" customWidth="1"/>
    <col min="8706" max="8960" width="11.42578125" style="1"/>
    <col min="8961" max="8961" width="17.85546875" style="1" customWidth="1"/>
    <col min="8962" max="9216" width="11.42578125" style="1"/>
    <col min="9217" max="9217" width="17.85546875" style="1" customWidth="1"/>
    <col min="9218" max="9472" width="11.42578125" style="1"/>
    <col min="9473" max="9473" width="17.85546875" style="1" customWidth="1"/>
    <col min="9474" max="9728" width="11.42578125" style="1"/>
    <col min="9729" max="9729" width="17.85546875" style="1" customWidth="1"/>
    <col min="9730" max="9984" width="11.42578125" style="1"/>
    <col min="9985" max="9985" width="17.85546875" style="1" customWidth="1"/>
    <col min="9986" max="10240" width="11.42578125" style="1"/>
    <col min="10241" max="10241" width="17.85546875" style="1" customWidth="1"/>
    <col min="10242" max="10496" width="11.42578125" style="1"/>
    <col min="10497" max="10497" width="17.85546875" style="1" customWidth="1"/>
    <col min="10498" max="10752" width="11.42578125" style="1"/>
    <col min="10753" max="10753" width="17.85546875" style="1" customWidth="1"/>
    <col min="10754" max="11008" width="11.42578125" style="1"/>
    <col min="11009" max="11009" width="17.85546875" style="1" customWidth="1"/>
    <col min="11010" max="11264" width="11.42578125" style="1"/>
    <col min="11265" max="11265" width="17.85546875" style="1" customWidth="1"/>
    <col min="11266" max="11520" width="11.42578125" style="1"/>
    <col min="11521" max="11521" width="17.85546875" style="1" customWidth="1"/>
    <col min="11522" max="11776" width="11.42578125" style="1"/>
    <col min="11777" max="11777" width="17.85546875" style="1" customWidth="1"/>
    <col min="11778" max="12032" width="11.42578125" style="1"/>
    <col min="12033" max="12033" width="17.85546875" style="1" customWidth="1"/>
    <col min="12034" max="12288" width="11.42578125" style="1"/>
    <col min="12289" max="12289" width="17.85546875" style="1" customWidth="1"/>
    <col min="12290" max="12544" width="11.42578125" style="1"/>
    <col min="12545" max="12545" width="17.85546875" style="1" customWidth="1"/>
    <col min="12546" max="12800" width="11.42578125" style="1"/>
    <col min="12801" max="12801" width="17.85546875" style="1" customWidth="1"/>
    <col min="12802" max="13056" width="11.42578125" style="1"/>
    <col min="13057" max="13057" width="17.85546875" style="1" customWidth="1"/>
    <col min="13058" max="13312" width="11.42578125" style="1"/>
    <col min="13313" max="13313" width="17.85546875" style="1" customWidth="1"/>
    <col min="13314" max="13568" width="11.42578125" style="1"/>
    <col min="13569" max="13569" width="17.85546875" style="1" customWidth="1"/>
    <col min="13570" max="13824" width="11.42578125" style="1"/>
    <col min="13825" max="13825" width="17.85546875" style="1" customWidth="1"/>
    <col min="13826" max="14080" width="11.42578125" style="1"/>
    <col min="14081" max="14081" width="17.85546875" style="1" customWidth="1"/>
    <col min="14082" max="14336" width="11.42578125" style="1"/>
    <col min="14337" max="14337" width="17.85546875" style="1" customWidth="1"/>
    <col min="14338" max="14592" width="11.42578125" style="1"/>
    <col min="14593" max="14593" width="17.85546875" style="1" customWidth="1"/>
    <col min="14594" max="14848" width="11.42578125" style="1"/>
    <col min="14849" max="14849" width="17.85546875" style="1" customWidth="1"/>
    <col min="14850" max="15104" width="11.42578125" style="1"/>
    <col min="15105" max="15105" width="17.85546875" style="1" customWidth="1"/>
    <col min="15106" max="15360" width="11.42578125" style="1"/>
    <col min="15361" max="15361" width="17.85546875" style="1" customWidth="1"/>
    <col min="15362" max="15616" width="11.42578125" style="1"/>
    <col min="15617" max="15617" width="17.85546875" style="1" customWidth="1"/>
    <col min="15618" max="15872" width="11.42578125" style="1"/>
    <col min="15873" max="15873" width="17.85546875" style="1" customWidth="1"/>
    <col min="15874" max="16128" width="11.42578125" style="1"/>
    <col min="16129" max="16129" width="17.85546875" style="1" customWidth="1"/>
    <col min="16130" max="16384" width="11.42578125" style="1"/>
  </cols>
  <sheetData>
    <row r="1" spans="1:15" ht="15.75" x14ac:dyDescent="0.25">
      <c r="A1" s="53" t="s">
        <v>0</v>
      </c>
      <c r="B1" s="53"/>
      <c r="C1" s="53"/>
      <c r="D1" s="53"/>
      <c r="E1" s="53"/>
      <c r="F1" s="53"/>
      <c r="G1" s="53"/>
      <c r="H1" s="53"/>
      <c r="I1" s="53"/>
      <c r="J1" s="53"/>
      <c r="K1" s="53"/>
      <c r="L1" s="53"/>
      <c r="M1" s="53"/>
      <c r="N1" s="53"/>
      <c r="O1" s="53"/>
    </row>
    <row r="2" spans="1:15" ht="15.75" x14ac:dyDescent="0.25">
      <c r="A2" s="53"/>
      <c r="B2" s="53"/>
      <c r="C2" s="53"/>
      <c r="D2" s="53"/>
      <c r="E2" s="53"/>
      <c r="F2" s="53"/>
      <c r="G2" s="53"/>
      <c r="H2" s="53"/>
      <c r="I2" s="53"/>
      <c r="J2" s="53"/>
      <c r="K2" s="53"/>
      <c r="L2" s="53"/>
      <c r="M2" s="53"/>
      <c r="N2" s="53"/>
      <c r="O2" s="53"/>
    </row>
    <row r="3" spans="1:15" ht="15.75" x14ac:dyDescent="0.25">
      <c r="A3" s="83" t="s">
        <v>125</v>
      </c>
      <c r="B3" s="83"/>
      <c r="C3" s="83"/>
      <c r="D3" s="83"/>
      <c r="E3" s="83"/>
      <c r="F3" s="83"/>
      <c r="G3" s="83"/>
      <c r="H3" s="83"/>
      <c r="I3" s="83"/>
      <c r="J3" s="53"/>
      <c r="K3" s="53"/>
      <c r="L3" s="53"/>
      <c r="M3" s="53"/>
      <c r="N3" s="53"/>
      <c r="O3" s="53"/>
    </row>
    <row r="4" spans="1:15" ht="15.75" x14ac:dyDescent="0.25">
      <c r="A4" s="83"/>
      <c r="B4" s="83"/>
      <c r="C4" s="83"/>
      <c r="D4" s="83"/>
      <c r="E4" s="83"/>
      <c r="F4" s="83"/>
      <c r="G4" s="83"/>
      <c r="H4" s="83"/>
      <c r="I4" s="83"/>
      <c r="J4" s="53"/>
      <c r="K4" s="53"/>
      <c r="L4" s="53"/>
      <c r="M4" s="53"/>
      <c r="N4" s="53"/>
      <c r="O4" s="53"/>
    </row>
    <row r="5" spans="1:15" ht="15.75" x14ac:dyDescent="0.25">
      <c r="A5" s="53"/>
      <c r="B5" s="53"/>
      <c r="C5" s="53"/>
      <c r="D5" s="53"/>
      <c r="E5" s="53"/>
      <c r="F5" s="53"/>
      <c r="G5" s="53"/>
      <c r="H5" s="53"/>
      <c r="I5" s="53"/>
      <c r="J5" s="53"/>
      <c r="K5" s="53"/>
      <c r="L5" s="53"/>
      <c r="M5" s="53"/>
      <c r="N5" s="53"/>
      <c r="O5" s="53"/>
    </row>
    <row r="6" spans="1:15" ht="15.75" x14ac:dyDescent="0.25">
      <c r="A6" s="85" t="s">
        <v>124</v>
      </c>
      <c r="B6" s="85"/>
      <c r="C6" s="85"/>
      <c r="D6" s="85"/>
      <c r="E6" s="85"/>
      <c r="F6" s="85"/>
      <c r="G6" s="85"/>
    </row>
    <row r="7" spans="1:15" ht="30" customHeight="1" x14ac:dyDescent="0.25">
      <c r="A7" s="69"/>
      <c r="B7" s="86" t="s">
        <v>113</v>
      </c>
      <c r="C7" s="86"/>
      <c r="D7" s="86"/>
      <c r="E7" s="86" t="s">
        <v>114</v>
      </c>
      <c r="F7" s="86"/>
      <c r="G7" s="86"/>
      <c r="I7" s="5"/>
      <c r="J7" s="84"/>
      <c r="K7" s="84"/>
      <c r="L7" s="84"/>
      <c r="M7" s="84"/>
      <c r="N7" s="84"/>
      <c r="O7" s="84"/>
    </row>
    <row r="8" spans="1:15" ht="15.75" x14ac:dyDescent="0.25">
      <c r="A8" s="58" t="s">
        <v>1</v>
      </c>
      <c r="B8" s="58" t="s">
        <v>2</v>
      </c>
      <c r="C8" s="58" t="s">
        <v>3</v>
      </c>
      <c r="D8" s="58" t="s">
        <v>4</v>
      </c>
      <c r="E8" s="58" t="s">
        <v>2</v>
      </c>
      <c r="F8" s="58" t="s">
        <v>3</v>
      </c>
      <c r="G8" s="58" t="s">
        <v>4</v>
      </c>
      <c r="I8" s="6"/>
      <c r="J8" s="7"/>
      <c r="K8" s="8"/>
      <c r="L8" s="7"/>
      <c r="M8" s="8"/>
      <c r="N8" s="9"/>
      <c r="O8" s="10"/>
    </row>
    <row r="9" spans="1:15" ht="15.75" x14ac:dyDescent="0.25">
      <c r="A9" s="43" t="s">
        <v>5</v>
      </c>
      <c r="B9" s="77">
        <v>4337</v>
      </c>
      <c r="C9" s="77">
        <v>4038</v>
      </c>
      <c r="D9" s="27">
        <f>B9+C9</f>
        <v>8375</v>
      </c>
      <c r="E9" s="69"/>
      <c r="F9" s="69"/>
      <c r="G9" s="69"/>
      <c r="I9" s="11"/>
      <c r="J9" s="12"/>
      <c r="K9" s="13"/>
      <c r="L9" s="7"/>
      <c r="M9" s="13"/>
      <c r="N9" s="14"/>
      <c r="O9" s="15"/>
    </row>
    <row r="10" spans="1:15" ht="15.75" x14ac:dyDescent="0.25">
      <c r="A10" s="4" t="s">
        <v>6</v>
      </c>
      <c r="B10" s="77">
        <v>4482</v>
      </c>
      <c r="C10" s="77">
        <v>4144</v>
      </c>
      <c r="D10" s="27">
        <f t="shared" ref="D10:D27" si="0">B10+C10</f>
        <v>8626</v>
      </c>
      <c r="E10" s="69"/>
      <c r="F10" s="69"/>
      <c r="G10" s="69"/>
      <c r="I10" s="16"/>
      <c r="J10" s="12"/>
      <c r="K10" s="13"/>
      <c r="L10" s="7"/>
      <c r="M10" s="13"/>
      <c r="N10" s="14"/>
      <c r="O10" s="15"/>
    </row>
    <row r="11" spans="1:15" ht="15.75" x14ac:dyDescent="0.25">
      <c r="A11" s="4" t="s">
        <v>7</v>
      </c>
      <c r="B11" s="77">
        <v>4835</v>
      </c>
      <c r="C11" s="77">
        <v>4644</v>
      </c>
      <c r="D11" s="27">
        <f t="shared" si="0"/>
        <v>9479</v>
      </c>
      <c r="E11" s="69"/>
      <c r="F11" s="69"/>
      <c r="G11" s="69"/>
      <c r="I11" s="16"/>
      <c r="J11" s="12"/>
      <c r="K11" s="13"/>
      <c r="L11" s="7"/>
      <c r="M11" s="13"/>
      <c r="N11" s="14"/>
      <c r="O11" s="15"/>
    </row>
    <row r="12" spans="1:15" ht="15.75" x14ac:dyDescent="0.25">
      <c r="A12" s="43" t="s">
        <v>8</v>
      </c>
      <c r="B12" s="77">
        <v>3193</v>
      </c>
      <c r="C12" s="77">
        <v>3029</v>
      </c>
      <c r="D12" s="27">
        <f t="shared" si="0"/>
        <v>6222</v>
      </c>
      <c r="E12" s="75">
        <f>B12</f>
        <v>3193</v>
      </c>
      <c r="F12" s="75">
        <f>C12</f>
        <v>3029</v>
      </c>
      <c r="G12" s="27">
        <f>E12+F12</f>
        <v>6222</v>
      </c>
      <c r="I12" s="11"/>
      <c r="J12" s="12"/>
      <c r="K12" s="13"/>
      <c r="L12" s="7"/>
      <c r="M12" s="13"/>
      <c r="N12" s="14"/>
      <c r="O12" s="15"/>
    </row>
    <row r="13" spans="1:15" ht="15.75" x14ac:dyDescent="0.25">
      <c r="A13" s="43" t="s">
        <v>9</v>
      </c>
      <c r="B13" s="77">
        <v>4600</v>
      </c>
      <c r="C13" s="77">
        <v>4358</v>
      </c>
      <c r="D13" s="27">
        <f t="shared" si="0"/>
        <v>8958</v>
      </c>
      <c r="E13" s="75">
        <f t="shared" ref="E13:F21" si="1">B13</f>
        <v>4600</v>
      </c>
      <c r="F13" s="75">
        <f t="shared" si="1"/>
        <v>4358</v>
      </c>
      <c r="G13" s="27">
        <f t="shared" ref="G13:G21" si="2">E13+F13</f>
        <v>8958</v>
      </c>
      <c r="I13" s="11"/>
      <c r="J13" s="18"/>
      <c r="K13" s="13"/>
      <c r="L13" s="7"/>
      <c r="M13" s="13"/>
      <c r="N13" s="14"/>
      <c r="O13" s="15"/>
    </row>
    <row r="14" spans="1:15" ht="15.75" x14ac:dyDescent="0.25">
      <c r="A14" s="43" t="s">
        <v>10</v>
      </c>
      <c r="B14" s="77">
        <v>5051</v>
      </c>
      <c r="C14" s="77">
        <v>4947</v>
      </c>
      <c r="D14" s="27">
        <f t="shared" si="0"/>
        <v>9998</v>
      </c>
      <c r="E14" s="75">
        <f t="shared" si="1"/>
        <v>5051</v>
      </c>
      <c r="F14" s="75">
        <f t="shared" si="1"/>
        <v>4947</v>
      </c>
      <c r="G14" s="27">
        <f t="shared" si="2"/>
        <v>9998</v>
      </c>
      <c r="I14" s="11"/>
      <c r="J14" s="18"/>
      <c r="K14" s="13"/>
      <c r="L14" s="7"/>
      <c r="M14" s="13"/>
      <c r="N14" s="14"/>
      <c r="O14" s="15"/>
    </row>
    <row r="15" spans="1:15" ht="15.75" x14ac:dyDescent="0.25">
      <c r="A15" s="43" t="s">
        <v>11</v>
      </c>
      <c r="B15" s="77">
        <v>5740</v>
      </c>
      <c r="C15" s="77">
        <v>5856</v>
      </c>
      <c r="D15" s="27">
        <f t="shared" si="0"/>
        <v>11596</v>
      </c>
      <c r="E15" s="75">
        <f t="shared" si="1"/>
        <v>5740</v>
      </c>
      <c r="F15" s="75">
        <f t="shared" si="1"/>
        <v>5856</v>
      </c>
      <c r="G15" s="27">
        <f t="shared" si="2"/>
        <v>11596</v>
      </c>
      <c r="I15" s="76"/>
      <c r="J15" s="18"/>
      <c r="K15" s="13"/>
      <c r="L15" s="7"/>
      <c r="M15" s="13"/>
      <c r="N15" s="14"/>
      <c r="O15" s="15"/>
    </row>
    <row r="16" spans="1:15" ht="15.75" x14ac:dyDescent="0.25">
      <c r="A16" s="43" t="s">
        <v>12</v>
      </c>
      <c r="B16" s="77">
        <v>6480</v>
      </c>
      <c r="C16" s="77">
        <v>6471</v>
      </c>
      <c r="D16" s="27">
        <f t="shared" si="0"/>
        <v>12951</v>
      </c>
      <c r="E16" s="75">
        <f t="shared" si="1"/>
        <v>6480</v>
      </c>
      <c r="F16" s="75">
        <f t="shared" si="1"/>
        <v>6471</v>
      </c>
      <c r="G16" s="27">
        <f t="shared" si="2"/>
        <v>12951</v>
      </c>
      <c r="I16" s="11"/>
      <c r="J16" s="18"/>
      <c r="K16" s="13"/>
      <c r="L16" s="7"/>
      <c r="M16" s="13"/>
      <c r="N16" s="14"/>
      <c r="O16" s="15"/>
    </row>
    <row r="17" spans="1:15" ht="15.75" x14ac:dyDescent="0.25">
      <c r="A17" s="43" t="s">
        <v>13</v>
      </c>
      <c r="B17" s="77">
        <v>6250</v>
      </c>
      <c r="C17" s="77">
        <v>6181</v>
      </c>
      <c r="D17" s="27">
        <f t="shared" si="0"/>
        <v>12431</v>
      </c>
      <c r="E17" s="75">
        <f t="shared" si="1"/>
        <v>6250</v>
      </c>
      <c r="F17" s="75">
        <f t="shared" si="1"/>
        <v>6181</v>
      </c>
      <c r="G17" s="27">
        <f t="shared" si="2"/>
        <v>12431</v>
      </c>
      <c r="I17" s="11"/>
      <c r="J17" s="12"/>
      <c r="K17" s="13"/>
      <c r="L17" s="7"/>
      <c r="M17" s="13"/>
      <c r="N17" s="14"/>
      <c r="O17" s="15"/>
    </row>
    <row r="18" spans="1:15" ht="15.75" x14ac:dyDescent="0.25">
      <c r="A18" s="43" t="s">
        <v>14</v>
      </c>
      <c r="B18" s="77">
        <v>5807</v>
      </c>
      <c r="C18" s="77">
        <v>6093</v>
      </c>
      <c r="D18" s="27">
        <f t="shared" si="0"/>
        <v>11900</v>
      </c>
      <c r="E18" s="75">
        <f t="shared" si="1"/>
        <v>5807</v>
      </c>
      <c r="F18" s="75">
        <f t="shared" si="1"/>
        <v>6093</v>
      </c>
      <c r="G18" s="27">
        <f t="shared" si="2"/>
        <v>11900</v>
      </c>
      <c r="I18" s="11"/>
      <c r="J18" s="12"/>
      <c r="K18" s="13"/>
      <c r="L18" s="7"/>
      <c r="M18" s="13"/>
      <c r="N18" s="14"/>
      <c r="O18" s="15"/>
    </row>
    <row r="19" spans="1:15" ht="15.75" x14ac:dyDescent="0.25">
      <c r="A19" s="43" t="s">
        <v>15</v>
      </c>
      <c r="B19" s="77">
        <v>5226</v>
      </c>
      <c r="C19" s="77">
        <v>5664</v>
      </c>
      <c r="D19" s="27">
        <f t="shared" si="0"/>
        <v>10890</v>
      </c>
      <c r="E19" s="75">
        <f t="shared" si="1"/>
        <v>5226</v>
      </c>
      <c r="F19" s="75">
        <f t="shared" si="1"/>
        <v>5664</v>
      </c>
      <c r="G19" s="27">
        <f t="shared" si="2"/>
        <v>10890</v>
      </c>
      <c r="I19" s="11"/>
      <c r="J19" s="17"/>
      <c r="K19" s="13"/>
      <c r="L19" s="7"/>
      <c r="M19" s="13"/>
      <c r="N19" s="14"/>
      <c r="O19" s="15"/>
    </row>
    <row r="20" spans="1:15" ht="15.75" x14ac:dyDescent="0.25">
      <c r="A20" s="43" t="s">
        <v>16</v>
      </c>
      <c r="B20" s="77">
        <v>4433</v>
      </c>
      <c r="C20" s="77">
        <v>4903</v>
      </c>
      <c r="D20" s="27">
        <f t="shared" si="0"/>
        <v>9336</v>
      </c>
      <c r="E20" s="75">
        <f t="shared" si="1"/>
        <v>4433</v>
      </c>
      <c r="F20" s="75">
        <f t="shared" si="1"/>
        <v>4903</v>
      </c>
      <c r="G20" s="27">
        <f t="shared" si="2"/>
        <v>9336</v>
      </c>
      <c r="I20" s="11"/>
      <c r="J20" s="7"/>
      <c r="K20" s="13"/>
      <c r="L20" s="7"/>
      <c r="M20" s="13"/>
      <c r="N20" s="14"/>
      <c r="O20" s="15"/>
    </row>
    <row r="21" spans="1:15" ht="15.75" x14ac:dyDescent="0.25">
      <c r="A21" s="43" t="s">
        <v>17</v>
      </c>
      <c r="B21" s="77">
        <v>3582</v>
      </c>
      <c r="C21" s="77">
        <v>3851</v>
      </c>
      <c r="D21" s="27">
        <f t="shared" si="0"/>
        <v>7433</v>
      </c>
      <c r="E21" s="75">
        <f t="shared" si="1"/>
        <v>3582</v>
      </c>
      <c r="F21" s="75">
        <f t="shared" si="1"/>
        <v>3851</v>
      </c>
      <c r="G21" s="27">
        <f t="shared" si="2"/>
        <v>7433</v>
      </c>
      <c r="I21" s="11"/>
      <c r="J21" s="7"/>
      <c r="K21" s="13"/>
      <c r="L21" s="7"/>
      <c r="M21" s="13"/>
      <c r="N21" s="14"/>
      <c r="O21" s="15"/>
    </row>
    <row r="22" spans="1:15" ht="15.75" x14ac:dyDescent="0.25">
      <c r="A22" s="43" t="s">
        <v>18</v>
      </c>
      <c r="B22" s="77">
        <v>3155</v>
      </c>
      <c r="C22" s="77">
        <v>3703</v>
      </c>
      <c r="D22" s="27">
        <f t="shared" si="0"/>
        <v>6858</v>
      </c>
      <c r="E22" s="69"/>
      <c r="F22" s="69"/>
      <c r="G22" s="69"/>
      <c r="I22" s="11"/>
      <c r="J22" s="7"/>
      <c r="K22" s="13"/>
      <c r="L22" s="7"/>
      <c r="M22" s="13"/>
      <c r="N22" s="14"/>
      <c r="O22" s="15"/>
    </row>
    <row r="23" spans="1:15" ht="15.75" x14ac:dyDescent="0.25">
      <c r="A23" s="43" t="s">
        <v>19</v>
      </c>
      <c r="B23" s="77">
        <v>2248</v>
      </c>
      <c r="C23" s="77">
        <v>2870</v>
      </c>
      <c r="D23" s="27">
        <f t="shared" si="0"/>
        <v>5118</v>
      </c>
      <c r="E23" s="69"/>
      <c r="F23" s="69"/>
      <c r="G23" s="69"/>
      <c r="I23" s="11"/>
      <c r="J23" s="7"/>
      <c r="K23" s="13"/>
      <c r="L23" s="7"/>
      <c r="M23" s="13"/>
      <c r="N23" s="14"/>
      <c r="O23" s="15"/>
    </row>
    <row r="24" spans="1:15" ht="15.75" x14ac:dyDescent="0.25">
      <c r="A24" s="43" t="s">
        <v>20</v>
      </c>
      <c r="B24" s="77">
        <v>1756</v>
      </c>
      <c r="C24" s="77">
        <v>2455</v>
      </c>
      <c r="D24" s="27">
        <f t="shared" si="0"/>
        <v>4211</v>
      </c>
      <c r="E24" s="69"/>
      <c r="F24" s="69"/>
      <c r="G24" s="69"/>
      <c r="I24" s="11"/>
      <c r="J24" s="7"/>
      <c r="K24" s="13"/>
      <c r="L24" s="7"/>
      <c r="M24" s="13"/>
      <c r="N24" s="14"/>
      <c r="O24" s="15"/>
    </row>
    <row r="25" spans="1:15" ht="15.75" x14ac:dyDescent="0.25">
      <c r="A25" s="43" t="s">
        <v>21</v>
      </c>
      <c r="B25" s="77">
        <v>1209</v>
      </c>
      <c r="C25" s="77">
        <v>2142</v>
      </c>
      <c r="D25" s="27">
        <f t="shared" si="0"/>
        <v>3351</v>
      </c>
      <c r="E25" s="69"/>
      <c r="F25" s="69"/>
      <c r="G25" s="69"/>
      <c r="I25" s="11"/>
      <c r="J25" s="7"/>
      <c r="K25" s="13"/>
      <c r="L25" s="7"/>
      <c r="M25" s="13"/>
      <c r="N25" s="14"/>
      <c r="O25" s="15"/>
    </row>
    <row r="26" spans="1:15" ht="15.75" x14ac:dyDescent="0.25">
      <c r="A26" s="43" t="s">
        <v>22</v>
      </c>
      <c r="B26" s="77">
        <v>790</v>
      </c>
      <c r="C26" s="77">
        <v>1994</v>
      </c>
      <c r="D26" s="27">
        <f t="shared" si="0"/>
        <v>2784</v>
      </c>
      <c r="E26" s="69"/>
      <c r="F26" s="69"/>
      <c r="G26" s="69"/>
      <c r="I26" s="11"/>
      <c r="J26" s="7"/>
      <c r="K26" s="8"/>
      <c r="L26" s="7"/>
      <c r="M26" s="13"/>
      <c r="N26" s="14"/>
      <c r="O26" s="15"/>
    </row>
    <row r="27" spans="1:15" ht="15.75" x14ac:dyDescent="0.25">
      <c r="A27" s="43" t="s">
        <v>4</v>
      </c>
      <c r="B27" s="27">
        <f>SUM(B9:B26)</f>
        <v>73174</v>
      </c>
      <c r="C27" s="27">
        <f>SUM(C9:C26)</f>
        <v>77343</v>
      </c>
      <c r="D27" s="27">
        <f t="shared" si="0"/>
        <v>150517</v>
      </c>
      <c r="E27" s="27">
        <f>SUM(E12:E26)</f>
        <v>50362</v>
      </c>
      <c r="F27" s="27">
        <f>SUM(F12:F26)</f>
        <v>51353</v>
      </c>
      <c r="G27" s="27">
        <f>SUM(G12:G26)</f>
        <v>101715</v>
      </c>
      <c r="I27" s="11"/>
      <c r="J27" s="14"/>
      <c r="K27" s="15"/>
      <c r="L27" s="14"/>
      <c r="M27" s="15"/>
      <c r="N27" s="14"/>
      <c r="O27" s="15"/>
    </row>
    <row r="30" spans="1:15" x14ac:dyDescent="0.25">
      <c r="A30" s="3"/>
    </row>
    <row r="32" spans="1:15" ht="15.75" x14ac:dyDescent="0.25">
      <c r="A32" s="11"/>
      <c r="B32" s="19"/>
      <c r="C32" s="19"/>
      <c r="D32" s="20"/>
    </row>
    <row r="37" spans="1:1" x14ac:dyDescent="0.25">
      <c r="A37" s="3"/>
    </row>
  </sheetData>
  <mergeCells count="7">
    <mergeCell ref="A3:I4"/>
    <mergeCell ref="N7:O7"/>
    <mergeCell ref="A6:G6"/>
    <mergeCell ref="B7:D7"/>
    <mergeCell ref="E7:G7"/>
    <mergeCell ref="J7:K7"/>
    <mergeCell ref="L7:M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53" t="s">
        <v>28</v>
      </c>
    </row>
    <row r="4" spans="1:10" ht="15" customHeight="1" x14ac:dyDescent="0.25">
      <c r="A4" s="83" t="s">
        <v>118</v>
      </c>
      <c r="B4" s="83"/>
      <c r="C4" s="83"/>
      <c r="D4" s="83"/>
      <c r="E4" s="83"/>
      <c r="F4" s="83"/>
      <c r="G4" s="83"/>
      <c r="H4" s="83"/>
      <c r="I4" s="72"/>
      <c r="J4" s="72"/>
    </row>
    <row r="5" spans="1:10" x14ac:dyDescent="0.25">
      <c r="A5" s="72"/>
      <c r="B5" s="72"/>
      <c r="C5" s="72"/>
      <c r="D5" s="72"/>
      <c r="E5" s="72"/>
      <c r="F5" s="72"/>
      <c r="G5" s="72"/>
      <c r="H5" s="72"/>
      <c r="I5" s="72"/>
      <c r="J5" s="72"/>
    </row>
    <row r="7" spans="1:10" x14ac:dyDescent="0.25">
      <c r="A7" s="80" t="s">
        <v>119</v>
      </c>
      <c r="B7" s="87" t="s">
        <v>122</v>
      </c>
      <c r="C7" s="87"/>
      <c r="D7" s="87"/>
    </row>
    <row r="8" spans="1:10" x14ac:dyDescent="0.25">
      <c r="A8" s="81"/>
      <c r="B8" s="74" t="s">
        <v>107</v>
      </c>
      <c r="C8" s="74" t="s">
        <v>120</v>
      </c>
      <c r="D8" s="74" t="s">
        <v>121</v>
      </c>
    </row>
    <row r="9" spans="1:10" x14ac:dyDescent="0.25">
      <c r="A9" s="79">
        <v>40179</v>
      </c>
      <c r="B9" s="25">
        <v>7310</v>
      </c>
      <c r="C9" s="25">
        <v>8685</v>
      </c>
      <c r="D9" s="25">
        <f>B9+C9</f>
        <v>15995</v>
      </c>
    </row>
    <row r="10" spans="1:10" x14ac:dyDescent="0.25">
      <c r="A10" s="79">
        <v>40210</v>
      </c>
      <c r="B10" s="25">
        <v>7515</v>
      </c>
      <c r="C10" s="25">
        <v>9189</v>
      </c>
      <c r="D10" s="25">
        <f t="shared" ref="D10:D73" si="0">B10+C10</f>
        <v>16704</v>
      </c>
    </row>
    <row r="11" spans="1:10" x14ac:dyDescent="0.25">
      <c r="A11" s="79">
        <v>40238</v>
      </c>
      <c r="B11" s="25">
        <v>7552</v>
      </c>
      <c r="C11" s="25">
        <v>9213</v>
      </c>
      <c r="D11" s="25">
        <f>B11+C11</f>
        <v>16765</v>
      </c>
    </row>
    <row r="12" spans="1:10" x14ac:dyDescent="0.25">
      <c r="A12" s="79">
        <v>40269</v>
      </c>
      <c r="B12" s="25">
        <v>7383</v>
      </c>
      <c r="C12" s="25">
        <v>9265</v>
      </c>
      <c r="D12" s="25">
        <f t="shared" si="0"/>
        <v>16648</v>
      </c>
    </row>
    <row r="13" spans="1:10" x14ac:dyDescent="0.25">
      <c r="A13" s="79">
        <v>40299</v>
      </c>
      <c r="B13" s="25">
        <v>7182</v>
      </c>
      <c r="C13" s="25">
        <v>9163</v>
      </c>
      <c r="D13" s="25">
        <f t="shared" si="0"/>
        <v>16345</v>
      </c>
    </row>
    <row r="14" spans="1:10" x14ac:dyDescent="0.25">
      <c r="A14" s="79">
        <v>40330</v>
      </c>
      <c r="B14" s="25">
        <v>7072</v>
      </c>
      <c r="C14" s="25">
        <v>9040</v>
      </c>
      <c r="D14" s="25">
        <f t="shared" si="0"/>
        <v>16112</v>
      </c>
    </row>
    <row r="15" spans="1:10" x14ac:dyDescent="0.25">
      <c r="A15" s="79">
        <v>40360</v>
      </c>
      <c r="B15" s="25">
        <v>6976</v>
      </c>
      <c r="C15" s="25">
        <v>8636</v>
      </c>
      <c r="D15" s="25">
        <f t="shared" si="0"/>
        <v>15612</v>
      </c>
    </row>
    <row r="16" spans="1:10" x14ac:dyDescent="0.25">
      <c r="A16" s="79">
        <v>40391</v>
      </c>
      <c r="B16" s="25">
        <v>7183</v>
      </c>
      <c r="C16" s="25">
        <v>8820</v>
      </c>
      <c r="D16" s="25">
        <f t="shared" si="0"/>
        <v>16003</v>
      </c>
    </row>
    <row r="17" spans="1:15" x14ac:dyDescent="0.25">
      <c r="A17" s="79">
        <v>40422</v>
      </c>
      <c r="B17" s="25">
        <v>7543</v>
      </c>
      <c r="C17" s="25">
        <v>9294</v>
      </c>
      <c r="D17" s="25">
        <f t="shared" si="0"/>
        <v>16837</v>
      </c>
    </row>
    <row r="18" spans="1:15" x14ac:dyDescent="0.25">
      <c r="A18" s="79">
        <v>40452</v>
      </c>
      <c r="B18" s="25">
        <v>7817</v>
      </c>
      <c r="C18" s="25">
        <v>9680</v>
      </c>
      <c r="D18" s="25">
        <f t="shared" si="0"/>
        <v>17497</v>
      </c>
    </row>
    <row r="19" spans="1:15" x14ac:dyDescent="0.25">
      <c r="A19" s="79">
        <v>40483</v>
      </c>
      <c r="B19" s="25">
        <v>7553</v>
      </c>
      <c r="C19" s="25">
        <v>9352</v>
      </c>
      <c r="D19" s="25">
        <f t="shared" si="0"/>
        <v>16905</v>
      </c>
    </row>
    <row r="20" spans="1:15" x14ac:dyDescent="0.25">
      <c r="A20" s="79">
        <v>40513</v>
      </c>
      <c r="B20" s="25">
        <v>7531</v>
      </c>
      <c r="C20" s="25">
        <v>8886</v>
      </c>
      <c r="D20" s="25">
        <f t="shared" si="0"/>
        <v>16417</v>
      </c>
    </row>
    <row r="21" spans="1:15" x14ac:dyDescent="0.25">
      <c r="A21" s="79">
        <v>40544</v>
      </c>
      <c r="B21" s="25">
        <v>7760</v>
      </c>
      <c r="C21" s="25">
        <v>9424</v>
      </c>
      <c r="D21" s="25">
        <f t="shared" si="0"/>
        <v>17184</v>
      </c>
    </row>
    <row r="22" spans="1:15" x14ac:dyDescent="0.25">
      <c r="A22" s="79">
        <v>40575</v>
      </c>
      <c r="B22" s="25">
        <v>7790</v>
      </c>
      <c r="C22" s="25">
        <v>9554</v>
      </c>
      <c r="D22" s="25">
        <f t="shared" si="0"/>
        <v>17344</v>
      </c>
    </row>
    <row r="23" spans="1:15" x14ac:dyDescent="0.25">
      <c r="A23" s="79">
        <v>40603</v>
      </c>
      <c r="B23" s="25">
        <v>7885</v>
      </c>
      <c r="C23" s="25">
        <v>9749</v>
      </c>
      <c r="D23" s="25">
        <f t="shared" si="0"/>
        <v>17634</v>
      </c>
    </row>
    <row r="24" spans="1:15" x14ac:dyDescent="0.25">
      <c r="A24" s="79">
        <v>40634</v>
      </c>
      <c r="B24" s="25">
        <v>7917</v>
      </c>
      <c r="C24" s="25">
        <v>9693</v>
      </c>
      <c r="D24" s="25">
        <f t="shared" si="0"/>
        <v>17610</v>
      </c>
    </row>
    <row r="25" spans="1:15" x14ac:dyDescent="0.25">
      <c r="A25" s="79">
        <v>40664</v>
      </c>
      <c r="B25" s="25">
        <v>7659</v>
      </c>
      <c r="C25" s="25">
        <v>9479</v>
      </c>
      <c r="D25" s="25">
        <f t="shared" si="0"/>
        <v>17138</v>
      </c>
    </row>
    <row r="26" spans="1:15" x14ac:dyDescent="0.25">
      <c r="A26" s="79">
        <v>40695</v>
      </c>
      <c r="B26" s="25">
        <v>7506</v>
      </c>
      <c r="C26" s="25">
        <v>9505</v>
      </c>
      <c r="D26" s="25">
        <f t="shared" si="0"/>
        <v>17011</v>
      </c>
    </row>
    <row r="27" spans="1:15" ht="15" customHeight="1" x14ac:dyDescent="0.25">
      <c r="A27" s="79">
        <v>40725</v>
      </c>
      <c r="B27" s="25">
        <v>7404</v>
      </c>
      <c r="C27" s="25">
        <v>9158</v>
      </c>
      <c r="D27" s="25">
        <f t="shared" si="0"/>
        <v>16562</v>
      </c>
      <c r="F27" s="88" t="s">
        <v>126</v>
      </c>
      <c r="G27" s="88"/>
      <c r="H27" s="88"/>
      <c r="I27" s="88"/>
      <c r="J27" s="88"/>
      <c r="K27" s="88"/>
      <c r="L27" s="88"/>
      <c r="M27" s="88"/>
      <c r="N27" s="88"/>
      <c r="O27" s="88"/>
    </row>
    <row r="28" spans="1:15" x14ac:dyDescent="0.25">
      <c r="A28" s="79">
        <v>40756</v>
      </c>
      <c r="B28" s="25">
        <v>7490</v>
      </c>
      <c r="C28" s="25">
        <v>9299</v>
      </c>
      <c r="D28" s="25">
        <f t="shared" si="0"/>
        <v>16789</v>
      </c>
      <c r="F28" s="88"/>
      <c r="G28" s="88"/>
      <c r="H28" s="88"/>
      <c r="I28" s="88"/>
      <c r="J28" s="88"/>
      <c r="K28" s="88"/>
      <c r="L28" s="88"/>
      <c r="M28" s="88"/>
      <c r="N28" s="88"/>
      <c r="O28" s="88"/>
    </row>
    <row r="29" spans="1:15" x14ac:dyDescent="0.25">
      <c r="A29" s="79">
        <v>40787</v>
      </c>
      <c r="B29" s="25">
        <v>7755</v>
      </c>
      <c r="C29" s="25">
        <v>9780</v>
      </c>
      <c r="D29" s="25">
        <f t="shared" si="0"/>
        <v>17535</v>
      </c>
    </row>
    <row r="30" spans="1:15" x14ac:dyDescent="0.25">
      <c r="A30" s="79">
        <v>40817</v>
      </c>
      <c r="B30" s="25">
        <v>8227</v>
      </c>
      <c r="C30" s="25">
        <v>10236</v>
      </c>
      <c r="D30" s="25">
        <f t="shared" si="0"/>
        <v>18463</v>
      </c>
    </row>
    <row r="31" spans="1:15" x14ac:dyDescent="0.25">
      <c r="A31" s="79">
        <v>40848</v>
      </c>
      <c r="B31" s="25">
        <v>8493</v>
      </c>
      <c r="C31" s="25">
        <v>10353</v>
      </c>
      <c r="D31" s="25">
        <f t="shared" si="0"/>
        <v>18846</v>
      </c>
    </row>
    <row r="32" spans="1:15" x14ac:dyDescent="0.25">
      <c r="A32" s="79">
        <v>40878</v>
      </c>
      <c r="B32" s="25">
        <v>8473</v>
      </c>
      <c r="C32" s="25">
        <v>9978</v>
      </c>
      <c r="D32" s="25">
        <f t="shared" si="0"/>
        <v>18451</v>
      </c>
    </row>
    <row r="33" spans="1:4" x14ac:dyDescent="0.25">
      <c r="A33" s="79">
        <v>40909</v>
      </c>
      <c r="B33" s="25">
        <v>8937</v>
      </c>
      <c r="C33" s="25">
        <v>10579</v>
      </c>
      <c r="D33" s="25">
        <f t="shared" si="0"/>
        <v>19516</v>
      </c>
    </row>
    <row r="34" spans="1:4" x14ac:dyDescent="0.25">
      <c r="A34" s="79">
        <v>40940</v>
      </c>
      <c r="B34" s="25">
        <v>8928</v>
      </c>
      <c r="C34" s="25">
        <v>10549</v>
      </c>
      <c r="D34" s="25">
        <f t="shared" si="0"/>
        <v>19477</v>
      </c>
    </row>
    <row r="35" spans="1:4" x14ac:dyDescent="0.25">
      <c r="A35" s="79">
        <v>40969</v>
      </c>
      <c r="B35" s="25">
        <v>8980</v>
      </c>
      <c r="C35" s="25">
        <v>10687</v>
      </c>
      <c r="D35" s="25">
        <f t="shared" si="0"/>
        <v>19667</v>
      </c>
    </row>
    <row r="36" spans="1:4" x14ac:dyDescent="0.25">
      <c r="A36" s="79">
        <v>41000</v>
      </c>
      <c r="B36" s="25">
        <v>9047</v>
      </c>
      <c r="C36" s="25">
        <v>10746</v>
      </c>
      <c r="D36" s="25">
        <f t="shared" si="0"/>
        <v>19793</v>
      </c>
    </row>
    <row r="37" spans="1:4" x14ac:dyDescent="0.25">
      <c r="A37" s="79">
        <v>41030</v>
      </c>
      <c r="B37" s="25">
        <v>9119</v>
      </c>
      <c r="C37" s="25">
        <v>10901</v>
      </c>
      <c r="D37" s="25">
        <f t="shared" si="0"/>
        <v>20020</v>
      </c>
    </row>
    <row r="38" spans="1:4" x14ac:dyDescent="0.25">
      <c r="A38" s="79">
        <v>41061</v>
      </c>
      <c r="B38" s="25">
        <v>8719</v>
      </c>
      <c r="C38" s="25">
        <v>10612</v>
      </c>
      <c r="D38" s="25">
        <f t="shared" si="0"/>
        <v>19331</v>
      </c>
    </row>
    <row r="39" spans="1:4" x14ac:dyDescent="0.25">
      <c r="A39" s="79">
        <v>41091</v>
      </c>
      <c r="B39" s="25">
        <v>8587</v>
      </c>
      <c r="C39" s="25">
        <v>10327</v>
      </c>
      <c r="D39" s="25">
        <f t="shared" si="0"/>
        <v>18914</v>
      </c>
    </row>
    <row r="40" spans="1:4" x14ac:dyDescent="0.25">
      <c r="A40" s="79">
        <v>41122</v>
      </c>
      <c r="B40" s="25">
        <v>8466</v>
      </c>
      <c r="C40" s="25">
        <v>10162</v>
      </c>
      <c r="D40" s="25">
        <f t="shared" si="0"/>
        <v>18628</v>
      </c>
    </row>
    <row r="41" spans="1:4" x14ac:dyDescent="0.25">
      <c r="A41" s="79">
        <v>41153</v>
      </c>
      <c r="B41" s="25">
        <v>8932</v>
      </c>
      <c r="C41" s="25">
        <v>10474</v>
      </c>
      <c r="D41" s="25">
        <f t="shared" si="0"/>
        <v>19406</v>
      </c>
    </row>
    <row r="42" spans="1:4" x14ac:dyDescent="0.25">
      <c r="A42" s="79">
        <v>41183</v>
      </c>
      <c r="B42" s="25">
        <v>9400</v>
      </c>
      <c r="C42" s="25">
        <v>10734</v>
      </c>
      <c r="D42" s="25">
        <f t="shared" si="0"/>
        <v>20134</v>
      </c>
    </row>
    <row r="43" spans="1:4" x14ac:dyDescent="0.25">
      <c r="A43" s="79">
        <v>41214</v>
      </c>
      <c r="B43" s="25">
        <v>9251</v>
      </c>
      <c r="C43" s="25">
        <v>10576</v>
      </c>
      <c r="D43" s="25">
        <f t="shared" si="0"/>
        <v>19827</v>
      </c>
    </row>
    <row r="44" spans="1:4" x14ac:dyDescent="0.25">
      <c r="A44" s="79">
        <v>41244</v>
      </c>
      <c r="B44" s="25">
        <v>9117</v>
      </c>
      <c r="C44" s="25">
        <v>10128</v>
      </c>
      <c r="D44" s="25">
        <f t="shared" si="0"/>
        <v>19245</v>
      </c>
    </row>
    <row r="45" spans="1:4" x14ac:dyDescent="0.25">
      <c r="A45" s="79">
        <v>41275</v>
      </c>
      <c r="B45" s="25">
        <v>9739</v>
      </c>
      <c r="C45" s="25">
        <v>10917</v>
      </c>
      <c r="D45" s="25">
        <f t="shared" si="0"/>
        <v>20656</v>
      </c>
    </row>
    <row r="46" spans="1:4" x14ac:dyDescent="0.25">
      <c r="A46" s="79">
        <v>41306</v>
      </c>
      <c r="B46" s="25">
        <v>9800</v>
      </c>
      <c r="C46" s="25">
        <v>10979</v>
      </c>
      <c r="D46" s="25">
        <f t="shared" si="0"/>
        <v>20779</v>
      </c>
    </row>
    <row r="47" spans="1:4" x14ac:dyDescent="0.25">
      <c r="A47" s="79">
        <v>41334</v>
      </c>
      <c r="B47" s="25">
        <v>9831</v>
      </c>
      <c r="C47" s="25">
        <v>10983</v>
      </c>
      <c r="D47" s="25">
        <f t="shared" si="0"/>
        <v>20814</v>
      </c>
    </row>
    <row r="48" spans="1:4" x14ac:dyDescent="0.25">
      <c r="A48" s="79">
        <v>41365</v>
      </c>
      <c r="B48" s="25">
        <v>9565</v>
      </c>
      <c r="C48" s="25">
        <v>10942</v>
      </c>
      <c r="D48" s="25">
        <f t="shared" si="0"/>
        <v>20507</v>
      </c>
    </row>
    <row r="49" spans="1:4" x14ac:dyDescent="0.25">
      <c r="A49" s="79">
        <v>41395</v>
      </c>
      <c r="B49" s="25">
        <v>9453</v>
      </c>
      <c r="C49" s="25">
        <v>10920</v>
      </c>
      <c r="D49" s="25">
        <f t="shared" si="0"/>
        <v>20373</v>
      </c>
    </row>
    <row r="50" spans="1:4" x14ac:dyDescent="0.25">
      <c r="A50" s="79">
        <v>41426</v>
      </c>
      <c r="B50" s="25">
        <v>9155</v>
      </c>
      <c r="C50" s="25">
        <v>10728</v>
      </c>
      <c r="D50" s="25">
        <f t="shared" si="0"/>
        <v>19883</v>
      </c>
    </row>
    <row r="51" spans="1:4" x14ac:dyDescent="0.25">
      <c r="A51" s="79">
        <v>41456</v>
      </c>
      <c r="B51" s="25">
        <v>9172</v>
      </c>
      <c r="C51" s="25">
        <v>10514</v>
      </c>
      <c r="D51" s="25">
        <f t="shared" si="0"/>
        <v>19686</v>
      </c>
    </row>
    <row r="52" spans="1:4" x14ac:dyDescent="0.25">
      <c r="A52" s="79">
        <v>41487</v>
      </c>
      <c r="B52" s="25">
        <v>9305</v>
      </c>
      <c r="C52" s="25">
        <v>10650</v>
      </c>
      <c r="D52" s="25">
        <f t="shared" si="0"/>
        <v>19955</v>
      </c>
    </row>
    <row r="53" spans="1:4" x14ac:dyDescent="0.25">
      <c r="A53" s="79">
        <v>41518</v>
      </c>
      <c r="B53" s="25">
        <v>9354</v>
      </c>
      <c r="C53" s="25">
        <v>11006</v>
      </c>
      <c r="D53" s="25">
        <f t="shared" si="0"/>
        <v>20360</v>
      </c>
    </row>
    <row r="54" spans="1:4" x14ac:dyDescent="0.25">
      <c r="A54" s="79">
        <v>41548</v>
      </c>
      <c r="B54" s="25">
        <v>9569</v>
      </c>
      <c r="C54" s="25">
        <v>11154</v>
      </c>
      <c r="D54" s="25">
        <f t="shared" si="0"/>
        <v>20723</v>
      </c>
    </row>
    <row r="55" spans="1:4" x14ac:dyDescent="0.25">
      <c r="A55" s="79">
        <v>41579</v>
      </c>
      <c r="B55" s="25">
        <v>9474</v>
      </c>
      <c r="C55" s="25">
        <v>10888</v>
      </c>
      <c r="D55" s="25">
        <f t="shared" si="0"/>
        <v>20362</v>
      </c>
    </row>
    <row r="56" spans="1:4" x14ac:dyDescent="0.25">
      <c r="A56" s="79">
        <v>41609</v>
      </c>
      <c r="B56" s="78">
        <v>9342</v>
      </c>
      <c r="C56" s="78">
        <v>10542</v>
      </c>
      <c r="D56" s="25">
        <f t="shared" si="0"/>
        <v>19884</v>
      </c>
    </row>
    <row r="57" spans="1:4" x14ac:dyDescent="0.25">
      <c r="A57" s="79">
        <v>41640</v>
      </c>
      <c r="B57" s="78">
        <v>9717</v>
      </c>
      <c r="C57" s="78">
        <v>11110</v>
      </c>
      <c r="D57" s="25">
        <f t="shared" si="0"/>
        <v>20827</v>
      </c>
    </row>
    <row r="58" spans="1:4" x14ac:dyDescent="0.25">
      <c r="A58" s="79">
        <v>41671</v>
      </c>
      <c r="B58" s="78">
        <v>9659</v>
      </c>
      <c r="C58" s="78">
        <v>10998</v>
      </c>
      <c r="D58" s="25">
        <f t="shared" si="0"/>
        <v>20657</v>
      </c>
    </row>
    <row r="59" spans="1:4" x14ac:dyDescent="0.25">
      <c r="A59" s="79">
        <v>41699</v>
      </c>
      <c r="B59" s="78">
        <v>9484</v>
      </c>
      <c r="C59" s="78">
        <v>11004</v>
      </c>
      <c r="D59" s="25">
        <f t="shared" si="0"/>
        <v>20488</v>
      </c>
    </row>
    <row r="60" spans="1:4" x14ac:dyDescent="0.25">
      <c r="A60" s="79">
        <v>41730</v>
      </c>
      <c r="B60" s="78">
        <v>9096</v>
      </c>
      <c r="C60" s="78">
        <v>10616</v>
      </c>
      <c r="D60" s="25">
        <f t="shared" si="0"/>
        <v>19712</v>
      </c>
    </row>
    <row r="61" spans="1:4" x14ac:dyDescent="0.25">
      <c r="A61" s="79">
        <v>41760</v>
      </c>
      <c r="B61" s="78">
        <v>8825</v>
      </c>
      <c r="C61" s="78">
        <v>10358</v>
      </c>
      <c r="D61" s="25">
        <f t="shared" si="0"/>
        <v>19183</v>
      </c>
    </row>
    <row r="62" spans="1:4" x14ac:dyDescent="0.25">
      <c r="A62" s="79">
        <v>41791</v>
      </c>
      <c r="B62" s="78">
        <v>8528</v>
      </c>
      <c r="C62" s="78">
        <v>10115</v>
      </c>
      <c r="D62" s="25">
        <f t="shared" si="0"/>
        <v>18643</v>
      </c>
    </row>
    <row r="63" spans="1:4" x14ac:dyDescent="0.25">
      <c r="A63" s="79">
        <v>41821</v>
      </c>
      <c r="B63" s="78">
        <v>8516</v>
      </c>
      <c r="C63" s="78">
        <v>9920</v>
      </c>
      <c r="D63" s="25">
        <f t="shared" si="0"/>
        <v>18436</v>
      </c>
    </row>
    <row r="64" spans="1:4" x14ac:dyDescent="0.25">
      <c r="A64" s="79">
        <v>41852</v>
      </c>
      <c r="B64" s="78">
        <v>8553</v>
      </c>
      <c r="C64" s="78">
        <v>10007</v>
      </c>
      <c r="D64" s="25">
        <f t="shared" si="0"/>
        <v>18560</v>
      </c>
    </row>
    <row r="65" spans="1:5" x14ac:dyDescent="0.25">
      <c r="A65" s="79">
        <v>41883</v>
      </c>
      <c r="B65" s="78">
        <v>8741</v>
      </c>
      <c r="C65" s="78">
        <v>10442</v>
      </c>
      <c r="D65" s="25">
        <f t="shared" si="0"/>
        <v>19183</v>
      </c>
    </row>
    <row r="66" spans="1:5" x14ac:dyDescent="0.25">
      <c r="A66" s="79">
        <v>41913</v>
      </c>
      <c r="B66" s="78">
        <v>8883</v>
      </c>
      <c r="C66" s="78">
        <v>10633</v>
      </c>
      <c r="D66" s="25">
        <f t="shared" si="0"/>
        <v>19516</v>
      </c>
    </row>
    <row r="67" spans="1:5" x14ac:dyDescent="0.25">
      <c r="A67" s="79">
        <v>41944</v>
      </c>
      <c r="B67" s="78">
        <v>8834</v>
      </c>
      <c r="C67" s="78">
        <v>10460</v>
      </c>
      <c r="D67" s="25">
        <f t="shared" si="0"/>
        <v>19294</v>
      </c>
    </row>
    <row r="68" spans="1:5" x14ac:dyDescent="0.25">
      <c r="A68" s="79">
        <v>41974</v>
      </c>
      <c r="B68" s="78">
        <v>8797</v>
      </c>
      <c r="C68" s="78">
        <v>10239</v>
      </c>
      <c r="D68" s="25">
        <f t="shared" si="0"/>
        <v>19036</v>
      </c>
    </row>
    <row r="69" spans="1:5" x14ac:dyDescent="0.25">
      <c r="A69" s="79">
        <v>42005</v>
      </c>
      <c r="B69" s="78">
        <v>8789</v>
      </c>
      <c r="C69" s="78">
        <v>10378</v>
      </c>
      <c r="D69" s="78">
        <f t="shared" si="0"/>
        <v>19167</v>
      </c>
    </row>
    <row r="70" spans="1:5" x14ac:dyDescent="0.25">
      <c r="A70" s="79">
        <v>42036</v>
      </c>
      <c r="B70" s="78">
        <v>8582</v>
      </c>
      <c r="C70" s="78">
        <v>10323</v>
      </c>
      <c r="D70" s="78">
        <f t="shared" si="0"/>
        <v>18905</v>
      </c>
    </row>
    <row r="71" spans="1:5" x14ac:dyDescent="0.25">
      <c r="A71" s="79">
        <v>42064</v>
      </c>
      <c r="B71" s="78">
        <v>8501</v>
      </c>
      <c r="C71" s="78">
        <v>10249</v>
      </c>
      <c r="D71" s="78">
        <f t="shared" si="0"/>
        <v>18750</v>
      </c>
    </row>
    <row r="72" spans="1:5" x14ac:dyDescent="0.25">
      <c r="A72" s="79">
        <v>42095</v>
      </c>
      <c r="B72" s="78">
        <v>8081</v>
      </c>
      <c r="C72" s="78">
        <v>10066</v>
      </c>
      <c r="D72" s="78">
        <f t="shared" si="0"/>
        <v>18147</v>
      </c>
    </row>
    <row r="73" spans="1:5" x14ac:dyDescent="0.25">
      <c r="A73" s="79">
        <v>42125</v>
      </c>
      <c r="B73" s="78">
        <v>7844</v>
      </c>
      <c r="C73" s="78">
        <v>9748</v>
      </c>
      <c r="D73" s="78">
        <f t="shared" si="0"/>
        <v>17592</v>
      </c>
    </row>
    <row r="74" spans="1:5" x14ac:dyDescent="0.25">
      <c r="A74" s="79">
        <v>42156</v>
      </c>
      <c r="B74" s="78">
        <v>7612</v>
      </c>
      <c r="C74" s="78">
        <v>9675</v>
      </c>
      <c r="D74" s="78">
        <f t="shared" ref="D74:D80" si="1">B74+C74</f>
        <v>17287</v>
      </c>
    </row>
    <row r="75" spans="1:5" x14ac:dyDescent="0.25">
      <c r="A75" s="79">
        <v>42186</v>
      </c>
      <c r="B75" s="78">
        <v>7524</v>
      </c>
      <c r="C75" s="78">
        <v>9425</v>
      </c>
      <c r="D75" s="78">
        <f t="shared" si="1"/>
        <v>16949</v>
      </c>
    </row>
    <row r="76" spans="1:5" x14ac:dyDescent="0.25">
      <c r="A76" s="79">
        <v>42217</v>
      </c>
      <c r="B76" s="78">
        <v>7603</v>
      </c>
      <c r="C76" s="78">
        <v>9487</v>
      </c>
      <c r="D76" s="78">
        <f t="shared" si="1"/>
        <v>17090</v>
      </c>
    </row>
    <row r="77" spans="1:5" x14ac:dyDescent="0.25">
      <c r="A77" s="79">
        <v>42248</v>
      </c>
      <c r="B77" s="78">
        <v>7804</v>
      </c>
      <c r="C77" s="78">
        <v>9865</v>
      </c>
      <c r="D77" s="78">
        <f t="shared" si="1"/>
        <v>17669</v>
      </c>
    </row>
    <row r="78" spans="1:5" x14ac:dyDescent="0.25">
      <c r="A78" s="79">
        <v>42278</v>
      </c>
      <c r="B78" s="78">
        <v>8113</v>
      </c>
      <c r="C78" s="78">
        <v>10075</v>
      </c>
      <c r="D78" s="78">
        <f t="shared" si="1"/>
        <v>18188</v>
      </c>
    </row>
    <row r="79" spans="1:5" x14ac:dyDescent="0.25">
      <c r="A79" s="79">
        <v>42309</v>
      </c>
      <c r="B79" s="78">
        <v>8059</v>
      </c>
      <c r="C79" s="78">
        <v>9743</v>
      </c>
      <c r="D79" s="78">
        <f t="shared" si="1"/>
        <v>17802</v>
      </c>
    </row>
    <row r="80" spans="1:5" x14ac:dyDescent="0.25">
      <c r="A80" s="79">
        <v>42339</v>
      </c>
      <c r="B80" s="78">
        <v>8075</v>
      </c>
      <c r="C80" s="78">
        <v>9543</v>
      </c>
      <c r="D80" s="78">
        <f t="shared" si="1"/>
        <v>17618</v>
      </c>
      <c r="E80" s="82"/>
    </row>
    <row r="81" spans="1:2" x14ac:dyDescent="0.25">
      <c r="A81" s="73"/>
    </row>
    <row r="82" spans="1:2" x14ac:dyDescent="0.25">
      <c r="A82" s="73"/>
    </row>
    <row r="83" spans="1:2" x14ac:dyDescent="0.25">
      <c r="A83" s="73"/>
    </row>
    <row r="84" spans="1:2" x14ac:dyDescent="0.25">
      <c r="A84" s="73"/>
    </row>
    <row r="85" spans="1:2" x14ac:dyDescent="0.25">
      <c r="A85" s="73"/>
      <c r="B85" s="82"/>
    </row>
    <row r="86" spans="1:2" x14ac:dyDescent="0.25">
      <c r="A86" s="73"/>
      <c r="B86" s="82"/>
    </row>
    <row r="87" spans="1:2" x14ac:dyDescent="0.25">
      <c r="A87" s="73"/>
      <c r="B87" s="82"/>
    </row>
    <row r="88" spans="1:2" x14ac:dyDescent="0.25">
      <c r="A88" s="73"/>
      <c r="B88" s="82"/>
    </row>
    <row r="89" spans="1:2" x14ac:dyDescent="0.25">
      <c r="A89" s="73"/>
      <c r="B89" s="82"/>
    </row>
    <row r="90" spans="1:2" x14ac:dyDescent="0.25">
      <c r="A90" s="73"/>
      <c r="B90" s="82"/>
    </row>
    <row r="91" spans="1:2" x14ac:dyDescent="0.25">
      <c r="A91" s="73"/>
    </row>
    <row r="92" spans="1:2" x14ac:dyDescent="0.25">
      <c r="A92" s="73"/>
    </row>
    <row r="93" spans="1:2" x14ac:dyDescent="0.25">
      <c r="A93" s="73"/>
    </row>
    <row r="94" spans="1:2" x14ac:dyDescent="0.25">
      <c r="A94" s="73"/>
    </row>
    <row r="95" spans="1:2" x14ac:dyDescent="0.25">
      <c r="A95" s="73"/>
    </row>
    <row r="96" spans="1:2"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8" spans="1:1" x14ac:dyDescent="0.25">
      <c r="A108" s="73"/>
    </row>
    <row r="109" spans="1:1" x14ac:dyDescent="0.25">
      <c r="A109" s="73"/>
    </row>
    <row r="110" spans="1:1" x14ac:dyDescent="0.25">
      <c r="A110" s="73"/>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73"/>
    </row>
    <row r="126" spans="1:1" x14ac:dyDescent="0.25">
      <c r="A126" s="73"/>
    </row>
    <row r="127" spans="1:1" x14ac:dyDescent="0.25">
      <c r="A127" s="73"/>
    </row>
    <row r="128" spans="1:1" x14ac:dyDescent="0.25">
      <c r="A128" s="73"/>
    </row>
    <row r="129" spans="1:1" x14ac:dyDescent="0.25">
      <c r="A129" s="73"/>
    </row>
    <row r="130" spans="1:1" x14ac:dyDescent="0.25">
      <c r="A130" s="73"/>
    </row>
    <row r="131" spans="1:1" x14ac:dyDescent="0.25">
      <c r="A131" s="73"/>
    </row>
    <row r="132" spans="1:1" x14ac:dyDescent="0.25">
      <c r="A132" s="73"/>
    </row>
    <row r="133" spans="1:1" x14ac:dyDescent="0.25">
      <c r="A133" s="73"/>
    </row>
    <row r="134" spans="1:1" x14ac:dyDescent="0.25">
      <c r="A134" s="73"/>
    </row>
    <row r="135" spans="1:1" x14ac:dyDescent="0.25">
      <c r="A135" s="73"/>
    </row>
    <row r="136" spans="1:1" x14ac:dyDescent="0.25">
      <c r="A136" s="73"/>
    </row>
    <row r="137" spans="1:1" x14ac:dyDescent="0.25">
      <c r="A137" s="73"/>
    </row>
    <row r="138" spans="1:1" x14ac:dyDescent="0.25">
      <c r="A138" s="73"/>
    </row>
    <row r="139" spans="1:1" x14ac:dyDescent="0.25">
      <c r="A139" s="73"/>
    </row>
    <row r="140" spans="1:1" x14ac:dyDescent="0.25">
      <c r="A140" s="73"/>
    </row>
    <row r="141" spans="1:1" x14ac:dyDescent="0.25">
      <c r="A141" s="73"/>
    </row>
    <row r="142" spans="1:1" x14ac:dyDescent="0.25">
      <c r="A142" s="73"/>
    </row>
    <row r="143" spans="1:1" x14ac:dyDescent="0.25">
      <c r="A143" s="73"/>
    </row>
    <row r="144" spans="1:1" x14ac:dyDescent="0.25">
      <c r="A144" s="73"/>
    </row>
    <row r="145" spans="1:1" x14ac:dyDescent="0.25">
      <c r="A145" s="73"/>
    </row>
    <row r="146" spans="1:1" x14ac:dyDescent="0.25">
      <c r="A146" s="73"/>
    </row>
    <row r="147" spans="1:1" x14ac:dyDescent="0.25">
      <c r="A147" s="73"/>
    </row>
    <row r="148" spans="1:1" x14ac:dyDescent="0.25">
      <c r="A148" s="73"/>
    </row>
    <row r="149" spans="1:1" x14ac:dyDescent="0.25">
      <c r="A149" s="73"/>
    </row>
    <row r="150" spans="1:1" x14ac:dyDescent="0.25">
      <c r="A150" s="73"/>
    </row>
    <row r="151" spans="1:1" x14ac:dyDescent="0.25">
      <c r="A151" s="73"/>
    </row>
    <row r="152" spans="1:1" x14ac:dyDescent="0.25">
      <c r="A152" s="73"/>
    </row>
    <row r="153" spans="1:1" x14ac:dyDescent="0.25">
      <c r="A153" s="73"/>
    </row>
    <row r="154" spans="1:1" x14ac:dyDescent="0.25">
      <c r="A154" s="73"/>
    </row>
    <row r="155" spans="1:1" x14ac:dyDescent="0.25">
      <c r="A155" s="73"/>
    </row>
    <row r="156" spans="1:1" x14ac:dyDescent="0.25">
      <c r="A156" s="73"/>
    </row>
    <row r="157" spans="1:1" x14ac:dyDescent="0.25">
      <c r="A157" s="73"/>
    </row>
    <row r="158" spans="1:1" x14ac:dyDescent="0.25">
      <c r="A158" s="73"/>
    </row>
    <row r="159" spans="1:1" x14ac:dyDescent="0.25">
      <c r="A159" s="73"/>
    </row>
    <row r="160" spans="1:1" x14ac:dyDescent="0.25">
      <c r="A160" s="73"/>
    </row>
    <row r="161" spans="1:1" x14ac:dyDescent="0.25">
      <c r="A161" s="73"/>
    </row>
    <row r="162" spans="1:1" x14ac:dyDescent="0.25">
      <c r="A162" s="73"/>
    </row>
    <row r="163" spans="1:1" x14ac:dyDescent="0.25">
      <c r="A163" s="73"/>
    </row>
    <row r="164" spans="1:1" x14ac:dyDescent="0.25">
      <c r="A164" s="73"/>
    </row>
    <row r="165" spans="1:1" x14ac:dyDescent="0.25">
      <c r="A165" s="73"/>
    </row>
    <row r="166" spans="1:1" x14ac:dyDescent="0.25">
      <c r="A166" s="73"/>
    </row>
    <row r="167" spans="1:1" x14ac:dyDescent="0.25">
      <c r="A167" s="73"/>
    </row>
    <row r="168" spans="1:1" x14ac:dyDescent="0.25">
      <c r="A168" s="73"/>
    </row>
    <row r="169" spans="1:1" x14ac:dyDescent="0.25">
      <c r="A169" s="73"/>
    </row>
    <row r="170" spans="1:1" x14ac:dyDescent="0.25">
      <c r="A170" s="73"/>
    </row>
    <row r="171" spans="1:1" x14ac:dyDescent="0.25">
      <c r="A171" s="73"/>
    </row>
    <row r="172" spans="1:1" x14ac:dyDescent="0.25">
      <c r="A172" s="73"/>
    </row>
    <row r="173" spans="1:1" x14ac:dyDescent="0.25">
      <c r="A173" s="73"/>
    </row>
    <row r="174" spans="1:1" x14ac:dyDescent="0.25">
      <c r="A174" s="73"/>
    </row>
    <row r="175" spans="1:1" x14ac:dyDescent="0.25">
      <c r="A175" s="73"/>
    </row>
    <row r="176" spans="1:1" x14ac:dyDescent="0.25">
      <c r="A176" s="73"/>
    </row>
    <row r="177" spans="1:1" x14ac:dyDescent="0.25">
      <c r="A177" s="73"/>
    </row>
    <row r="178" spans="1:1" x14ac:dyDescent="0.25">
      <c r="A178" s="73"/>
    </row>
    <row r="179" spans="1:1" x14ac:dyDescent="0.25">
      <c r="A179" s="73"/>
    </row>
    <row r="180" spans="1:1" x14ac:dyDescent="0.25">
      <c r="A180" s="73"/>
    </row>
    <row r="181" spans="1:1" x14ac:dyDescent="0.25">
      <c r="A181" s="73"/>
    </row>
    <row r="182" spans="1:1" x14ac:dyDescent="0.25">
      <c r="A182" s="73"/>
    </row>
    <row r="183" spans="1:1" x14ac:dyDescent="0.25">
      <c r="A183" s="73"/>
    </row>
    <row r="184" spans="1:1" x14ac:dyDescent="0.25">
      <c r="A184" s="73"/>
    </row>
    <row r="185" spans="1:1" x14ac:dyDescent="0.25">
      <c r="A185" s="73"/>
    </row>
    <row r="186" spans="1:1" x14ac:dyDescent="0.25">
      <c r="A186" s="73"/>
    </row>
    <row r="187" spans="1:1" x14ac:dyDescent="0.25">
      <c r="A187" s="73"/>
    </row>
    <row r="188" spans="1:1" x14ac:dyDescent="0.25">
      <c r="A188" s="73"/>
    </row>
    <row r="189" spans="1:1" x14ac:dyDescent="0.25">
      <c r="A189" s="73"/>
    </row>
    <row r="190" spans="1:1" x14ac:dyDescent="0.25">
      <c r="A190" s="73"/>
    </row>
    <row r="191" spans="1:1" x14ac:dyDescent="0.25">
      <c r="A191" s="73"/>
    </row>
    <row r="192" spans="1:1" x14ac:dyDescent="0.25">
      <c r="A192" s="73"/>
    </row>
    <row r="193" spans="1:1" x14ac:dyDescent="0.25">
      <c r="A193" s="73"/>
    </row>
    <row r="194" spans="1:1" x14ac:dyDescent="0.25">
      <c r="A194" s="73"/>
    </row>
    <row r="195" spans="1:1" x14ac:dyDescent="0.25">
      <c r="A195" s="73"/>
    </row>
    <row r="196" spans="1:1" x14ac:dyDescent="0.25">
      <c r="A196" s="73"/>
    </row>
    <row r="197" spans="1:1" x14ac:dyDescent="0.25">
      <c r="A197" s="73"/>
    </row>
    <row r="198" spans="1:1" x14ac:dyDescent="0.25">
      <c r="A198" s="73"/>
    </row>
    <row r="199" spans="1:1" x14ac:dyDescent="0.25">
      <c r="A199" s="73"/>
    </row>
    <row r="200" spans="1:1" x14ac:dyDescent="0.25">
      <c r="A200" s="73"/>
    </row>
    <row r="201" spans="1:1" x14ac:dyDescent="0.25">
      <c r="A201" s="73"/>
    </row>
    <row r="202" spans="1:1" x14ac:dyDescent="0.25">
      <c r="A202" s="73"/>
    </row>
    <row r="203" spans="1:1" x14ac:dyDescent="0.25">
      <c r="A203" s="73"/>
    </row>
    <row r="204" spans="1:1" x14ac:dyDescent="0.25">
      <c r="A204" s="73"/>
    </row>
    <row r="205" spans="1:1" x14ac:dyDescent="0.25">
      <c r="A205" s="73"/>
    </row>
    <row r="206" spans="1:1" x14ac:dyDescent="0.25">
      <c r="A206" s="73"/>
    </row>
    <row r="207" spans="1:1" x14ac:dyDescent="0.25">
      <c r="A207" s="73"/>
    </row>
    <row r="208" spans="1:1" x14ac:dyDescent="0.25">
      <c r="A208" s="73"/>
    </row>
    <row r="209" spans="1:1" x14ac:dyDescent="0.25">
      <c r="A209" s="73"/>
    </row>
    <row r="210" spans="1:1" x14ac:dyDescent="0.25">
      <c r="A210" s="73"/>
    </row>
    <row r="211" spans="1:1" x14ac:dyDescent="0.25">
      <c r="A211" s="73"/>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8" customFormat="1" ht="15.75" x14ac:dyDescent="0.25">
      <c r="A1" s="28" t="s">
        <v>28</v>
      </c>
    </row>
    <row r="2" spans="1:10" s="53" customFormat="1" ht="15.75" x14ac:dyDescent="0.25"/>
    <row r="3" spans="1:10" s="53" customFormat="1" ht="15.75" x14ac:dyDescent="0.25">
      <c r="A3" s="83" t="s">
        <v>133</v>
      </c>
      <c r="B3" s="83"/>
      <c r="C3" s="83"/>
      <c r="D3" s="83"/>
      <c r="E3" s="83"/>
      <c r="F3" s="83"/>
      <c r="G3" s="83"/>
      <c r="H3" s="83"/>
      <c r="I3" s="83"/>
      <c r="J3" s="83"/>
    </row>
    <row r="4" spans="1:10" s="53" customFormat="1" ht="15.75" x14ac:dyDescent="0.25">
      <c r="A4" s="83"/>
      <c r="B4" s="83"/>
      <c r="C4" s="83"/>
      <c r="D4" s="83"/>
      <c r="E4" s="83"/>
      <c r="F4" s="83"/>
      <c r="G4" s="83"/>
      <c r="H4" s="83"/>
      <c r="I4" s="83"/>
      <c r="J4" s="83"/>
    </row>
    <row r="5" spans="1:10" s="53" customFormat="1" ht="15.75" x14ac:dyDescent="0.25"/>
    <row r="7" spans="1:10" x14ac:dyDescent="0.2">
      <c r="A7" s="92" t="s">
        <v>132</v>
      </c>
      <c r="B7" s="92"/>
      <c r="C7" s="92"/>
      <c r="D7" s="92"/>
      <c r="E7" s="92"/>
      <c r="F7" s="92"/>
      <c r="G7" s="92"/>
      <c r="H7" s="92"/>
      <c r="I7" s="92"/>
      <c r="J7" s="92"/>
    </row>
    <row r="8" spans="1:10" x14ac:dyDescent="0.2">
      <c r="A8" s="89" t="s">
        <v>115</v>
      </c>
      <c r="B8" s="91" t="s">
        <v>107</v>
      </c>
      <c r="C8" s="91"/>
      <c r="D8" s="91"/>
      <c r="E8" s="91" t="s">
        <v>3</v>
      </c>
      <c r="F8" s="91"/>
      <c r="G8" s="91"/>
      <c r="H8" s="91" t="s">
        <v>4</v>
      </c>
      <c r="I8" s="91"/>
      <c r="J8" s="91"/>
    </row>
    <row r="9" spans="1:10" s="29" customFormat="1" ht="31.5" customHeight="1" x14ac:dyDescent="0.25">
      <c r="A9" s="90"/>
      <c r="B9" s="30" t="s">
        <v>23</v>
      </c>
      <c r="C9" s="30" t="s">
        <v>24</v>
      </c>
      <c r="D9" s="47" t="s">
        <v>105</v>
      </c>
      <c r="E9" s="30" t="s">
        <v>25</v>
      </c>
      <c r="F9" s="30" t="s">
        <v>24</v>
      </c>
      <c r="G9" s="47" t="s">
        <v>106</v>
      </c>
      <c r="H9" s="30" t="s">
        <v>26</v>
      </c>
      <c r="I9" s="30" t="s">
        <v>24</v>
      </c>
      <c r="J9" s="23" t="s">
        <v>27</v>
      </c>
    </row>
    <row r="10" spans="1:10" x14ac:dyDescent="0.2">
      <c r="A10" s="24" t="s">
        <v>8</v>
      </c>
      <c r="B10" s="70">
        <v>169</v>
      </c>
      <c r="C10" s="25">
        <f>'Población Badajoz'!E12</f>
        <v>3193</v>
      </c>
      <c r="D10" s="56">
        <f>B10/C10</f>
        <v>5.2928280613842783E-2</v>
      </c>
      <c r="E10" s="70">
        <v>133</v>
      </c>
      <c r="F10" s="25">
        <f>'Población Badajoz'!F12</f>
        <v>3029</v>
      </c>
      <c r="G10" s="56">
        <f>E10/F10</f>
        <v>4.3908880818752064E-2</v>
      </c>
      <c r="H10" s="25">
        <f>B10+E10</f>
        <v>302</v>
      </c>
      <c r="I10" s="25">
        <f>C10+F10</f>
        <v>6222</v>
      </c>
      <c r="J10" s="56">
        <f>H10/I10</f>
        <v>4.8537447765991643E-2</v>
      </c>
    </row>
    <row r="11" spans="1:10" x14ac:dyDescent="0.2">
      <c r="A11" s="24" t="s">
        <v>9</v>
      </c>
      <c r="B11" s="70">
        <v>653</v>
      </c>
      <c r="C11" s="25">
        <f>'Población Badajoz'!E13</f>
        <v>4600</v>
      </c>
      <c r="D11" s="56">
        <f t="shared" ref="D11:D20" si="0">B11/C11</f>
        <v>0.14195652173913043</v>
      </c>
      <c r="E11" s="70">
        <v>650</v>
      </c>
      <c r="F11" s="25">
        <f>'Población Badajoz'!F13</f>
        <v>4358</v>
      </c>
      <c r="G11" s="56">
        <f t="shared" ref="G11:G20" si="1">E11/F11</f>
        <v>0.14915098669114274</v>
      </c>
      <c r="H11" s="25">
        <f t="shared" ref="H11:H19" si="2">B11+E11</f>
        <v>1303</v>
      </c>
      <c r="I11" s="25">
        <f t="shared" ref="I11:I19" si="3">C11+F11</f>
        <v>8958</v>
      </c>
      <c r="J11" s="56">
        <f t="shared" ref="J11:J20" si="4">H11/I11</f>
        <v>0.14545657512837687</v>
      </c>
    </row>
    <row r="12" spans="1:10" x14ac:dyDescent="0.2">
      <c r="A12" s="24" t="s">
        <v>10</v>
      </c>
      <c r="B12" s="70">
        <v>989</v>
      </c>
      <c r="C12" s="25">
        <f>'Población Badajoz'!E14</f>
        <v>5051</v>
      </c>
      <c r="D12" s="56">
        <f t="shared" si="0"/>
        <v>0.19580281132449021</v>
      </c>
      <c r="E12" s="70">
        <v>1026</v>
      </c>
      <c r="F12" s="25">
        <f>'Población Badajoz'!F14</f>
        <v>4947</v>
      </c>
      <c r="G12" s="56">
        <f t="shared" si="1"/>
        <v>0.20739842328684052</v>
      </c>
      <c r="H12" s="25">
        <f t="shared" si="2"/>
        <v>2015</v>
      </c>
      <c r="I12" s="25">
        <f t="shared" si="3"/>
        <v>9998</v>
      </c>
      <c r="J12" s="56">
        <f t="shared" si="4"/>
        <v>0.20154030806161233</v>
      </c>
    </row>
    <row r="13" spans="1:10" x14ac:dyDescent="0.2">
      <c r="A13" s="24" t="s">
        <v>11</v>
      </c>
      <c r="B13" s="70">
        <v>894</v>
      </c>
      <c r="C13" s="25">
        <f>'Población Badajoz'!E15</f>
        <v>5740</v>
      </c>
      <c r="D13" s="56">
        <f t="shared" si="0"/>
        <v>0.15574912891986062</v>
      </c>
      <c r="E13" s="70">
        <v>1098</v>
      </c>
      <c r="F13" s="25">
        <f>'Población Badajoz'!F15</f>
        <v>5856</v>
      </c>
      <c r="G13" s="56">
        <f t="shared" si="1"/>
        <v>0.1875</v>
      </c>
      <c r="H13" s="25">
        <f t="shared" si="2"/>
        <v>1992</v>
      </c>
      <c r="I13" s="25">
        <f t="shared" si="3"/>
        <v>11596</v>
      </c>
      <c r="J13" s="56">
        <f t="shared" si="4"/>
        <v>0.17178337357709555</v>
      </c>
    </row>
    <row r="14" spans="1:10" x14ac:dyDescent="0.2">
      <c r="A14" s="24" t="s">
        <v>12</v>
      </c>
      <c r="B14" s="70">
        <v>970</v>
      </c>
      <c r="C14" s="25">
        <f>'Población Badajoz'!E16</f>
        <v>6480</v>
      </c>
      <c r="D14" s="56">
        <f t="shared" si="0"/>
        <v>0.14969135802469136</v>
      </c>
      <c r="E14" s="70">
        <v>1284</v>
      </c>
      <c r="F14" s="25">
        <f>'Población Badajoz'!F16</f>
        <v>6471</v>
      </c>
      <c r="G14" s="56">
        <f t="shared" si="1"/>
        <v>0.19842373667130273</v>
      </c>
      <c r="H14" s="25">
        <f t="shared" si="2"/>
        <v>2254</v>
      </c>
      <c r="I14" s="25">
        <f t="shared" si="3"/>
        <v>12951</v>
      </c>
      <c r="J14" s="56">
        <f t="shared" si="4"/>
        <v>0.17404061462435333</v>
      </c>
    </row>
    <row r="15" spans="1:10" x14ac:dyDescent="0.2">
      <c r="A15" s="24" t="s">
        <v>13</v>
      </c>
      <c r="B15" s="70">
        <v>980</v>
      </c>
      <c r="C15" s="25">
        <f>'Población Badajoz'!E17</f>
        <v>6250</v>
      </c>
      <c r="D15" s="56">
        <f t="shared" si="0"/>
        <v>0.15679999999999999</v>
      </c>
      <c r="E15" s="70">
        <v>1233</v>
      </c>
      <c r="F15" s="25">
        <f>'Población Badajoz'!F17</f>
        <v>6181</v>
      </c>
      <c r="G15" s="56">
        <f t="shared" si="1"/>
        <v>0.19948228441999677</v>
      </c>
      <c r="H15" s="25">
        <f t="shared" si="2"/>
        <v>2213</v>
      </c>
      <c r="I15" s="25">
        <f t="shared" si="3"/>
        <v>12431</v>
      </c>
      <c r="J15" s="56">
        <f t="shared" si="4"/>
        <v>0.17802268522242781</v>
      </c>
    </row>
    <row r="16" spans="1:10" x14ac:dyDescent="0.2">
      <c r="A16" s="24" t="s">
        <v>14</v>
      </c>
      <c r="B16" s="70">
        <v>1038</v>
      </c>
      <c r="C16" s="25">
        <f>'Población Badajoz'!E18</f>
        <v>5807</v>
      </c>
      <c r="D16" s="56">
        <f t="shared" si="0"/>
        <v>0.1787497847425521</v>
      </c>
      <c r="E16" s="70">
        <v>1319</v>
      </c>
      <c r="F16" s="25">
        <f>'Población Badajoz'!F18</f>
        <v>6093</v>
      </c>
      <c r="G16" s="56">
        <f t="shared" si="1"/>
        <v>0.21647792548826522</v>
      </c>
      <c r="H16" s="25">
        <f t="shared" si="2"/>
        <v>2357</v>
      </c>
      <c r="I16" s="25">
        <f t="shared" si="3"/>
        <v>11900</v>
      </c>
      <c r="J16" s="56">
        <f t="shared" si="4"/>
        <v>0.19806722689075631</v>
      </c>
    </row>
    <row r="17" spans="1:10" x14ac:dyDescent="0.2">
      <c r="A17" s="24" t="s">
        <v>15</v>
      </c>
      <c r="B17" s="70">
        <v>1009</v>
      </c>
      <c r="C17" s="25">
        <f>'Población Badajoz'!E19</f>
        <v>5226</v>
      </c>
      <c r="D17" s="56">
        <f t="shared" si="0"/>
        <v>0.19307309605817069</v>
      </c>
      <c r="E17" s="70">
        <v>1185</v>
      </c>
      <c r="F17" s="25">
        <f>'Población Badajoz'!F19</f>
        <v>5664</v>
      </c>
      <c r="G17" s="56">
        <f t="shared" si="1"/>
        <v>0.20921610169491525</v>
      </c>
      <c r="H17" s="25">
        <f t="shared" si="2"/>
        <v>2194</v>
      </c>
      <c r="I17" s="25">
        <f t="shared" si="3"/>
        <v>10890</v>
      </c>
      <c r="J17" s="56">
        <f t="shared" si="4"/>
        <v>0.20146923783287421</v>
      </c>
    </row>
    <row r="18" spans="1:10" x14ac:dyDescent="0.2">
      <c r="A18" s="24" t="s">
        <v>16</v>
      </c>
      <c r="B18" s="70">
        <v>887</v>
      </c>
      <c r="C18" s="25">
        <f>'Población Badajoz'!E20</f>
        <v>4433</v>
      </c>
      <c r="D18" s="56">
        <f t="shared" si="0"/>
        <v>0.20009023234829687</v>
      </c>
      <c r="E18" s="70">
        <v>992</v>
      </c>
      <c r="F18" s="25">
        <f>'Población Badajoz'!F20</f>
        <v>4903</v>
      </c>
      <c r="G18" s="56">
        <f t="shared" si="1"/>
        <v>0.20232510707729962</v>
      </c>
      <c r="H18" s="25">
        <f t="shared" si="2"/>
        <v>1879</v>
      </c>
      <c r="I18" s="25">
        <f t="shared" si="3"/>
        <v>9336</v>
      </c>
      <c r="J18" s="56">
        <f t="shared" si="4"/>
        <v>0.20126392459297343</v>
      </c>
    </row>
    <row r="19" spans="1:10" x14ac:dyDescent="0.2">
      <c r="A19" s="24" t="s">
        <v>17</v>
      </c>
      <c r="B19" s="70">
        <v>486</v>
      </c>
      <c r="C19" s="25">
        <f>'Población Badajoz'!E21</f>
        <v>3582</v>
      </c>
      <c r="D19" s="56">
        <f t="shared" si="0"/>
        <v>0.135678391959799</v>
      </c>
      <c r="E19" s="70">
        <v>623</v>
      </c>
      <c r="F19" s="25">
        <f>'Población Badajoz'!F21</f>
        <v>3851</v>
      </c>
      <c r="G19" s="56">
        <f t="shared" si="1"/>
        <v>0.16177616203583484</v>
      </c>
      <c r="H19" s="25">
        <f t="shared" si="2"/>
        <v>1109</v>
      </c>
      <c r="I19" s="25">
        <f t="shared" si="3"/>
        <v>7433</v>
      </c>
      <c r="J19" s="56">
        <f t="shared" si="4"/>
        <v>0.14919951567334858</v>
      </c>
    </row>
    <row r="20" spans="1:10" ht="15.75" x14ac:dyDescent="0.25">
      <c r="A20" s="31" t="s">
        <v>4</v>
      </c>
      <c r="B20" s="27">
        <f>SUM(B10:B19)</f>
        <v>8075</v>
      </c>
      <c r="C20" s="27">
        <f>SUM(C10:C19)</f>
        <v>50362</v>
      </c>
      <c r="D20" s="59">
        <f t="shared" si="0"/>
        <v>0.16033914459314563</v>
      </c>
      <c r="E20" s="27">
        <f>SUM(E10:E19)</f>
        <v>9543</v>
      </c>
      <c r="F20" s="27">
        <f>SUM(F10:F19)</f>
        <v>51353</v>
      </c>
      <c r="G20" s="59">
        <f t="shared" si="1"/>
        <v>0.18583140225498024</v>
      </c>
      <c r="H20" s="27">
        <f>SUM(H10:H19)</f>
        <v>17618</v>
      </c>
      <c r="I20" s="27">
        <f>SUM(I10:I19)</f>
        <v>101715</v>
      </c>
      <c r="J20" s="59">
        <f t="shared" si="4"/>
        <v>0.17320945779875141</v>
      </c>
    </row>
    <row r="40" spans="2:8" x14ac:dyDescent="0.2">
      <c r="B40" s="88" t="s">
        <v>131</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22"/>
    <col min="5" max="5" width="12.5703125" style="22" customWidth="1"/>
    <col min="6" max="16384" width="11.42578125" style="22"/>
  </cols>
  <sheetData>
    <row r="1" spans="1:8" ht="15.75" x14ac:dyDescent="0.25">
      <c r="A1" s="28" t="s">
        <v>28</v>
      </c>
    </row>
    <row r="2" spans="1:8" s="46" customFormat="1" ht="15.75" x14ac:dyDescent="0.25">
      <c r="A2" s="53"/>
    </row>
    <row r="3" spans="1:8" s="46" customFormat="1" ht="17.25" customHeight="1" x14ac:dyDescent="0.2">
      <c r="A3" s="83" t="s">
        <v>134</v>
      </c>
      <c r="B3" s="83"/>
      <c r="C3" s="83"/>
      <c r="D3" s="83"/>
      <c r="E3" s="83"/>
      <c r="F3" s="83"/>
      <c r="G3" s="83"/>
      <c r="H3" s="83"/>
    </row>
    <row r="4" spans="1:8" s="46" customFormat="1" x14ac:dyDescent="0.2">
      <c r="A4" s="83"/>
      <c r="B4" s="83"/>
      <c r="C4" s="83"/>
      <c r="D4" s="83"/>
      <c r="E4" s="83"/>
      <c r="F4" s="83"/>
      <c r="G4" s="83"/>
      <c r="H4" s="83"/>
    </row>
    <row r="6" spans="1:8" x14ac:dyDescent="0.2">
      <c r="A6" s="95" t="s">
        <v>132</v>
      </c>
      <c r="B6" s="95"/>
      <c r="C6" s="95"/>
      <c r="D6" s="95"/>
      <c r="E6" s="95"/>
      <c r="F6" s="95"/>
      <c r="G6" s="95"/>
    </row>
    <row r="7" spans="1:8" x14ac:dyDescent="0.2">
      <c r="A7" s="93" t="s">
        <v>115</v>
      </c>
      <c r="B7" s="95" t="s">
        <v>109</v>
      </c>
      <c r="C7" s="95"/>
      <c r="D7" s="95" t="s">
        <v>30</v>
      </c>
      <c r="E7" s="95"/>
      <c r="F7" s="95" t="s">
        <v>31</v>
      </c>
      <c r="G7" s="95"/>
    </row>
    <row r="8" spans="1:8" ht="38.25" x14ac:dyDescent="0.2">
      <c r="A8" s="94"/>
      <c r="B8" s="47" t="s">
        <v>108</v>
      </c>
      <c r="C8" s="23" t="s">
        <v>32</v>
      </c>
      <c r="D8" s="23" t="s">
        <v>34</v>
      </c>
      <c r="E8" s="23" t="s">
        <v>32</v>
      </c>
      <c r="F8" s="23" t="s">
        <v>33</v>
      </c>
      <c r="G8" s="23" t="s">
        <v>35</v>
      </c>
      <c r="H8" s="21"/>
    </row>
    <row r="9" spans="1:8" x14ac:dyDescent="0.2">
      <c r="A9" s="24" t="s">
        <v>8</v>
      </c>
      <c r="B9" s="25">
        <f>'PEEA-Desempleo'!B10</f>
        <v>169</v>
      </c>
      <c r="C9" s="56">
        <f>B9/F9</f>
        <v>0.55960264900662249</v>
      </c>
      <c r="D9" s="25">
        <f>'PEEA-Desempleo'!E10</f>
        <v>133</v>
      </c>
      <c r="E9" s="56">
        <f>D9/F9</f>
        <v>0.44039735099337746</v>
      </c>
      <c r="F9" s="25">
        <f>B9+D9</f>
        <v>302</v>
      </c>
      <c r="G9" s="62">
        <f>F9/$F$19</f>
        <v>1.7141559768418663E-2</v>
      </c>
    </row>
    <row r="10" spans="1:8" x14ac:dyDescent="0.2">
      <c r="A10" s="24" t="s">
        <v>9</v>
      </c>
      <c r="B10" s="25">
        <f>'PEEA-Desempleo'!B11</f>
        <v>653</v>
      </c>
      <c r="C10" s="56">
        <f t="shared" ref="C10:C19" si="0">B10/F10</f>
        <v>0.50115118956254801</v>
      </c>
      <c r="D10" s="25">
        <f>'PEEA-Desempleo'!E11</f>
        <v>650</v>
      </c>
      <c r="E10" s="56">
        <f t="shared" ref="E10:E19" si="1">D10/F10</f>
        <v>0.49884881043745205</v>
      </c>
      <c r="F10" s="25">
        <f t="shared" ref="F10:F19" si="2">B10+D10</f>
        <v>1303</v>
      </c>
      <c r="G10" s="62">
        <f t="shared" ref="G10:G19" si="3">F10/$F$19</f>
        <v>7.3958451583607671E-2</v>
      </c>
    </row>
    <row r="11" spans="1:8" x14ac:dyDescent="0.2">
      <c r="A11" s="24" t="s">
        <v>10</v>
      </c>
      <c r="B11" s="25">
        <f>'PEEA-Desempleo'!B12</f>
        <v>989</v>
      </c>
      <c r="C11" s="56">
        <f t="shared" si="0"/>
        <v>0.49081885856079405</v>
      </c>
      <c r="D11" s="25">
        <f>'PEEA-Desempleo'!E12</f>
        <v>1026</v>
      </c>
      <c r="E11" s="56">
        <f t="shared" si="1"/>
        <v>0.50918114143920601</v>
      </c>
      <c r="F11" s="25">
        <f t="shared" si="2"/>
        <v>2015</v>
      </c>
      <c r="G11" s="62">
        <f t="shared" si="3"/>
        <v>0.11437166534226359</v>
      </c>
    </row>
    <row r="12" spans="1:8" x14ac:dyDescent="0.2">
      <c r="A12" s="24" t="s">
        <v>11</v>
      </c>
      <c r="B12" s="25">
        <f>'PEEA-Desempleo'!B13</f>
        <v>894</v>
      </c>
      <c r="C12" s="56">
        <f t="shared" si="0"/>
        <v>0.44879518072289154</v>
      </c>
      <c r="D12" s="25">
        <f>'PEEA-Desempleo'!E13</f>
        <v>1098</v>
      </c>
      <c r="E12" s="56">
        <f t="shared" si="1"/>
        <v>0.5512048192771084</v>
      </c>
      <c r="F12" s="25">
        <f t="shared" si="2"/>
        <v>1992</v>
      </c>
      <c r="G12" s="62">
        <f t="shared" si="3"/>
        <v>0.11306618231354297</v>
      </c>
    </row>
    <row r="13" spans="1:8" x14ac:dyDescent="0.2">
      <c r="A13" s="24" t="s">
        <v>12</v>
      </c>
      <c r="B13" s="25">
        <f>'PEEA-Desempleo'!B14</f>
        <v>970</v>
      </c>
      <c r="C13" s="56">
        <f t="shared" si="0"/>
        <v>0.43034605146406391</v>
      </c>
      <c r="D13" s="25">
        <f>'PEEA-Desempleo'!E14</f>
        <v>1284</v>
      </c>
      <c r="E13" s="56">
        <f t="shared" si="1"/>
        <v>0.56965394853593609</v>
      </c>
      <c r="F13" s="25">
        <f t="shared" si="2"/>
        <v>2254</v>
      </c>
      <c r="G13" s="62">
        <f t="shared" si="3"/>
        <v>0.12793733681462141</v>
      </c>
    </row>
    <row r="14" spans="1:8" x14ac:dyDescent="0.2">
      <c r="A14" s="24" t="s">
        <v>13</v>
      </c>
      <c r="B14" s="25">
        <f>'PEEA-Desempleo'!B15</f>
        <v>980</v>
      </c>
      <c r="C14" s="56">
        <f t="shared" si="0"/>
        <v>0.44283777677361047</v>
      </c>
      <c r="D14" s="25">
        <f>'PEEA-Desempleo'!E15</f>
        <v>1233</v>
      </c>
      <c r="E14" s="56">
        <f t="shared" si="1"/>
        <v>0.55716222322638953</v>
      </c>
      <c r="F14" s="25">
        <f t="shared" si="2"/>
        <v>2213</v>
      </c>
      <c r="G14" s="62">
        <f t="shared" si="3"/>
        <v>0.12561017141559769</v>
      </c>
    </row>
    <row r="15" spans="1:8" x14ac:dyDescent="0.2">
      <c r="A15" s="24" t="s">
        <v>14</v>
      </c>
      <c r="B15" s="25">
        <f>'PEEA-Desempleo'!B16</f>
        <v>1038</v>
      </c>
      <c r="C15" s="56">
        <f t="shared" si="0"/>
        <v>0.44039032668646583</v>
      </c>
      <c r="D15" s="25">
        <f>'PEEA-Desempleo'!E16</f>
        <v>1319</v>
      </c>
      <c r="E15" s="56">
        <f t="shared" si="1"/>
        <v>0.55960967331353417</v>
      </c>
      <c r="F15" s="25">
        <f t="shared" si="2"/>
        <v>2357</v>
      </c>
      <c r="G15" s="62">
        <f t="shared" si="3"/>
        <v>0.13378363037802249</v>
      </c>
    </row>
    <row r="16" spans="1:8" x14ac:dyDescent="0.2">
      <c r="A16" s="24" t="s">
        <v>15</v>
      </c>
      <c r="B16" s="25">
        <f>'PEEA-Desempleo'!B17</f>
        <v>1009</v>
      </c>
      <c r="C16" s="56">
        <f t="shared" si="0"/>
        <v>0.45989061075660892</v>
      </c>
      <c r="D16" s="25">
        <f>'PEEA-Desempleo'!E17</f>
        <v>1185</v>
      </c>
      <c r="E16" s="56">
        <f t="shared" si="1"/>
        <v>0.54010938924339102</v>
      </c>
      <c r="F16" s="25">
        <f t="shared" si="2"/>
        <v>2194</v>
      </c>
      <c r="G16" s="62">
        <f t="shared" si="3"/>
        <v>0.12453172891361108</v>
      </c>
    </row>
    <row r="17" spans="1:7" x14ac:dyDescent="0.2">
      <c r="A17" s="24" t="s">
        <v>16</v>
      </c>
      <c r="B17" s="25">
        <f>'PEEA-Desempleo'!B18</f>
        <v>887</v>
      </c>
      <c r="C17" s="56">
        <f t="shared" si="0"/>
        <v>0.47205960617349652</v>
      </c>
      <c r="D17" s="25">
        <f>'PEEA-Desempleo'!E18</f>
        <v>992</v>
      </c>
      <c r="E17" s="56">
        <f t="shared" si="1"/>
        <v>0.52794039382650348</v>
      </c>
      <c r="F17" s="25">
        <f t="shared" si="2"/>
        <v>1879</v>
      </c>
      <c r="G17" s="62">
        <f t="shared" si="3"/>
        <v>0.10665228743330685</v>
      </c>
    </row>
    <row r="18" spans="1:7" x14ac:dyDescent="0.2">
      <c r="A18" s="24" t="s">
        <v>17</v>
      </c>
      <c r="B18" s="25">
        <f>'PEEA-Desempleo'!B19</f>
        <v>486</v>
      </c>
      <c r="C18" s="56">
        <f t="shared" si="0"/>
        <v>0.43823264201983769</v>
      </c>
      <c r="D18" s="25">
        <f>'PEEA-Desempleo'!E19</f>
        <v>623</v>
      </c>
      <c r="E18" s="56">
        <f t="shared" si="1"/>
        <v>0.56176735798016231</v>
      </c>
      <c r="F18" s="25">
        <f t="shared" si="2"/>
        <v>1109</v>
      </c>
      <c r="G18" s="62">
        <f t="shared" si="3"/>
        <v>6.2946986037007602E-2</v>
      </c>
    </row>
    <row r="19" spans="1:7" ht="15.75" x14ac:dyDescent="0.25">
      <c r="A19" s="31" t="s">
        <v>4</v>
      </c>
      <c r="B19" s="27">
        <f>SUM(B9:B18)</f>
        <v>8075</v>
      </c>
      <c r="C19" s="59">
        <f t="shared" si="0"/>
        <v>0.45833806334430693</v>
      </c>
      <c r="D19" s="27">
        <f>SUM(D9:D18)</f>
        <v>9543</v>
      </c>
      <c r="E19" s="59">
        <f t="shared" si="1"/>
        <v>0.54166193665569307</v>
      </c>
      <c r="F19" s="27">
        <f t="shared" si="2"/>
        <v>17618</v>
      </c>
      <c r="G19" s="63">
        <f t="shared" si="3"/>
        <v>1</v>
      </c>
    </row>
    <row r="39" spans="2:8" x14ac:dyDescent="0.2">
      <c r="B39" s="88" t="s">
        <v>135</v>
      </c>
      <c r="C39" s="88"/>
      <c r="D39" s="88"/>
      <c r="E39" s="88"/>
      <c r="F39" s="88"/>
      <c r="G39" s="88"/>
      <c r="H39" s="88"/>
    </row>
    <row r="40" spans="2:8" x14ac:dyDescent="0.2">
      <c r="B40" s="88"/>
      <c r="C40" s="88"/>
      <c r="D40" s="88"/>
      <c r="E40" s="88"/>
      <c r="F40" s="88"/>
      <c r="G40" s="88"/>
      <c r="H40" s="88"/>
    </row>
    <row r="41" spans="2:8" x14ac:dyDescent="0.2">
      <c r="B41" s="88"/>
      <c r="C41" s="88"/>
      <c r="D41" s="88"/>
      <c r="E41" s="88"/>
      <c r="F41" s="88"/>
      <c r="G41" s="88"/>
      <c r="H41" s="88"/>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22" bestFit="1" customWidth="1"/>
    <col min="2" max="16384" width="11.42578125" style="22"/>
  </cols>
  <sheetData>
    <row r="1" spans="1:8" ht="15.75" x14ac:dyDescent="0.25">
      <c r="A1" s="53" t="s">
        <v>44</v>
      </c>
    </row>
    <row r="2" spans="1:8" s="46" customFormat="1" ht="15.75" x14ac:dyDescent="0.25">
      <c r="A2" s="53"/>
    </row>
    <row r="3" spans="1:8" s="46" customFormat="1" ht="17.25" customHeight="1" x14ac:dyDescent="0.2">
      <c r="A3" s="83" t="s">
        <v>136</v>
      </c>
      <c r="B3" s="83"/>
      <c r="C3" s="83"/>
      <c r="D3" s="83"/>
      <c r="E3" s="83"/>
      <c r="F3" s="83"/>
      <c r="G3" s="83"/>
    </row>
    <row r="4" spans="1:8" s="46" customFormat="1" x14ac:dyDescent="0.2">
      <c r="A4" s="83"/>
      <c r="B4" s="83"/>
      <c r="C4" s="83"/>
      <c r="D4" s="83"/>
      <c r="E4" s="83"/>
      <c r="F4" s="83"/>
      <c r="G4" s="83"/>
    </row>
    <row r="5" spans="1:8" ht="18" customHeight="1" x14ac:dyDescent="0.2"/>
    <row r="6" spans="1:8" x14ac:dyDescent="0.2">
      <c r="A6" s="92" t="s">
        <v>132</v>
      </c>
      <c r="B6" s="92"/>
      <c r="C6" s="92"/>
      <c r="D6" s="92"/>
      <c r="E6" s="92"/>
      <c r="F6" s="92"/>
      <c r="G6" s="92"/>
    </row>
    <row r="7" spans="1:8" x14ac:dyDescent="0.2">
      <c r="A7" s="93" t="s">
        <v>116</v>
      </c>
      <c r="B7" s="92" t="s">
        <v>107</v>
      </c>
      <c r="C7" s="92"/>
      <c r="D7" s="92" t="s">
        <v>3</v>
      </c>
      <c r="E7" s="92"/>
      <c r="F7" s="92" t="s">
        <v>4</v>
      </c>
      <c r="G7" s="92"/>
    </row>
    <row r="8" spans="1:8" s="29" customFormat="1" ht="38.25" x14ac:dyDescent="0.25">
      <c r="A8" s="94"/>
      <c r="B8" s="47" t="s">
        <v>108</v>
      </c>
      <c r="C8" s="47" t="s">
        <v>105</v>
      </c>
      <c r="D8" s="23" t="s">
        <v>34</v>
      </c>
      <c r="E8" s="47" t="s">
        <v>106</v>
      </c>
      <c r="F8" s="23" t="s">
        <v>33</v>
      </c>
      <c r="G8" s="23" t="s">
        <v>36</v>
      </c>
      <c r="H8" s="32"/>
    </row>
    <row r="9" spans="1:8" x14ac:dyDescent="0.2">
      <c r="A9" s="34" t="s">
        <v>37</v>
      </c>
      <c r="B9" s="71">
        <v>67</v>
      </c>
      <c r="C9" s="56">
        <f>B9/$F$18</f>
        <v>3.8029288227948688E-3</v>
      </c>
      <c r="D9" s="71">
        <v>116</v>
      </c>
      <c r="E9" s="56">
        <f>D9/$F$18</f>
        <v>6.5841752752866384E-3</v>
      </c>
      <c r="F9" s="25">
        <f>B9+D9</f>
        <v>183</v>
      </c>
      <c r="G9" s="56">
        <f>F9/$F$18</f>
        <v>1.0387104098081508E-2</v>
      </c>
    </row>
    <row r="10" spans="1:8" x14ac:dyDescent="0.2">
      <c r="A10" s="34" t="s">
        <v>38</v>
      </c>
      <c r="B10" s="71">
        <v>1820</v>
      </c>
      <c r="C10" s="56">
        <f t="shared" ref="C10:C18" si="0">B10/$F$18</f>
        <v>0.10330343966398002</v>
      </c>
      <c r="D10" s="71">
        <v>2009</v>
      </c>
      <c r="E10" s="56">
        <f t="shared" ref="E10:E18" si="1">D10/$F$18</f>
        <v>0.11403110455216256</v>
      </c>
      <c r="F10" s="25">
        <f t="shared" ref="F10:F18" si="2">B10+D10</f>
        <v>3829</v>
      </c>
      <c r="G10" s="56">
        <f t="shared" ref="G10:G18" si="3">F10/$F$18</f>
        <v>0.21733454421614259</v>
      </c>
    </row>
    <row r="11" spans="1:8" x14ac:dyDescent="0.2">
      <c r="A11" s="34" t="s">
        <v>39</v>
      </c>
      <c r="B11" s="71">
        <v>4377</v>
      </c>
      <c r="C11" s="56">
        <f t="shared" si="0"/>
        <v>0.24843909637870359</v>
      </c>
      <c r="D11" s="71">
        <v>4337</v>
      </c>
      <c r="E11" s="56">
        <f t="shared" si="1"/>
        <v>0.24616869111136339</v>
      </c>
      <c r="F11" s="25">
        <f t="shared" si="2"/>
        <v>8714</v>
      </c>
      <c r="G11" s="56">
        <f t="shared" si="3"/>
        <v>0.49460778749006695</v>
      </c>
    </row>
    <row r="12" spans="1:8" x14ac:dyDescent="0.2">
      <c r="A12" s="34" t="s">
        <v>40</v>
      </c>
      <c r="B12" s="71">
        <v>5</v>
      </c>
      <c r="C12" s="56">
        <f t="shared" si="0"/>
        <v>2.8380065841752754E-4</v>
      </c>
      <c r="D12" s="71">
        <v>11</v>
      </c>
      <c r="E12" s="56">
        <f t="shared" si="1"/>
        <v>6.2436144851856054E-4</v>
      </c>
      <c r="F12" s="25">
        <f t="shared" si="2"/>
        <v>16</v>
      </c>
      <c r="G12" s="56">
        <f t="shared" si="3"/>
        <v>9.0816210693608814E-4</v>
      </c>
    </row>
    <row r="13" spans="1:8" x14ac:dyDescent="0.2">
      <c r="A13" s="34" t="s">
        <v>41</v>
      </c>
      <c r="B13" s="71">
        <v>467</v>
      </c>
      <c r="C13" s="56">
        <f t="shared" si="0"/>
        <v>2.6506981496197072E-2</v>
      </c>
      <c r="D13" s="71">
        <v>621</v>
      </c>
      <c r="E13" s="56">
        <f t="shared" si="1"/>
        <v>3.5248041775456922E-2</v>
      </c>
      <c r="F13" s="25">
        <f t="shared" si="2"/>
        <v>1088</v>
      </c>
      <c r="G13" s="56">
        <f t="shared" si="3"/>
        <v>6.175502327165399E-2</v>
      </c>
    </row>
    <row r="14" spans="1:8" x14ac:dyDescent="0.2">
      <c r="A14" s="34" t="s">
        <v>42</v>
      </c>
      <c r="B14" s="71">
        <v>397</v>
      </c>
      <c r="C14" s="56">
        <f t="shared" si="0"/>
        <v>2.2533772278351686E-2</v>
      </c>
      <c r="D14" s="71">
        <v>802</v>
      </c>
      <c r="E14" s="56">
        <f t="shared" si="1"/>
        <v>4.5521625610171416E-2</v>
      </c>
      <c r="F14" s="25">
        <f t="shared" si="2"/>
        <v>1199</v>
      </c>
      <c r="G14" s="56">
        <f t="shared" si="3"/>
        <v>6.8055397888523106E-2</v>
      </c>
    </row>
    <row r="15" spans="1:8" x14ac:dyDescent="0.2">
      <c r="A15" s="34" t="s">
        <v>43</v>
      </c>
      <c r="B15" s="71">
        <v>353</v>
      </c>
      <c r="C15" s="56">
        <f t="shared" si="0"/>
        <v>2.0036326484277445E-2</v>
      </c>
      <c r="D15" s="71">
        <v>439</v>
      </c>
      <c r="E15" s="56">
        <f t="shared" si="1"/>
        <v>2.4917697809058916E-2</v>
      </c>
      <c r="F15" s="25">
        <f t="shared" si="2"/>
        <v>792</v>
      </c>
      <c r="G15" s="56">
        <f t="shared" si="3"/>
        <v>4.4954024293336357E-2</v>
      </c>
    </row>
    <row r="16" spans="1:8" x14ac:dyDescent="0.2">
      <c r="A16" s="34" t="s">
        <v>127</v>
      </c>
      <c r="B16" s="71">
        <v>300</v>
      </c>
      <c r="C16" s="56">
        <f t="shared" si="0"/>
        <v>1.7028039505051652E-2</v>
      </c>
      <c r="D16" s="71">
        <v>656</v>
      </c>
      <c r="E16" s="56">
        <f t="shared" si="1"/>
        <v>3.7234646384379615E-2</v>
      </c>
      <c r="F16" s="25">
        <f t="shared" si="2"/>
        <v>956</v>
      </c>
      <c r="G16" s="56">
        <f t="shared" si="3"/>
        <v>5.4262685889431263E-2</v>
      </c>
    </row>
    <row r="17" spans="1:7" x14ac:dyDescent="0.2">
      <c r="A17" s="34" t="s">
        <v>128</v>
      </c>
      <c r="B17" s="71">
        <v>289</v>
      </c>
      <c r="C17" s="56">
        <f t="shared" si="0"/>
        <v>1.6403678056533092E-2</v>
      </c>
      <c r="D17" s="71">
        <v>552</v>
      </c>
      <c r="E17" s="56">
        <f t="shared" si="1"/>
        <v>3.1331592689295036E-2</v>
      </c>
      <c r="F17" s="25">
        <f t="shared" si="2"/>
        <v>841</v>
      </c>
      <c r="G17" s="56">
        <f t="shared" si="3"/>
        <v>4.7735270745828132E-2</v>
      </c>
    </row>
    <row r="18" spans="1:7" ht="15.75" x14ac:dyDescent="0.25">
      <c r="A18" s="26" t="s">
        <v>31</v>
      </c>
      <c r="B18" s="27">
        <f>SUM(B9:B17)</f>
        <v>8075</v>
      </c>
      <c r="C18" s="59">
        <f t="shared" si="0"/>
        <v>0.45833806334430693</v>
      </c>
      <c r="D18" s="27">
        <f>SUM(D9:D17)</f>
        <v>9543</v>
      </c>
      <c r="E18" s="59">
        <f t="shared" si="1"/>
        <v>0.54166193665569307</v>
      </c>
      <c r="F18" s="27">
        <f t="shared" si="2"/>
        <v>17618</v>
      </c>
      <c r="G18" s="59">
        <f t="shared" si="3"/>
        <v>1</v>
      </c>
    </row>
    <row r="40" spans="2:8" x14ac:dyDescent="0.2">
      <c r="B40" s="88" t="s">
        <v>137</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7" bestFit="1" customWidth="1"/>
    <col min="2" max="16384" width="11.42578125" style="37"/>
  </cols>
  <sheetData>
    <row r="1" spans="1:24" ht="15.75" x14ac:dyDescent="0.25">
      <c r="A1" s="44" t="s">
        <v>44</v>
      </c>
    </row>
    <row r="2" spans="1:24" s="46" customFormat="1" ht="15.75" x14ac:dyDescent="0.25">
      <c r="A2" s="53"/>
    </row>
    <row r="3" spans="1:24" s="46" customFormat="1" ht="15" x14ac:dyDescent="0.25">
      <c r="A3" s="96" t="s">
        <v>138</v>
      </c>
      <c r="B3" s="96"/>
      <c r="C3" s="96"/>
      <c r="D3" s="96"/>
      <c r="E3" s="96"/>
      <c r="F3" s="96"/>
      <c r="G3" s="96"/>
      <c r="H3" s="96"/>
      <c r="I3" s="96"/>
      <c r="J3" s="96"/>
    </row>
    <row r="4" spans="1:24" s="46" customFormat="1" ht="15.75" x14ac:dyDescent="0.25">
      <c r="A4" s="53"/>
    </row>
    <row r="6" spans="1:24" x14ac:dyDescent="0.2">
      <c r="A6" s="95" t="s">
        <v>132</v>
      </c>
      <c r="B6" s="95"/>
      <c r="C6" s="95"/>
      <c r="D6" s="95"/>
      <c r="E6" s="95"/>
      <c r="F6" s="95"/>
      <c r="G6" s="95"/>
      <c r="H6" s="95"/>
      <c r="I6" s="95"/>
      <c r="J6" s="95"/>
      <c r="K6" s="95"/>
      <c r="L6" s="95"/>
      <c r="M6" s="95"/>
      <c r="N6" s="95"/>
      <c r="O6" s="95"/>
      <c r="P6" s="95"/>
      <c r="Q6" s="95"/>
      <c r="R6" s="95"/>
      <c r="S6" s="95"/>
      <c r="T6" s="95"/>
      <c r="U6" s="95"/>
      <c r="V6" s="95"/>
      <c r="W6" s="95"/>
      <c r="X6" s="95"/>
    </row>
    <row r="7" spans="1:24" x14ac:dyDescent="0.2">
      <c r="A7" s="89" t="s">
        <v>116</v>
      </c>
      <c r="B7" s="97" t="s">
        <v>8</v>
      </c>
      <c r="C7" s="97"/>
      <c r="D7" s="97" t="s">
        <v>45</v>
      </c>
      <c r="E7" s="97"/>
      <c r="F7" s="97" t="s">
        <v>46</v>
      </c>
      <c r="G7" s="97"/>
      <c r="H7" s="97" t="s">
        <v>47</v>
      </c>
      <c r="I7" s="97"/>
      <c r="J7" s="97" t="s">
        <v>48</v>
      </c>
      <c r="K7" s="97"/>
      <c r="L7" s="97" t="s">
        <v>49</v>
      </c>
      <c r="M7" s="97"/>
      <c r="N7" s="97" t="s">
        <v>50</v>
      </c>
      <c r="O7" s="97"/>
      <c r="P7" s="97" t="s">
        <v>51</v>
      </c>
      <c r="Q7" s="97"/>
      <c r="R7" s="97" t="s">
        <v>52</v>
      </c>
      <c r="S7" s="97"/>
      <c r="T7" s="97" t="s">
        <v>53</v>
      </c>
      <c r="U7" s="97"/>
      <c r="V7" s="97" t="s">
        <v>31</v>
      </c>
      <c r="W7" s="97"/>
      <c r="X7" s="98" t="s">
        <v>31</v>
      </c>
    </row>
    <row r="8" spans="1:24" x14ac:dyDescent="0.2">
      <c r="A8" s="90"/>
      <c r="B8" s="57" t="s">
        <v>107</v>
      </c>
      <c r="C8" s="39" t="s">
        <v>3</v>
      </c>
      <c r="D8" s="57" t="s">
        <v>107</v>
      </c>
      <c r="E8" s="39" t="s">
        <v>3</v>
      </c>
      <c r="F8" s="57" t="s">
        <v>107</v>
      </c>
      <c r="G8" s="39" t="s">
        <v>3</v>
      </c>
      <c r="H8" s="57" t="s">
        <v>107</v>
      </c>
      <c r="I8" s="39" t="s">
        <v>3</v>
      </c>
      <c r="J8" s="57" t="s">
        <v>107</v>
      </c>
      <c r="K8" s="39" t="s">
        <v>3</v>
      </c>
      <c r="L8" s="57" t="s">
        <v>107</v>
      </c>
      <c r="M8" s="39" t="s">
        <v>3</v>
      </c>
      <c r="N8" s="57" t="s">
        <v>107</v>
      </c>
      <c r="O8" s="39" t="s">
        <v>3</v>
      </c>
      <c r="P8" s="57" t="s">
        <v>107</v>
      </c>
      <c r="Q8" s="39" t="s">
        <v>3</v>
      </c>
      <c r="R8" s="57" t="s">
        <v>107</v>
      </c>
      <c r="S8" s="39" t="s">
        <v>3</v>
      </c>
      <c r="T8" s="57" t="s">
        <v>107</v>
      </c>
      <c r="U8" s="39" t="s">
        <v>3</v>
      </c>
      <c r="V8" s="57" t="s">
        <v>107</v>
      </c>
      <c r="W8" s="39" t="s">
        <v>3</v>
      </c>
      <c r="X8" s="99"/>
    </row>
    <row r="9" spans="1:24" x14ac:dyDescent="0.2">
      <c r="A9" s="34" t="s">
        <v>37</v>
      </c>
      <c r="B9" s="78">
        <v>0</v>
      </c>
      <c r="C9" s="78">
        <v>0</v>
      </c>
      <c r="D9" s="78">
        <v>2</v>
      </c>
      <c r="E9" s="78">
        <v>0</v>
      </c>
      <c r="F9" s="78">
        <v>2</v>
      </c>
      <c r="G9" s="78">
        <v>1</v>
      </c>
      <c r="H9" s="78">
        <v>1</v>
      </c>
      <c r="I9" s="78">
        <v>5</v>
      </c>
      <c r="J9" s="78">
        <v>4</v>
      </c>
      <c r="K9" s="78">
        <v>5</v>
      </c>
      <c r="L9" s="78">
        <v>3</v>
      </c>
      <c r="M9" s="78">
        <v>7</v>
      </c>
      <c r="N9" s="78">
        <v>11</v>
      </c>
      <c r="O9" s="78">
        <v>18</v>
      </c>
      <c r="P9" s="78">
        <v>12</v>
      </c>
      <c r="Q9" s="78">
        <v>13</v>
      </c>
      <c r="R9" s="78">
        <v>18</v>
      </c>
      <c r="S9" s="78">
        <v>37</v>
      </c>
      <c r="T9" s="78">
        <v>14</v>
      </c>
      <c r="U9" s="78">
        <v>30</v>
      </c>
      <c r="V9" s="33">
        <f>B9+D9+F9+H9+J9+L9+N9+P9+R9+T9</f>
        <v>67</v>
      </c>
      <c r="W9" s="33">
        <f>C9+E9+G9+I9+K9+M9+O9+Q9+S9+U9</f>
        <v>116</v>
      </c>
      <c r="X9" s="33">
        <f>V9+W9</f>
        <v>183</v>
      </c>
    </row>
    <row r="10" spans="1:24" x14ac:dyDescent="0.2">
      <c r="A10" s="34" t="s">
        <v>38</v>
      </c>
      <c r="B10" s="78">
        <v>78</v>
      </c>
      <c r="C10" s="78">
        <v>65</v>
      </c>
      <c r="D10" s="78">
        <v>165</v>
      </c>
      <c r="E10" s="78">
        <v>144</v>
      </c>
      <c r="F10" s="78">
        <v>180</v>
      </c>
      <c r="G10" s="78">
        <v>162</v>
      </c>
      <c r="H10" s="78">
        <v>98</v>
      </c>
      <c r="I10" s="78">
        <v>122</v>
      </c>
      <c r="J10" s="78">
        <v>123</v>
      </c>
      <c r="K10" s="78">
        <v>149</v>
      </c>
      <c r="L10" s="78">
        <v>120</v>
      </c>
      <c r="M10" s="78">
        <v>171</v>
      </c>
      <c r="N10" s="78">
        <v>259</v>
      </c>
      <c r="O10" s="78">
        <v>305</v>
      </c>
      <c r="P10" s="78">
        <v>316</v>
      </c>
      <c r="Q10" s="78">
        <v>313</v>
      </c>
      <c r="R10" s="78">
        <v>280</v>
      </c>
      <c r="S10" s="78">
        <v>314</v>
      </c>
      <c r="T10" s="78">
        <v>201</v>
      </c>
      <c r="U10" s="78">
        <v>264</v>
      </c>
      <c r="V10" s="33">
        <f t="shared" ref="V10:V17" si="0">B10+D10+F10+H10+J10+L10+N10+P10+R10+T10</f>
        <v>1820</v>
      </c>
      <c r="W10" s="33">
        <f t="shared" ref="W10:W17" si="1">C10+E10+G10+I10+K10+M10+O10+Q10+S10+U10</f>
        <v>2009</v>
      </c>
      <c r="X10" s="33">
        <f t="shared" ref="X10:X17" si="2">V10+W10</f>
        <v>3829</v>
      </c>
    </row>
    <row r="11" spans="1:24" x14ac:dyDescent="0.2">
      <c r="A11" s="34" t="s">
        <v>39</v>
      </c>
      <c r="B11" s="78">
        <v>81</v>
      </c>
      <c r="C11" s="78">
        <v>57</v>
      </c>
      <c r="D11" s="78">
        <v>330</v>
      </c>
      <c r="E11" s="78">
        <v>312</v>
      </c>
      <c r="F11" s="78">
        <v>496</v>
      </c>
      <c r="G11" s="78">
        <v>446</v>
      </c>
      <c r="H11" s="78">
        <v>524</v>
      </c>
      <c r="I11" s="78">
        <v>504</v>
      </c>
      <c r="J11" s="78">
        <v>558</v>
      </c>
      <c r="K11" s="78">
        <v>537</v>
      </c>
      <c r="L11" s="78">
        <v>628</v>
      </c>
      <c r="M11" s="78">
        <v>577</v>
      </c>
      <c r="N11" s="78">
        <v>558</v>
      </c>
      <c r="O11" s="78">
        <v>627</v>
      </c>
      <c r="P11" s="78">
        <v>534</v>
      </c>
      <c r="Q11" s="78">
        <v>568</v>
      </c>
      <c r="R11" s="78">
        <v>457</v>
      </c>
      <c r="S11" s="78">
        <v>445</v>
      </c>
      <c r="T11" s="78">
        <v>211</v>
      </c>
      <c r="U11" s="78">
        <v>264</v>
      </c>
      <c r="V11" s="33">
        <f t="shared" si="0"/>
        <v>4377</v>
      </c>
      <c r="W11" s="33">
        <f t="shared" si="1"/>
        <v>4337</v>
      </c>
      <c r="X11" s="33">
        <f t="shared" si="2"/>
        <v>8714</v>
      </c>
    </row>
    <row r="12" spans="1:24" x14ac:dyDescent="0.2">
      <c r="A12" s="34" t="s">
        <v>54</v>
      </c>
      <c r="B12" s="78">
        <v>0</v>
      </c>
      <c r="C12" s="78">
        <v>0</v>
      </c>
      <c r="D12" s="78">
        <v>1</v>
      </c>
      <c r="E12" s="78">
        <v>4</v>
      </c>
      <c r="F12" s="78">
        <v>3</v>
      </c>
      <c r="G12" s="78">
        <v>1</v>
      </c>
      <c r="H12" s="78">
        <v>1</v>
      </c>
      <c r="I12" s="78">
        <v>2</v>
      </c>
      <c r="J12" s="78">
        <v>0</v>
      </c>
      <c r="K12" s="78">
        <v>0</v>
      </c>
      <c r="L12" s="78">
        <v>0</v>
      </c>
      <c r="M12" s="78">
        <v>1</v>
      </c>
      <c r="N12" s="78">
        <v>0</v>
      </c>
      <c r="O12" s="78">
        <v>0</v>
      </c>
      <c r="P12" s="78">
        <v>0</v>
      </c>
      <c r="Q12" s="78">
        <v>2</v>
      </c>
      <c r="R12" s="78">
        <v>0</v>
      </c>
      <c r="S12" s="78">
        <v>0</v>
      </c>
      <c r="T12" s="78">
        <v>0</v>
      </c>
      <c r="U12" s="78">
        <v>1</v>
      </c>
      <c r="V12" s="33">
        <f t="shared" si="0"/>
        <v>5</v>
      </c>
      <c r="W12" s="33">
        <f t="shared" si="1"/>
        <v>11</v>
      </c>
      <c r="X12" s="33">
        <f t="shared" si="2"/>
        <v>16</v>
      </c>
    </row>
    <row r="13" spans="1:24" x14ac:dyDescent="0.2">
      <c r="A13" s="34" t="s">
        <v>41</v>
      </c>
      <c r="B13" s="78">
        <v>7</v>
      </c>
      <c r="C13" s="78">
        <v>10</v>
      </c>
      <c r="D13" s="78">
        <v>53</v>
      </c>
      <c r="E13" s="78">
        <v>31</v>
      </c>
      <c r="F13" s="78">
        <v>73</v>
      </c>
      <c r="G13" s="78">
        <v>68</v>
      </c>
      <c r="H13" s="78">
        <v>64</v>
      </c>
      <c r="I13" s="78">
        <v>63</v>
      </c>
      <c r="J13" s="78">
        <v>52</v>
      </c>
      <c r="K13" s="78">
        <v>105</v>
      </c>
      <c r="L13" s="78">
        <v>54</v>
      </c>
      <c r="M13" s="78">
        <v>95</v>
      </c>
      <c r="N13" s="78">
        <v>54</v>
      </c>
      <c r="O13" s="78">
        <v>90</v>
      </c>
      <c r="P13" s="78">
        <v>42</v>
      </c>
      <c r="Q13" s="78">
        <v>68</v>
      </c>
      <c r="R13" s="78">
        <v>46</v>
      </c>
      <c r="S13" s="78">
        <v>70</v>
      </c>
      <c r="T13" s="78">
        <v>22</v>
      </c>
      <c r="U13" s="78">
        <v>21</v>
      </c>
      <c r="V13" s="33">
        <f t="shared" si="0"/>
        <v>467</v>
      </c>
      <c r="W13" s="33">
        <f t="shared" si="1"/>
        <v>621</v>
      </c>
      <c r="X13" s="33">
        <f t="shared" si="2"/>
        <v>1088</v>
      </c>
    </row>
    <row r="14" spans="1:24" x14ac:dyDescent="0.2">
      <c r="A14" s="34" t="s">
        <v>42</v>
      </c>
      <c r="B14" s="78">
        <v>3</v>
      </c>
      <c r="C14" s="78">
        <v>1</v>
      </c>
      <c r="D14" s="78">
        <v>49</v>
      </c>
      <c r="E14" s="78">
        <v>55</v>
      </c>
      <c r="F14" s="78">
        <v>52</v>
      </c>
      <c r="G14" s="78">
        <v>88</v>
      </c>
      <c r="H14" s="78">
        <v>49</v>
      </c>
      <c r="I14" s="78">
        <v>104</v>
      </c>
      <c r="J14" s="78">
        <v>66</v>
      </c>
      <c r="K14" s="78">
        <v>147</v>
      </c>
      <c r="L14" s="78">
        <v>46</v>
      </c>
      <c r="M14" s="78">
        <v>97</v>
      </c>
      <c r="N14" s="78">
        <v>57</v>
      </c>
      <c r="O14" s="78">
        <v>113</v>
      </c>
      <c r="P14" s="78">
        <v>32</v>
      </c>
      <c r="Q14" s="78">
        <v>109</v>
      </c>
      <c r="R14" s="78">
        <v>34</v>
      </c>
      <c r="S14" s="78">
        <v>63</v>
      </c>
      <c r="T14" s="78">
        <v>9</v>
      </c>
      <c r="U14" s="78">
        <v>25</v>
      </c>
      <c r="V14" s="33">
        <f t="shared" si="0"/>
        <v>397</v>
      </c>
      <c r="W14" s="33">
        <f t="shared" si="1"/>
        <v>802</v>
      </c>
      <c r="X14" s="33">
        <f t="shared" si="2"/>
        <v>1199</v>
      </c>
    </row>
    <row r="15" spans="1:24" x14ac:dyDescent="0.2">
      <c r="A15" s="34" t="s">
        <v>43</v>
      </c>
      <c r="B15" s="78">
        <v>0</v>
      </c>
      <c r="C15" s="78">
        <v>0</v>
      </c>
      <c r="D15" s="78">
        <v>24</v>
      </c>
      <c r="E15" s="78">
        <v>33</v>
      </c>
      <c r="F15" s="78">
        <v>67</v>
      </c>
      <c r="G15" s="78">
        <v>62</v>
      </c>
      <c r="H15" s="78">
        <v>56</v>
      </c>
      <c r="I15" s="78">
        <v>66</v>
      </c>
      <c r="J15" s="78">
        <v>54</v>
      </c>
      <c r="K15" s="78">
        <v>95</v>
      </c>
      <c r="L15" s="78">
        <v>46</v>
      </c>
      <c r="M15" s="78">
        <v>80</v>
      </c>
      <c r="N15" s="78">
        <v>44</v>
      </c>
      <c r="O15" s="78">
        <v>59</v>
      </c>
      <c r="P15" s="78">
        <v>33</v>
      </c>
      <c r="Q15" s="78">
        <v>33</v>
      </c>
      <c r="R15" s="78">
        <v>18</v>
      </c>
      <c r="S15" s="78">
        <v>10</v>
      </c>
      <c r="T15" s="78">
        <v>11</v>
      </c>
      <c r="U15" s="78">
        <v>1</v>
      </c>
      <c r="V15" s="33">
        <f t="shared" si="0"/>
        <v>353</v>
      </c>
      <c r="W15" s="33">
        <f t="shared" si="1"/>
        <v>439</v>
      </c>
      <c r="X15" s="33">
        <f t="shared" si="2"/>
        <v>792</v>
      </c>
    </row>
    <row r="16" spans="1:24" x14ac:dyDescent="0.2">
      <c r="A16" s="34" t="s">
        <v>127</v>
      </c>
      <c r="B16" s="78">
        <v>0</v>
      </c>
      <c r="C16" s="78">
        <v>0</v>
      </c>
      <c r="D16" s="78">
        <v>26</v>
      </c>
      <c r="E16" s="78">
        <v>56</v>
      </c>
      <c r="F16" s="78">
        <v>55</v>
      </c>
      <c r="G16" s="78">
        <v>107</v>
      </c>
      <c r="H16" s="78">
        <v>47</v>
      </c>
      <c r="I16" s="78">
        <v>102</v>
      </c>
      <c r="J16" s="78">
        <v>50</v>
      </c>
      <c r="K16" s="78">
        <v>118</v>
      </c>
      <c r="L16" s="78">
        <v>41</v>
      </c>
      <c r="M16" s="78">
        <v>116</v>
      </c>
      <c r="N16" s="78">
        <v>32</v>
      </c>
      <c r="O16" s="78">
        <v>57</v>
      </c>
      <c r="P16" s="78">
        <v>19</v>
      </c>
      <c r="Q16" s="78">
        <v>50</v>
      </c>
      <c r="R16" s="78">
        <v>22</v>
      </c>
      <c r="S16" s="78">
        <v>36</v>
      </c>
      <c r="T16" s="78">
        <v>8</v>
      </c>
      <c r="U16" s="78">
        <v>14</v>
      </c>
      <c r="V16" s="33">
        <f t="shared" si="0"/>
        <v>300</v>
      </c>
      <c r="W16" s="33">
        <f t="shared" si="1"/>
        <v>656</v>
      </c>
      <c r="X16" s="33">
        <f t="shared" si="2"/>
        <v>956</v>
      </c>
    </row>
    <row r="17" spans="1:24" x14ac:dyDescent="0.2">
      <c r="A17" s="34" t="s">
        <v>129</v>
      </c>
      <c r="B17" s="78">
        <v>0</v>
      </c>
      <c r="C17" s="78">
        <v>0</v>
      </c>
      <c r="D17" s="78">
        <v>3</v>
      </c>
      <c r="E17" s="78">
        <v>15</v>
      </c>
      <c r="F17" s="78">
        <v>61</v>
      </c>
      <c r="G17" s="78">
        <v>91</v>
      </c>
      <c r="H17" s="78">
        <v>54</v>
      </c>
      <c r="I17" s="78">
        <v>130</v>
      </c>
      <c r="J17" s="78">
        <v>63</v>
      </c>
      <c r="K17" s="78">
        <v>128</v>
      </c>
      <c r="L17" s="78">
        <v>42</v>
      </c>
      <c r="M17" s="78">
        <v>89</v>
      </c>
      <c r="N17" s="78">
        <v>23</v>
      </c>
      <c r="O17" s="78">
        <v>50</v>
      </c>
      <c r="P17" s="78">
        <v>21</v>
      </c>
      <c r="Q17" s="78">
        <v>29</v>
      </c>
      <c r="R17" s="78">
        <v>12</v>
      </c>
      <c r="S17" s="78">
        <v>17</v>
      </c>
      <c r="T17" s="78">
        <v>10</v>
      </c>
      <c r="U17" s="78">
        <v>3</v>
      </c>
      <c r="V17" s="33">
        <f t="shared" si="0"/>
        <v>289</v>
      </c>
      <c r="W17" s="33">
        <f t="shared" si="1"/>
        <v>552</v>
      </c>
      <c r="X17" s="33">
        <f t="shared" si="2"/>
        <v>841</v>
      </c>
    </row>
    <row r="18" spans="1:24" s="40" customFormat="1" ht="15.75" x14ac:dyDescent="0.25">
      <c r="A18" s="38" t="s">
        <v>31</v>
      </c>
      <c r="B18" s="27">
        <f>SUM(B9:B17)</f>
        <v>169</v>
      </c>
      <c r="C18" s="27">
        <f t="shared" ref="C18:X18" si="3">SUM(C9:C17)</f>
        <v>133</v>
      </c>
      <c r="D18" s="27">
        <f t="shared" si="3"/>
        <v>653</v>
      </c>
      <c r="E18" s="27">
        <f t="shared" si="3"/>
        <v>650</v>
      </c>
      <c r="F18" s="27">
        <f t="shared" si="3"/>
        <v>989</v>
      </c>
      <c r="G18" s="27">
        <f t="shared" si="3"/>
        <v>1026</v>
      </c>
      <c r="H18" s="27">
        <f t="shared" si="3"/>
        <v>894</v>
      </c>
      <c r="I18" s="27">
        <f t="shared" si="3"/>
        <v>1098</v>
      </c>
      <c r="J18" s="27">
        <f t="shared" si="3"/>
        <v>970</v>
      </c>
      <c r="K18" s="27">
        <f t="shared" si="3"/>
        <v>1284</v>
      </c>
      <c r="L18" s="27">
        <f t="shared" si="3"/>
        <v>980</v>
      </c>
      <c r="M18" s="27">
        <f t="shared" si="3"/>
        <v>1233</v>
      </c>
      <c r="N18" s="27">
        <f t="shared" si="3"/>
        <v>1038</v>
      </c>
      <c r="O18" s="27">
        <f t="shared" si="3"/>
        <v>1319</v>
      </c>
      <c r="P18" s="27">
        <f t="shared" si="3"/>
        <v>1009</v>
      </c>
      <c r="Q18" s="27">
        <f t="shared" si="3"/>
        <v>1185</v>
      </c>
      <c r="R18" s="27">
        <f t="shared" si="3"/>
        <v>887</v>
      </c>
      <c r="S18" s="27">
        <f t="shared" si="3"/>
        <v>992</v>
      </c>
      <c r="T18" s="27">
        <f t="shared" si="3"/>
        <v>486</v>
      </c>
      <c r="U18" s="27">
        <f t="shared" si="3"/>
        <v>623</v>
      </c>
      <c r="V18" s="27">
        <f t="shared" si="3"/>
        <v>8075</v>
      </c>
      <c r="W18" s="27">
        <f t="shared" si="3"/>
        <v>9543</v>
      </c>
      <c r="X18" s="27">
        <f t="shared" si="3"/>
        <v>17618</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baseColWidth="10" defaultRowHeight="12.75" x14ac:dyDescent="0.2"/>
  <cols>
    <col min="1" max="1" width="32.140625" style="41" customWidth="1"/>
    <col min="2" max="2" width="13.85546875" style="41" bestFit="1" customWidth="1"/>
    <col min="3" max="3" width="15.7109375" style="41" customWidth="1"/>
    <col min="4" max="4" width="13.5703125" style="41" bestFit="1" customWidth="1"/>
    <col min="5" max="5" width="14.85546875" style="41" customWidth="1"/>
    <col min="6" max="6" width="12.85546875" style="41" customWidth="1"/>
    <col min="7" max="7" width="15.28515625" style="41" customWidth="1"/>
    <col min="8" max="16384" width="11.42578125" style="41"/>
  </cols>
  <sheetData>
    <row r="1" spans="1:7" ht="15.75" x14ac:dyDescent="0.25">
      <c r="A1" s="48" t="s">
        <v>44</v>
      </c>
    </row>
    <row r="2" spans="1:7" s="46" customFormat="1" ht="15.75" x14ac:dyDescent="0.25">
      <c r="A2" s="53"/>
    </row>
    <row r="3" spans="1:7" s="46" customFormat="1" ht="15.75" customHeight="1" x14ac:dyDescent="0.2">
      <c r="A3" s="83" t="s">
        <v>139</v>
      </c>
      <c r="B3" s="83"/>
      <c r="C3" s="83"/>
      <c r="D3" s="83"/>
      <c r="E3" s="83"/>
      <c r="F3" s="83"/>
      <c r="G3" s="83"/>
    </row>
    <row r="4" spans="1:7" s="46" customFormat="1" x14ac:dyDescent="0.2">
      <c r="A4" s="83"/>
      <c r="B4" s="83"/>
      <c r="C4" s="83"/>
      <c r="D4" s="83"/>
      <c r="E4" s="83"/>
      <c r="F4" s="83"/>
      <c r="G4" s="83"/>
    </row>
    <row r="5" spans="1:7" s="46" customFormat="1" ht="15.75" x14ac:dyDescent="0.25">
      <c r="A5" s="48"/>
    </row>
    <row r="7" spans="1:7" x14ac:dyDescent="0.2">
      <c r="A7" s="95" t="s">
        <v>132</v>
      </c>
      <c r="B7" s="95"/>
      <c r="C7" s="95"/>
      <c r="D7" s="95"/>
      <c r="E7" s="95"/>
      <c r="F7" s="95"/>
      <c r="G7" s="95"/>
    </row>
    <row r="8" spans="1:7" x14ac:dyDescent="0.2">
      <c r="A8" s="89" t="s">
        <v>117</v>
      </c>
      <c r="B8" s="97" t="s">
        <v>107</v>
      </c>
      <c r="C8" s="97"/>
      <c r="D8" s="97" t="s">
        <v>3</v>
      </c>
      <c r="E8" s="97"/>
      <c r="F8" s="97" t="s">
        <v>31</v>
      </c>
      <c r="G8" s="97"/>
    </row>
    <row r="9" spans="1:7" ht="38.25" x14ac:dyDescent="0.2">
      <c r="A9" s="90"/>
      <c r="B9" s="45" t="s">
        <v>29</v>
      </c>
      <c r="C9" s="42" t="s">
        <v>61</v>
      </c>
      <c r="D9" s="45" t="s">
        <v>34</v>
      </c>
      <c r="E9" s="42" t="s">
        <v>62</v>
      </c>
      <c r="F9" s="45" t="s">
        <v>33</v>
      </c>
      <c r="G9" s="42" t="s">
        <v>60</v>
      </c>
    </row>
    <row r="10" spans="1:7" x14ac:dyDescent="0.2">
      <c r="A10" s="34" t="s">
        <v>55</v>
      </c>
      <c r="B10" s="25">
        <v>519</v>
      </c>
      <c r="C10" s="56">
        <f>B10/F10</f>
        <v>0.63916256157635465</v>
      </c>
      <c r="D10" s="25">
        <v>293</v>
      </c>
      <c r="E10" s="56">
        <f>D10/F10</f>
        <v>0.3608374384236453</v>
      </c>
      <c r="F10" s="25">
        <f t="shared" ref="F10:F15" si="0">B10+D10</f>
        <v>812</v>
      </c>
      <c r="G10" s="61">
        <f>F10/$F$16</f>
        <v>4.6089226927006469E-2</v>
      </c>
    </row>
    <row r="11" spans="1:7" x14ac:dyDescent="0.2">
      <c r="A11" s="34" t="s">
        <v>56</v>
      </c>
      <c r="B11" s="60">
        <v>674</v>
      </c>
      <c r="C11" s="56">
        <f t="shared" ref="C11:C16" si="1">B11/F11</f>
        <v>0.54930725346373266</v>
      </c>
      <c r="D11" s="60">
        <v>553</v>
      </c>
      <c r="E11" s="56">
        <f t="shared" ref="E11:E16" si="2">D11/F11</f>
        <v>0.45069274653626734</v>
      </c>
      <c r="F11" s="25">
        <f t="shared" si="0"/>
        <v>1227</v>
      </c>
      <c r="G11" s="61">
        <f t="shared" ref="G11:G16" si="3">F11/$F$16</f>
        <v>6.9644681575661255E-2</v>
      </c>
    </row>
    <row r="12" spans="1:7" x14ac:dyDescent="0.2">
      <c r="A12" s="34" t="s">
        <v>57</v>
      </c>
      <c r="B12" s="25">
        <v>4013</v>
      </c>
      <c r="C12" s="56">
        <f t="shared" si="1"/>
        <v>0.3977205153617443</v>
      </c>
      <c r="D12" s="25">
        <v>6077</v>
      </c>
      <c r="E12" s="56">
        <f t="shared" si="2"/>
        <v>0.60227948463825565</v>
      </c>
      <c r="F12" s="25">
        <f t="shared" si="0"/>
        <v>10090</v>
      </c>
      <c r="G12" s="61">
        <f t="shared" si="3"/>
        <v>0.57270972868657055</v>
      </c>
    </row>
    <row r="13" spans="1:7" x14ac:dyDescent="0.2">
      <c r="A13" s="34" t="s">
        <v>58</v>
      </c>
      <c r="B13" s="60">
        <v>1376</v>
      </c>
      <c r="C13" s="56">
        <f t="shared" si="1"/>
        <v>0.89700130378096476</v>
      </c>
      <c r="D13" s="60">
        <v>158</v>
      </c>
      <c r="E13" s="56">
        <f t="shared" si="2"/>
        <v>0.10299869621903521</v>
      </c>
      <c r="F13" s="25">
        <f t="shared" si="0"/>
        <v>1534</v>
      </c>
      <c r="G13" s="61">
        <f t="shared" si="3"/>
        <v>8.7070042002497447E-2</v>
      </c>
    </row>
    <row r="14" spans="1:7" x14ac:dyDescent="0.2">
      <c r="A14" s="36" t="s">
        <v>130</v>
      </c>
      <c r="B14" s="60">
        <v>953</v>
      </c>
      <c r="C14" s="56">
        <f t="shared" si="1"/>
        <v>0.40330088870080405</v>
      </c>
      <c r="D14" s="60">
        <v>1410</v>
      </c>
      <c r="E14" s="56">
        <f t="shared" si="2"/>
        <v>0.59669911129919595</v>
      </c>
      <c r="F14" s="25">
        <f t="shared" si="0"/>
        <v>2363</v>
      </c>
      <c r="G14" s="61">
        <f t="shared" si="3"/>
        <v>0.13412419116812352</v>
      </c>
    </row>
    <row r="15" spans="1:7" x14ac:dyDescent="0.2">
      <c r="A15" s="34" t="s">
        <v>59</v>
      </c>
      <c r="B15" s="60">
        <v>540</v>
      </c>
      <c r="C15" s="56">
        <f t="shared" si="1"/>
        <v>0.33919597989949751</v>
      </c>
      <c r="D15" s="60">
        <v>1052</v>
      </c>
      <c r="E15" s="56">
        <f t="shared" si="2"/>
        <v>0.66080402010050254</v>
      </c>
      <c r="F15" s="25">
        <f t="shared" si="0"/>
        <v>1592</v>
      </c>
      <c r="G15" s="61">
        <f t="shared" si="3"/>
        <v>9.0362129640140759E-2</v>
      </c>
    </row>
    <row r="16" spans="1:7" ht="15.75" x14ac:dyDescent="0.25">
      <c r="A16" s="43" t="s">
        <v>31</v>
      </c>
      <c r="B16" s="27">
        <f>SUM(B10:B15)</f>
        <v>8075</v>
      </c>
      <c r="C16" s="59">
        <f t="shared" si="1"/>
        <v>0.45833806334430693</v>
      </c>
      <c r="D16" s="27">
        <f>SUM(D10:D15)</f>
        <v>9543</v>
      </c>
      <c r="E16" s="59">
        <f t="shared" si="2"/>
        <v>0.54166193665569307</v>
      </c>
      <c r="F16" s="27">
        <f>SUM(F10:F15)</f>
        <v>17618</v>
      </c>
      <c r="G16" s="64">
        <f t="shared" si="3"/>
        <v>1</v>
      </c>
    </row>
    <row r="40" spans="1:11" x14ac:dyDescent="0.2">
      <c r="A40" s="88" t="s">
        <v>140</v>
      </c>
      <c r="B40" s="88"/>
      <c r="C40" s="88"/>
      <c r="D40" s="88"/>
      <c r="F40" s="88" t="s">
        <v>141</v>
      </c>
      <c r="G40" s="88"/>
      <c r="H40" s="88"/>
      <c r="I40" s="88"/>
      <c r="J40" s="88"/>
      <c r="K40" s="88"/>
    </row>
    <row r="41" spans="1:11" x14ac:dyDescent="0.2">
      <c r="A41" s="88"/>
      <c r="B41" s="88"/>
      <c r="C41" s="88"/>
      <c r="D41" s="88"/>
      <c r="F41" s="88"/>
      <c r="G41" s="88"/>
      <c r="H41" s="88"/>
      <c r="I41" s="88"/>
      <c r="J41" s="88"/>
      <c r="K41" s="88"/>
    </row>
    <row r="42" spans="1:11" x14ac:dyDescent="0.2">
      <c r="A42" s="88"/>
      <c r="B42" s="88"/>
      <c r="C42" s="88"/>
      <c r="D42" s="88"/>
      <c r="F42" s="88"/>
      <c r="G42" s="88"/>
      <c r="H42" s="88"/>
      <c r="I42" s="88"/>
      <c r="J42" s="88"/>
      <c r="K42" s="88"/>
    </row>
  </sheetData>
  <mergeCells count="8">
    <mergeCell ref="A3:G4"/>
    <mergeCell ref="A8:A9"/>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6" bestFit="1" customWidth="1"/>
    <col min="2" max="2" width="51.140625" style="21" customWidth="1"/>
    <col min="3" max="3" width="13" style="46" bestFit="1" customWidth="1"/>
    <col min="4" max="4" width="11.42578125" style="46"/>
    <col min="5" max="5" width="12.7109375" style="46" bestFit="1" customWidth="1"/>
    <col min="6" max="6" width="14.42578125" style="46" customWidth="1"/>
    <col min="7" max="16384" width="11.42578125" style="46"/>
  </cols>
  <sheetData>
    <row r="1" spans="1:8" ht="15.75" x14ac:dyDescent="0.25">
      <c r="A1" s="53" t="s">
        <v>44</v>
      </c>
    </row>
    <row r="2" spans="1:8" ht="15.75" x14ac:dyDescent="0.25">
      <c r="A2" s="53"/>
    </row>
    <row r="3" spans="1:8" ht="15" customHeight="1" x14ac:dyDescent="0.2">
      <c r="A3" s="83" t="s">
        <v>182</v>
      </c>
      <c r="B3" s="83"/>
      <c r="C3" s="83"/>
      <c r="D3" s="83"/>
      <c r="E3" s="83"/>
    </row>
    <row r="4" spans="1:8" x14ac:dyDescent="0.2">
      <c r="A4" s="83"/>
      <c r="B4" s="83"/>
      <c r="C4" s="83"/>
      <c r="D4" s="83"/>
      <c r="E4" s="83"/>
    </row>
    <row r="5" spans="1:8" ht="15.75" x14ac:dyDescent="0.25">
      <c r="A5" s="53"/>
    </row>
    <row r="7" spans="1:8" x14ac:dyDescent="0.2">
      <c r="A7" s="92" t="s">
        <v>132</v>
      </c>
      <c r="B7" s="92"/>
      <c r="C7" s="92"/>
      <c r="D7" s="92"/>
      <c r="E7" s="92"/>
      <c r="F7" s="92"/>
      <c r="G7" s="92"/>
      <c r="H7" s="92"/>
    </row>
    <row r="8" spans="1:8" x14ac:dyDescent="0.2">
      <c r="A8" s="35"/>
      <c r="B8" s="54"/>
      <c r="C8" s="92" t="s">
        <v>109</v>
      </c>
      <c r="D8" s="92"/>
      <c r="E8" s="92" t="s">
        <v>30</v>
      </c>
      <c r="F8" s="92"/>
      <c r="G8" s="92" t="s">
        <v>31</v>
      </c>
      <c r="H8" s="92"/>
    </row>
    <row r="9" spans="1:8" s="49" customFormat="1" ht="38.25" x14ac:dyDescent="0.25">
      <c r="A9" s="52" t="s">
        <v>63</v>
      </c>
      <c r="B9" s="47" t="s">
        <v>64</v>
      </c>
      <c r="C9" s="57" t="s">
        <v>108</v>
      </c>
      <c r="D9" s="47" t="s">
        <v>111</v>
      </c>
      <c r="E9" s="50" t="s">
        <v>34</v>
      </c>
      <c r="F9" s="47" t="s">
        <v>110</v>
      </c>
      <c r="G9" s="50" t="s">
        <v>33</v>
      </c>
      <c r="H9" s="47" t="s">
        <v>36</v>
      </c>
    </row>
    <row r="10" spans="1:8" x14ac:dyDescent="0.2">
      <c r="A10" s="51" t="s">
        <v>65</v>
      </c>
      <c r="B10" s="55" t="s">
        <v>142</v>
      </c>
      <c r="C10" s="60">
        <v>206</v>
      </c>
      <c r="D10" s="56">
        <f>C10/G10</f>
        <v>8.2997582594681707E-2</v>
      </c>
      <c r="E10" s="60">
        <v>2276</v>
      </c>
      <c r="F10" s="56">
        <f>E10/G10</f>
        <v>0.91700241740531829</v>
      </c>
      <c r="G10" s="25">
        <f>C10+E10</f>
        <v>2482</v>
      </c>
      <c r="H10" s="56">
        <f>G10/$G$50</f>
        <v>0.19979071077839491</v>
      </c>
    </row>
    <row r="11" spans="1:8" x14ac:dyDescent="0.2">
      <c r="A11" s="51" t="s">
        <v>66</v>
      </c>
      <c r="B11" s="55" t="s">
        <v>143</v>
      </c>
      <c r="C11" s="60">
        <v>311</v>
      </c>
      <c r="D11" s="56">
        <f t="shared" ref="D11:D50" si="0">C11/G11</f>
        <v>0.17801946193474527</v>
      </c>
      <c r="E11" s="60">
        <v>1436</v>
      </c>
      <c r="F11" s="56">
        <f t="shared" ref="F11:F50" si="1">E11/G11</f>
        <v>0.82198053806525473</v>
      </c>
      <c r="G11" s="25">
        <f t="shared" ref="G11:G50" si="2">C11+E11</f>
        <v>1747</v>
      </c>
      <c r="H11" s="56">
        <f t="shared" ref="H11:H50" si="3">G11/$G$50</f>
        <v>0.140626257747726</v>
      </c>
    </row>
    <row r="12" spans="1:8" x14ac:dyDescent="0.2">
      <c r="A12" s="51" t="s">
        <v>67</v>
      </c>
      <c r="B12" s="55" t="s">
        <v>144</v>
      </c>
      <c r="C12" s="60">
        <v>350</v>
      </c>
      <c r="D12" s="56">
        <f t="shared" si="0"/>
        <v>0.26737967914438504</v>
      </c>
      <c r="E12" s="60">
        <v>959</v>
      </c>
      <c r="F12" s="56">
        <f t="shared" si="1"/>
        <v>0.73262032085561501</v>
      </c>
      <c r="G12" s="25">
        <f t="shared" si="2"/>
        <v>1309</v>
      </c>
      <c r="H12" s="56">
        <f t="shared" si="3"/>
        <v>0.10536907349271513</v>
      </c>
    </row>
    <row r="13" spans="1:8" x14ac:dyDescent="0.2">
      <c r="A13" s="51" t="s">
        <v>68</v>
      </c>
      <c r="B13" s="55" t="s">
        <v>145</v>
      </c>
      <c r="C13" s="60">
        <v>530</v>
      </c>
      <c r="D13" s="56">
        <f t="shared" si="0"/>
        <v>0.63020214030915578</v>
      </c>
      <c r="E13" s="60">
        <v>311</v>
      </c>
      <c r="F13" s="56">
        <f t="shared" si="1"/>
        <v>0.36979785969084422</v>
      </c>
      <c r="G13" s="25">
        <f t="shared" si="2"/>
        <v>841</v>
      </c>
      <c r="H13" s="56">
        <f t="shared" si="3"/>
        <v>6.76970136037994E-2</v>
      </c>
    </row>
    <row r="14" spans="1:8" x14ac:dyDescent="0.2">
      <c r="A14" s="51" t="s">
        <v>69</v>
      </c>
      <c r="B14" s="55" t="s">
        <v>146</v>
      </c>
      <c r="C14" s="60">
        <v>712</v>
      </c>
      <c r="D14" s="56">
        <f t="shared" si="0"/>
        <v>0.98342541436464093</v>
      </c>
      <c r="E14" s="60">
        <v>12</v>
      </c>
      <c r="F14" s="56">
        <f t="shared" si="1"/>
        <v>1.6574585635359115E-2</v>
      </c>
      <c r="G14" s="25">
        <f t="shared" si="2"/>
        <v>724</v>
      </c>
      <c r="H14" s="56">
        <f t="shared" si="3"/>
        <v>5.8278998631570475E-2</v>
      </c>
    </row>
    <row r="15" spans="1:8" x14ac:dyDescent="0.2">
      <c r="A15" s="51" t="s">
        <v>70</v>
      </c>
      <c r="B15" s="55" t="s">
        <v>147</v>
      </c>
      <c r="C15" s="60">
        <v>316</v>
      </c>
      <c r="D15" s="56">
        <f t="shared" si="0"/>
        <v>0.68103448275862066</v>
      </c>
      <c r="E15" s="60">
        <v>148</v>
      </c>
      <c r="F15" s="56">
        <f t="shared" si="1"/>
        <v>0.31896551724137934</v>
      </c>
      <c r="G15" s="25">
        <f t="shared" si="2"/>
        <v>464</v>
      </c>
      <c r="H15" s="56">
        <f t="shared" si="3"/>
        <v>3.7350076471061741E-2</v>
      </c>
    </row>
    <row r="16" spans="1:8" x14ac:dyDescent="0.2">
      <c r="A16" s="51" t="s">
        <v>71</v>
      </c>
      <c r="B16" s="55" t="s">
        <v>148</v>
      </c>
      <c r="C16" s="60">
        <v>360</v>
      </c>
      <c r="D16" s="56">
        <f t="shared" si="0"/>
        <v>0.99447513812154698</v>
      </c>
      <c r="E16" s="60">
        <v>2</v>
      </c>
      <c r="F16" s="56">
        <f t="shared" si="1"/>
        <v>5.5248618784530384E-3</v>
      </c>
      <c r="G16" s="25">
        <f t="shared" si="2"/>
        <v>362</v>
      </c>
      <c r="H16" s="56">
        <f t="shared" si="3"/>
        <v>2.9139499315785237E-2</v>
      </c>
    </row>
    <row r="17" spans="1:8" ht="25.5" x14ac:dyDescent="0.2">
      <c r="A17" s="51" t="s">
        <v>72</v>
      </c>
      <c r="B17" s="55" t="s">
        <v>149</v>
      </c>
      <c r="C17" s="60">
        <v>260</v>
      </c>
      <c r="D17" s="56">
        <f t="shared" si="0"/>
        <v>0.97014925373134331</v>
      </c>
      <c r="E17" s="60">
        <v>8</v>
      </c>
      <c r="F17" s="56">
        <f t="shared" si="1"/>
        <v>2.9850746268656716E-2</v>
      </c>
      <c r="G17" s="25">
        <f t="shared" si="2"/>
        <v>268</v>
      </c>
      <c r="H17" s="56">
        <f t="shared" si="3"/>
        <v>2.1572888996216694E-2</v>
      </c>
    </row>
    <row r="18" spans="1:8" x14ac:dyDescent="0.2">
      <c r="A18" s="51" t="s">
        <v>73</v>
      </c>
      <c r="B18" s="55" t="s">
        <v>150</v>
      </c>
      <c r="C18" s="60">
        <v>198</v>
      </c>
      <c r="D18" s="56">
        <f t="shared" si="0"/>
        <v>0.7415730337078652</v>
      </c>
      <c r="E18" s="60">
        <v>69</v>
      </c>
      <c r="F18" s="56">
        <f t="shared" si="1"/>
        <v>0.25842696629213485</v>
      </c>
      <c r="G18" s="25">
        <f t="shared" si="2"/>
        <v>267</v>
      </c>
      <c r="H18" s="56">
        <f t="shared" si="3"/>
        <v>2.1492393141753198E-2</v>
      </c>
    </row>
    <row r="19" spans="1:8" x14ac:dyDescent="0.2">
      <c r="A19" s="51" t="s">
        <v>74</v>
      </c>
      <c r="B19" s="55" t="s">
        <v>151</v>
      </c>
      <c r="C19" s="60">
        <v>54</v>
      </c>
      <c r="D19" s="56">
        <f t="shared" si="0"/>
        <v>0.23788546255506607</v>
      </c>
      <c r="E19" s="60">
        <v>173</v>
      </c>
      <c r="F19" s="56">
        <f t="shared" si="1"/>
        <v>0.76211453744493396</v>
      </c>
      <c r="G19" s="25">
        <f t="shared" si="2"/>
        <v>227</v>
      </c>
      <c r="H19" s="56">
        <f t="shared" si="3"/>
        <v>1.8272558963213396E-2</v>
      </c>
    </row>
    <row r="20" spans="1:8" x14ac:dyDescent="0.2">
      <c r="A20" s="51" t="s">
        <v>75</v>
      </c>
      <c r="B20" s="55" t="s">
        <v>152</v>
      </c>
      <c r="C20" s="60">
        <v>155</v>
      </c>
      <c r="D20" s="56">
        <f t="shared" si="0"/>
        <v>0.7345971563981043</v>
      </c>
      <c r="E20" s="60">
        <v>56</v>
      </c>
      <c r="F20" s="56">
        <f t="shared" si="1"/>
        <v>0.26540284360189575</v>
      </c>
      <c r="G20" s="25">
        <f t="shared" si="2"/>
        <v>211</v>
      </c>
      <c r="H20" s="56">
        <f t="shared" si="3"/>
        <v>1.6984625291797471E-2</v>
      </c>
    </row>
    <row r="21" spans="1:8" x14ac:dyDescent="0.2">
      <c r="A21" s="51" t="s">
        <v>76</v>
      </c>
      <c r="B21" s="55" t="s">
        <v>153</v>
      </c>
      <c r="C21" s="60">
        <v>83</v>
      </c>
      <c r="D21" s="56">
        <f t="shared" si="0"/>
        <v>0.47701149425287354</v>
      </c>
      <c r="E21" s="60">
        <v>91</v>
      </c>
      <c r="F21" s="56">
        <f t="shared" si="1"/>
        <v>0.52298850574712641</v>
      </c>
      <c r="G21" s="25">
        <f t="shared" si="2"/>
        <v>174</v>
      </c>
      <c r="H21" s="56">
        <f t="shared" si="3"/>
        <v>1.4006278676648153E-2</v>
      </c>
    </row>
    <row r="22" spans="1:8" ht="25.5" x14ac:dyDescent="0.2">
      <c r="A22" s="51" t="s">
        <v>77</v>
      </c>
      <c r="B22" s="55" t="s">
        <v>154</v>
      </c>
      <c r="C22" s="60">
        <v>35</v>
      </c>
      <c r="D22" s="56">
        <f t="shared" si="0"/>
        <v>0.7142857142857143</v>
      </c>
      <c r="E22" s="60">
        <v>14</v>
      </c>
      <c r="F22" s="56">
        <f t="shared" si="1"/>
        <v>0.2857142857142857</v>
      </c>
      <c r="G22" s="25">
        <f t="shared" si="2"/>
        <v>49</v>
      </c>
      <c r="H22" s="56">
        <f t="shared" si="3"/>
        <v>3.9442968687112617E-3</v>
      </c>
    </row>
    <row r="23" spans="1:8" x14ac:dyDescent="0.2">
      <c r="A23" s="51" t="s">
        <v>78</v>
      </c>
      <c r="B23" s="55" t="s">
        <v>155</v>
      </c>
      <c r="C23" s="60">
        <v>27</v>
      </c>
      <c r="D23" s="56">
        <f t="shared" si="0"/>
        <v>0.2</v>
      </c>
      <c r="E23" s="60">
        <v>108</v>
      </c>
      <c r="F23" s="56">
        <f t="shared" si="1"/>
        <v>0.8</v>
      </c>
      <c r="G23" s="25">
        <f t="shared" si="2"/>
        <v>135</v>
      </c>
      <c r="H23" s="56">
        <f t="shared" si="3"/>
        <v>1.0866940352571842E-2</v>
      </c>
    </row>
    <row r="24" spans="1:8" x14ac:dyDescent="0.2">
      <c r="A24" s="51" t="s">
        <v>79</v>
      </c>
      <c r="B24" s="55" t="s">
        <v>156</v>
      </c>
      <c r="C24" s="60">
        <v>165</v>
      </c>
      <c r="D24" s="56">
        <f t="shared" si="0"/>
        <v>0.95930232558139539</v>
      </c>
      <c r="E24" s="60">
        <v>7</v>
      </c>
      <c r="F24" s="56">
        <f t="shared" si="1"/>
        <v>4.0697674418604654E-2</v>
      </c>
      <c r="G24" s="25">
        <f t="shared" si="2"/>
        <v>172</v>
      </c>
      <c r="H24" s="56">
        <f t="shared" si="3"/>
        <v>1.3845286967721162E-2</v>
      </c>
    </row>
    <row r="25" spans="1:8" x14ac:dyDescent="0.2">
      <c r="A25" s="51" t="s">
        <v>80</v>
      </c>
      <c r="B25" s="55" t="s">
        <v>157</v>
      </c>
      <c r="C25" s="60">
        <v>18</v>
      </c>
      <c r="D25" s="56">
        <f t="shared" si="0"/>
        <v>0.10465116279069768</v>
      </c>
      <c r="E25" s="60">
        <v>154</v>
      </c>
      <c r="F25" s="56">
        <f t="shared" si="1"/>
        <v>0.89534883720930236</v>
      </c>
      <c r="G25" s="25">
        <f t="shared" si="2"/>
        <v>172</v>
      </c>
      <c r="H25" s="56">
        <f t="shared" si="3"/>
        <v>1.3845286967721162E-2</v>
      </c>
    </row>
    <row r="26" spans="1:8" x14ac:dyDescent="0.2">
      <c r="A26" s="51" t="s">
        <v>81</v>
      </c>
      <c r="B26" s="55" t="s">
        <v>158</v>
      </c>
      <c r="C26" s="60">
        <v>17</v>
      </c>
      <c r="D26" s="56">
        <f t="shared" si="0"/>
        <v>9.4972067039106142E-2</v>
      </c>
      <c r="E26" s="60">
        <v>162</v>
      </c>
      <c r="F26" s="56">
        <f t="shared" si="1"/>
        <v>0.9050279329608939</v>
      </c>
      <c r="G26" s="25">
        <f t="shared" si="2"/>
        <v>179</v>
      </c>
      <c r="H26" s="56">
        <f t="shared" si="3"/>
        <v>1.4408757948965628E-2</v>
      </c>
    </row>
    <row r="27" spans="1:8" x14ac:dyDescent="0.2">
      <c r="A27" s="51" t="s">
        <v>82</v>
      </c>
      <c r="B27" s="55" t="s">
        <v>159</v>
      </c>
      <c r="C27" s="60">
        <v>178</v>
      </c>
      <c r="D27" s="56">
        <f t="shared" si="0"/>
        <v>0.98342541436464093</v>
      </c>
      <c r="E27" s="60">
        <v>3</v>
      </c>
      <c r="F27" s="56">
        <f t="shared" si="1"/>
        <v>1.6574585635359115E-2</v>
      </c>
      <c r="G27" s="25">
        <f t="shared" si="2"/>
        <v>181</v>
      </c>
      <c r="H27" s="56">
        <f t="shared" si="3"/>
        <v>1.4569749657892619E-2</v>
      </c>
    </row>
    <row r="28" spans="1:8" x14ac:dyDescent="0.2">
      <c r="A28" s="51" t="s">
        <v>83</v>
      </c>
      <c r="B28" s="55" t="s">
        <v>160</v>
      </c>
      <c r="C28" s="60">
        <v>10</v>
      </c>
      <c r="D28" s="56">
        <f t="shared" si="0"/>
        <v>6.535947712418301E-2</v>
      </c>
      <c r="E28" s="60">
        <v>143</v>
      </c>
      <c r="F28" s="56">
        <f t="shared" si="1"/>
        <v>0.934640522875817</v>
      </c>
      <c r="G28" s="25">
        <f t="shared" si="2"/>
        <v>153</v>
      </c>
      <c r="H28" s="56">
        <f t="shared" si="3"/>
        <v>1.2315865732914755E-2</v>
      </c>
    </row>
    <row r="29" spans="1:8" x14ac:dyDescent="0.2">
      <c r="A29" s="51" t="s">
        <v>84</v>
      </c>
      <c r="B29" s="55" t="s">
        <v>161</v>
      </c>
      <c r="C29" s="60">
        <v>178</v>
      </c>
      <c r="D29" s="56">
        <f t="shared" si="0"/>
        <v>1</v>
      </c>
      <c r="E29" s="60"/>
      <c r="F29" s="56">
        <f t="shared" si="1"/>
        <v>0</v>
      </c>
      <c r="G29" s="25">
        <f t="shared" si="2"/>
        <v>178</v>
      </c>
      <c r="H29" s="56">
        <f t="shared" si="3"/>
        <v>1.4328262094502133E-2</v>
      </c>
    </row>
    <row r="30" spans="1:8" x14ac:dyDescent="0.2">
      <c r="A30" s="51" t="s">
        <v>85</v>
      </c>
      <c r="B30" s="55" t="s">
        <v>162</v>
      </c>
      <c r="C30" s="60">
        <v>18</v>
      </c>
      <c r="D30" s="56">
        <f t="shared" si="0"/>
        <v>0.11392405063291139</v>
      </c>
      <c r="E30" s="60">
        <v>140</v>
      </c>
      <c r="F30" s="56">
        <f t="shared" si="1"/>
        <v>0.88607594936708856</v>
      </c>
      <c r="G30" s="25">
        <f t="shared" si="2"/>
        <v>158</v>
      </c>
      <c r="H30" s="56">
        <f t="shared" si="3"/>
        <v>1.271834500523223E-2</v>
      </c>
    </row>
    <row r="31" spans="1:8" x14ac:dyDescent="0.2">
      <c r="A31" s="51" t="s">
        <v>86</v>
      </c>
      <c r="B31" s="55" t="s">
        <v>163</v>
      </c>
      <c r="C31" s="60">
        <v>139</v>
      </c>
      <c r="D31" s="56">
        <f t="shared" si="0"/>
        <v>0.879746835443038</v>
      </c>
      <c r="E31" s="60">
        <v>19</v>
      </c>
      <c r="F31" s="56">
        <f t="shared" si="1"/>
        <v>0.12025316455696203</v>
      </c>
      <c r="G31" s="25">
        <f t="shared" si="2"/>
        <v>158</v>
      </c>
      <c r="H31" s="56">
        <f t="shared" si="3"/>
        <v>1.271834500523223E-2</v>
      </c>
    </row>
    <row r="32" spans="1:8" x14ac:dyDescent="0.2">
      <c r="A32" s="51" t="s">
        <v>87</v>
      </c>
      <c r="B32" s="55" t="s">
        <v>164</v>
      </c>
      <c r="C32" s="60">
        <v>83</v>
      </c>
      <c r="D32" s="56">
        <f t="shared" si="0"/>
        <v>0.67479674796747968</v>
      </c>
      <c r="E32" s="60">
        <v>40</v>
      </c>
      <c r="F32" s="56">
        <f t="shared" si="1"/>
        <v>0.32520325203252032</v>
      </c>
      <c r="G32" s="25">
        <f t="shared" si="2"/>
        <v>123</v>
      </c>
      <c r="H32" s="56">
        <f t="shared" si="3"/>
        <v>9.9009900990099011E-3</v>
      </c>
    </row>
    <row r="33" spans="1:8" x14ac:dyDescent="0.2">
      <c r="A33" s="51" t="s">
        <v>88</v>
      </c>
      <c r="B33" s="55" t="s">
        <v>165</v>
      </c>
      <c r="C33" s="60">
        <v>8</v>
      </c>
      <c r="D33" s="56">
        <f t="shared" si="0"/>
        <v>8.1632653061224483E-2</v>
      </c>
      <c r="E33" s="60">
        <v>90</v>
      </c>
      <c r="F33" s="56">
        <f t="shared" si="1"/>
        <v>0.91836734693877553</v>
      </c>
      <c r="G33" s="25">
        <f t="shared" si="2"/>
        <v>98</v>
      </c>
      <c r="H33" s="56">
        <f t="shared" si="3"/>
        <v>7.8885937374225234E-3</v>
      </c>
    </row>
    <row r="34" spans="1:8" x14ac:dyDescent="0.2">
      <c r="A34" s="51" t="s">
        <v>89</v>
      </c>
      <c r="B34" s="55" t="s">
        <v>166</v>
      </c>
      <c r="C34" s="60">
        <v>4</v>
      </c>
      <c r="D34" s="56">
        <f t="shared" si="0"/>
        <v>3.125E-2</v>
      </c>
      <c r="E34" s="60">
        <v>124</v>
      </c>
      <c r="F34" s="56">
        <f t="shared" si="1"/>
        <v>0.96875</v>
      </c>
      <c r="G34" s="25">
        <f t="shared" si="2"/>
        <v>128</v>
      </c>
      <c r="H34" s="56">
        <f t="shared" si="3"/>
        <v>1.0303469371327376E-2</v>
      </c>
    </row>
    <row r="35" spans="1:8" x14ac:dyDescent="0.2">
      <c r="A35" s="51" t="s">
        <v>90</v>
      </c>
      <c r="B35" s="55" t="s">
        <v>167</v>
      </c>
      <c r="C35" s="60">
        <v>134</v>
      </c>
      <c r="D35" s="56">
        <f t="shared" si="0"/>
        <v>0.99259259259259258</v>
      </c>
      <c r="E35" s="60">
        <v>1</v>
      </c>
      <c r="F35" s="56">
        <f t="shared" si="1"/>
        <v>7.4074074074074077E-3</v>
      </c>
      <c r="G35" s="25">
        <f t="shared" si="2"/>
        <v>135</v>
      </c>
      <c r="H35" s="56">
        <f t="shared" si="3"/>
        <v>1.0866940352571842E-2</v>
      </c>
    </row>
    <row r="36" spans="1:8" x14ac:dyDescent="0.2">
      <c r="A36" s="51" t="s">
        <v>91</v>
      </c>
      <c r="B36" s="55" t="s">
        <v>168</v>
      </c>
      <c r="C36" s="60">
        <v>2</v>
      </c>
      <c r="D36" s="56">
        <f t="shared" si="0"/>
        <v>1.5503875968992248E-2</v>
      </c>
      <c r="E36" s="60">
        <v>127</v>
      </c>
      <c r="F36" s="56">
        <f t="shared" si="1"/>
        <v>0.98449612403100772</v>
      </c>
      <c r="G36" s="25">
        <f t="shared" si="2"/>
        <v>129</v>
      </c>
      <c r="H36" s="56">
        <f t="shared" si="3"/>
        <v>1.0383965225790872E-2</v>
      </c>
    </row>
    <row r="37" spans="1:8" x14ac:dyDescent="0.2">
      <c r="A37" s="51" t="s">
        <v>92</v>
      </c>
      <c r="B37" s="55" t="s">
        <v>169</v>
      </c>
      <c r="C37" s="60">
        <v>70</v>
      </c>
      <c r="D37" s="56">
        <f t="shared" si="0"/>
        <v>0.55555555555555558</v>
      </c>
      <c r="E37" s="60">
        <v>56</v>
      </c>
      <c r="F37" s="56">
        <f t="shared" si="1"/>
        <v>0.44444444444444442</v>
      </c>
      <c r="G37" s="25">
        <f t="shared" si="2"/>
        <v>126</v>
      </c>
      <c r="H37" s="56">
        <f t="shared" si="3"/>
        <v>1.0142477662400387E-2</v>
      </c>
    </row>
    <row r="38" spans="1:8" x14ac:dyDescent="0.2">
      <c r="A38" s="51" t="s">
        <v>93</v>
      </c>
      <c r="B38" s="55" t="s">
        <v>170</v>
      </c>
      <c r="C38" s="60">
        <v>13</v>
      </c>
      <c r="D38" s="56">
        <f t="shared" si="0"/>
        <v>0.22033898305084745</v>
      </c>
      <c r="E38" s="60">
        <v>46</v>
      </c>
      <c r="F38" s="56">
        <f t="shared" si="1"/>
        <v>0.77966101694915257</v>
      </c>
      <c r="G38" s="25">
        <f t="shared" si="2"/>
        <v>59</v>
      </c>
      <c r="H38" s="56">
        <f t="shared" si="3"/>
        <v>4.7492554133462123E-3</v>
      </c>
    </row>
    <row r="39" spans="1:8" ht="25.5" x14ac:dyDescent="0.2">
      <c r="A39" s="51" t="s">
        <v>94</v>
      </c>
      <c r="B39" s="55" t="s">
        <v>171</v>
      </c>
      <c r="C39" s="60">
        <v>36</v>
      </c>
      <c r="D39" s="56">
        <f t="shared" si="0"/>
        <v>0.34285714285714286</v>
      </c>
      <c r="E39" s="60">
        <v>69</v>
      </c>
      <c r="F39" s="56">
        <f t="shared" si="1"/>
        <v>0.65714285714285714</v>
      </c>
      <c r="G39" s="25">
        <f t="shared" si="2"/>
        <v>105</v>
      </c>
      <c r="H39" s="56">
        <f t="shared" si="3"/>
        <v>8.4520647186669892E-3</v>
      </c>
    </row>
    <row r="40" spans="1:8" x14ac:dyDescent="0.2">
      <c r="A40" s="51" t="s">
        <v>95</v>
      </c>
      <c r="B40" s="55" t="s">
        <v>172</v>
      </c>
      <c r="C40" s="60">
        <v>17</v>
      </c>
      <c r="D40" s="56">
        <f t="shared" si="0"/>
        <v>0.54838709677419351</v>
      </c>
      <c r="E40" s="60">
        <v>14</v>
      </c>
      <c r="F40" s="56">
        <f t="shared" si="1"/>
        <v>0.45161290322580644</v>
      </c>
      <c r="G40" s="25">
        <f t="shared" si="2"/>
        <v>31</v>
      </c>
      <c r="H40" s="56">
        <f t="shared" si="3"/>
        <v>2.4953714883683489E-3</v>
      </c>
    </row>
    <row r="41" spans="1:8" x14ac:dyDescent="0.2">
      <c r="A41" s="51" t="s">
        <v>96</v>
      </c>
      <c r="B41" s="55" t="s">
        <v>173</v>
      </c>
      <c r="C41" s="60">
        <v>36</v>
      </c>
      <c r="D41" s="56">
        <f t="shared" si="0"/>
        <v>0.37894736842105264</v>
      </c>
      <c r="E41" s="60">
        <v>59</v>
      </c>
      <c r="F41" s="56">
        <f t="shared" si="1"/>
        <v>0.62105263157894741</v>
      </c>
      <c r="G41" s="25">
        <f t="shared" si="2"/>
        <v>95</v>
      </c>
      <c r="H41" s="56">
        <f t="shared" si="3"/>
        <v>7.6471061740320378E-3</v>
      </c>
    </row>
    <row r="42" spans="1:8" x14ac:dyDescent="0.2">
      <c r="A42" s="51" t="s">
        <v>97</v>
      </c>
      <c r="B42" s="55" t="s">
        <v>174</v>
      </c>
      <c r="C42" s="60"/>
      <c r="D42" s="56">
        <f t="shared" si="0"/>
        <v>0</v>
      </c>
      <c r="E42" s="60">
        <v>123</v>
      </c>
      <c r="F42" s="56">
        <f t="shared" si="1"/>
        <v>1</v>
      </c>
      <c r="G42" s="25">
        <f t="shared" si="2"/>
        <v>123</v>
      </c>
      <c r="H42" s="56">
        <f t="shared" si="3"/>
        <v>9.9009900990099011E-3</v>
      </c>
    </row>
    <row r="43" spans="1:8" x14ac:dyDescent="0.2">
      <c r="A43" s="51" t="s">
        <v>98</v>
      </c>
      <c r="B43" s="55" t="s">
        <v>175</v>
      </c>
      <c r="C43" s="60">
        <v>2</v>
      </c>
      <c r="D43" s="56">
        <f t="shared" si="0"/>
        <v>1.8691588785046728E-2</v>
      </c>
      <c r="E43" s="60">
        <v>105</v>
      </c>
      <c r="F43" s="56">
        <f t="shared" si="1"/>
        <v>0.98130841121495327</v>
      </c>
      <c r="G43" s="25">
        <f t="shared" si="2"/>
        <v>107</v>
      </c>
      <c r="H43" s="56">
        <f t="shared" si="3"/>
        <v>8.6130564275939785E-3</v>
      </c>
    </row>
    <row r="44" spans="1:8" x14ac:dyDescent="0.2">
      <c r="A44" s="51" t="s">
        <v>99</v>
      </c>
      <c r="B44" s="55" t="s">
        <v>176</v>
      </c>
      <c r="C44" s="60">
        <v>82</v>
      </c>
      <c r="D44" s="56">
        <f t="shared" si="0"/>
        <v>0.81188118811881194</v>
      </c>
      <c r="E44" s="60">
        <v>19</v>
      </c>
      <c r="F44" s="56">
        <f t="shared" si="1"/>
        <v>0.18811881188118812</v>
      </c>
      <c r="G44" s="25">
        <f t="shared" si="2"/>
        <v>101</v>
      </c>
      <c r="H44" s="56">
        <f t="shared" si="3"/>
        <v>8.130081300813009E-3</v>
      </c>
    </row>
    <row r="45" spans="1:8" x14ac:dyDescent="0.2">
      <c r="A45" s="51" t="s">
        <v>100</v>
      </c>
      <c r="B45" s="55" t="s">
        <v>177</v>
      </c>
      <c r="C45" s="60">
        <v>98</v>
      </c>
      <c r="D45" s="56">
        <f t="shared" si="0"/>
        <v>1</v>
      </c>
      <c r="E45" s="60"/>
      <c r="F45" s="56">
        <f t="shared" si="1"/>
        <v>0</v>
      </c>
      <c r="G45" s="25">
        <f t="shared" si="2"/>
        <v>98</v>
      </c>
      <c r="H45" s="56">
        <f t="shared" si="3"/>
        <v>7.8885937374225234E-3</v>
      </c>
    </row>
    <row r="46" spans="1:8" x14ac:dyDescent="0.2">
      <c r="A46" s="51" t="s">
        <v>101</v>
      </c>
      <c r="B46" s="55" t="s">
        <v>178</v>
      </c>
      <c r="C46" s="60">
        <v>92</v>
      </c>
      <c r="D46" s="56">
        <f t="shared" si="0"/>
        <v>0.92929292929292928</v>
      </c>
      <c r="E46" s="60">
        <v>7</v>
      </c>
      <c r="F46" s="56">
        <f t="shared" si="1"/>
        <v>7.0707070707070704E-2</v>
      </c>
      <c r="G46" s="25">
        <f t="shared" si="2"/>
        <v>99</v>
      </c>
      <c r="H46" s="56">
        <f t="shared" si="3"/>
        <v>7.969089591886018E-3</v>
      </c>
    </row>
    <row r="47" spans="1:8" x14ac:dyDescent="0.2">
      <c r="A47" s="51" t="s">
        <v>102</v>
      </c>
      <c r="B47" s="55" t="s">
        <v>179</v>
      </c>
      <c r="C47" s="60">
        <v>42</v>
      </c>
      <c r="D47" s="56">
        <f t="shared" si="0"/>
        <v>0.48275862068965519</v>
      </c>
      <c r="E47" s="60">
        <v>45</v>
      </c>
      <c r="F47" s="56">
        <f t="shared" si="1"/>
        <v>0.51724137931034486</v>
      </c>
      <c r="G47" s="25">
        <f t="shared" si="2"/>
        <v>87</v>
      </c>
      <c r="H47" s="56">
        <f t="shared" si="3"/>
        <v>7.0031393383240765E-3</v>
      </c>
    </row>
    <row r="48" spans="1:8" x14ac:dyDescent="0.2">
      <c r="A48" s="51" t="s">
        <v>103</v>
      </c>
      <c r="B48" s="55" t="s">
        <v>180</v>
      </c>
      <c r="C48" s="60">
        <v>84</v>
      </c>
      <c r="D48" s="56">
        <f t="shared" si="0"/>
        <v>1</v>
      </c>
      <c r="E48" s="60"/>
      <c r="F48" s="56">
        <f t="shared" si="1"/>
        <v>0</v>
      </c>
      <c r="G48" s="25">
        <f t="shared" si="2"/>
        <v>84</v>
      </c>
      <c r="H48" s="56">
        <f t="shared" si="3"/>
        <v>6.7616517749335909E-3</v>
      </c>
    </row>
    <row r="49" spans="1:8" x14ac:dyDescent="0.2">
      <c r="A49" s="51" t="s">
        <v>104</v>
      </c>
      <c r="B49" s="55" t="s">
        <v>181</v>
      </c>
      <c r="C49" s="60">
        <v>4</v>
      </c>
      <c r="D49" s="56">
        <f t="shared" si="0"/>
        <v>4.7619047619047616E-2</v>
      </c>
      <c r="E49" s="60">
        <v>80</v>
      </c>
      <c r="F49" s="56">
        <f t="shared" si="1"/>
        <v>0.95238095238095233</v>
      </c>
      <c r="G49" s="25">
        <f t="shared" si="2"/>
        <v>84</v>
      </c>
      <c r="H49" s="56">
        <f t="shared" si="3"/>
        <v>6.7616517749335909E-3</v>
      </c>
    </row>
    <row r="50" spans="1:8" ht="15.75" x14ac:dyDescent="0.25">
      <c r="A50" s="100" t="s">
        <v>31</v>
      </c>
      <c r="B50" s="100"/>
      <c r="C50" s="27">
        <f>SUM(C10:C49)</f>
        <v>5127</v>
      </c>
      <c r="D50" s="59">
        <f t="shared" si="0"/>
        <v>0.41270224583433951</v>
      </c>
      <c r="E50" s="27">
        <f>SUM(E10:E49)</f>
        <v>7296</v>
      </c>
      <c r="F50" s="59">
        <f t="shared" si="1"/>
        <v>0.58729775416566043</v>
      </c>
      <c r="G50" s="27">
        <f t="shared" si="2"/>
        <v>12423</v>
      </c>
      <c r="H50" s="59">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2016-01-20T12:24:55Z</dcterms:modified>
</cp:coreProperties>
</file>