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5.xml" ContentType="application/vnd.ms-office.chart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3.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9070" windowHeight="15870" firstSheet="3" activeTab="8"/>
  </bookViews>
  <sheets>
    <sheet name="Info" sheetId="8" r:id="rId1"/>
    <sheet name="Personas Contratadas-Sexo-Edad" sheetId="1" r:id="rId2"/>
    <sheet name="Pers.Contratadas Estudio-Sexo" sheetId="2" r:id="rId3"/>
    <sheet name="Contratos Estudios-Edad" sheetId="3" r:id="rId4"/>
    <sheet name="Contratos por Sectores" sheetId="4" r:id="rId5"/>
    <sheet name="Duración Contratos-Estudios" sheetId="5" r:id="rId6"/>
    <sheet name="BORME" sheetId="6" r:id="rId7"/>
    <sheet name="Ocupaciones más contratadas" sheetId="7" r:id="rId8"/>
    <sheet name="Evolución Ocupacns + contratdas" sheetId="9" r:id="rId9"/>
    <sheet name="Seguridad Social" sheetId="12" r:id="rId10"/>
  </sheets>
  <definedNames/>
  <calcPr calcId="152511"/>
</workbook>
</file>

<file path=xl/sharedStrings.xml><?xml version="1.0" encoding="utf-8"?>
<sst xmlns="http://schemas.openxmlformats.org/spreadsheetml/2006/main" count="1552" uniqueCount="222">
  <si>
    <t>16-19</t>
  </si>
  <si>
    <t>20-24</t>
  </si>
  <si>
    <t>25-29</t>
  </si>
  <si>
    <t>30-34</t>
  </si>
  <si>
    <t>35-39</t>
  </si>
  <si>
    <t>40-44</t>
  </si>
  <si>
    <t>45-49</t>
  </si>
  <si>
    <t>50-54</t>
  </si>
  <si>
    <t>55-59</t>
  </si>
  <si>
    <t>60-64</t>
  </si>
  <si>
    <t>TOTAL</t>
  </si>
  <si>
    <t>Hombres</t>
  </si>
  <si>
    <t>% Hombres</t>
  </si>
  <si>
    <t>Mujeres</t>
  </si>
  <si>
    <t>% Mujeres</t>
  </si>
  <si>
    <t>ENERO</t>
  </si>
  <si>
    <t>FEBRERO</t>
  </si>
  <si>
    <t>MARZO</t>
  </si>
  <si>
    <t>ABRIL</t>
  </si>
  <si>
    <t>MAYO</t>
  </si>
  <si>
    <t>JUNIO</t>
  </si>
  <si>
    <t>JULIO</t>
  </si>
  <si>
    <t>AGOSTO</t>
  </si>
  <si>
    <t>SEPTIEMBRE</t>
  </si>
  <si>
    <t>OCTUBRE</t>
  </si>
  <si>
    <t>NOVIEMBRE</t>
  </si>
  <si>
    <t>DICIEMBRE</t>
  </si>
  <si>
    <t>Sin Estudios</t>
  </si>
  <si>
    <t>Estudios Primarios</t>
  </si>
  <si>
    <t>E.S.O.</t>
  </si>
  <si>
    <t>Bachillerato</t>
  </si>
  <si>
    <t>F.P. Grado Medio</t>
  </si>
  <si>
    <t>F.P. Grado Superior</t>
  </si>
  <si>
    <t>Diplomatura</t>
  </si>
  <si>
    <t>Licenciatura y Doctorado</t>
  </si>
  <si>
    <t xml:space="preserve">Mujeres </t>
  </si>
  <si>
    <t>MES / AÑO</t>
  </si>
  <si>
    <t>SIN ESTUDIOS</t>
  </si>
  <si>
    <t>ESTUDIOS PRIMARIOS</t>
  </si>
  <si>
    <t>BACHILLERATO</t>
  </si>
  <si>
    <t>F.P. GRADO MEDIO</t>
  </si>
  <si>
    <t>F.P. GRADO SUPERIOR</t>
  </si>
  <si>
    <t>DIPLOMATURA</t>
  </si>
  <si>
    <t>LICENCIATURA Y DOCTORADO</t>
  </si>
  <si>
    <t>Total sin Estudios</t>
  </si>
  <si>
    <t>Total Estudios Primarios</t>
  </si>
  <si>
    <t>Totales E.S.O.</t>
  </si>
  <si>
    <t>Total Bachillerato</t>
  </si>
  <si>
    <t>Total FP Grado Medio</t>
  </si>
  <si>
    <t>Total FP Grado Superior</t>
  </si>
  <si>
    <t>Total Diplomatura</t>
  </si>
  <si>
    <t>Total Licenciatura y Doctorado</t>
  </si>
  <si>
    <t>Total</t>
  </si>
  <si>
    <t>Agricultura</t>
  </si>
  <si>
    <t>Industria</t>
  </si>
  <si>
    <t>Construcción</t>
  </si>
  <si>
    <t>Servicios</t>
  </si>
  <si>
    <t>Admón. Pública y Defensa</t>
  </si>
  <si>
    <t xml:space="preserve">MAYO </t>
  </si>
  <si>
    <t>&lt;= 1 Mes</t>
  </si>
  <si>
    <t>1 – 3 meses</t>
  </si>
  <si>
    <t>3-6 meses</t>
  </si>
  <si>
    <t>6-12 meses</t>
  </si>
  <si>
    <t>Licenciatura</t>
  </si>
  <si>
    <t>Energía</t>
  </si>
  <si>
    <t>Construcción y Afines</t>
  </si>
  <si>
    <t>Comercio</t>
  </si>
  <si>
    <t>Hostelería</t>
  </si>
  <si>
    <t>Sanidad</t>
  </si>
  <si>
    <t>Nº</t>
  </si>
  <si>
    <t>Capital</t>
  </si>
  <si>
    <t xml:space="preserve"> AGOSTO</t>
  </si>
  <si>
    <t>Enero</t>
  </si>
  <si>
    <t>Febrero</t>
  </si>
  <si>
    <t>Marzo</t>
  </si>
  <si>
    <t>Abril</t>
  </si>
  <si>
    <t>Mayo</t>
  </si>
  <si>
    <t>Junio</t>
  </si>
  <si>
    <t>Julio</t>
  </si>
  <si>
    <t>Agosto</t>
  </si>
  <si>
    <t>Septiembre</t>
  </si>
  <si>
    <t>Octubre</t>
  </si>
  <si>
    <t>Noviembre</t>
  </si>
  <si>
    <t>Diciembre</t>
  </si>
  <si>
    <t>ESO</t>
  </si>
  <si>
    <t>FP Grado Medio</t>
  </si>
  <si>
    <t>FP Grado Superior</t>
  </si>
  <si>
    <t xml:space="preserve">Marzo </t>
  </si>
  <si>
    <t>MEDIA DE TODO EL AÑO</t>
  </si>
  <si>
    <t>Sociedad Limitada</t>
  </si>
  <si>
    <t>Sociedad Limitada Laboral</t>
  </si>
  <si>
    <t>Sociedad Limitada Personal</t>
  </si>
  <si>
    <t>Febero</t>
  </si>
  <si>
    <t>Energia</t>
  </si>
  <si>
    <t>ACUMULADO ANUAL</t>
  </si>
  <si>
    <t>HOMBRES</t>
  </si>
  <si>
    <t>MUJERES</t>
  </si>
  <si>
    <t>ORDEN</t>
  </si>
  <si>
    <t>OCUPACIÓN</t>
  </si>
  <si>
    <t>Nº de Hombres</t>
  </si>
  <si>
    <t>% Hombres de Ocupación</t>
  </si>
  <si>
    <t>Nº de Mujeres</t>
  </si>
  <si>
    <t>% Mujeres de ocupación</t>
  </si>
  <si>
    <t>Nº Total</t>
  </si>
  <si>
    <t>% del total del desempleo</t>
  </si>
  <si>
    <t>1º</t>
  </si>
  <si>
    <t>2º</t>
  </si>
  <si>
    <t>3º</t>
  </si>
  <si>
    <t>4º</t>
  </si>
  <si>
    <t>5º</t>
  </si>
  <si>
    <t>6º</t>
  </si>
  <si>
    <t>7º</t>
  </si>
  <si>
    <t>Albañiles</t>
  </si>
  <si>
    <t>8º</t>
  </si>
  <si>
    <t>9º</t>
  </si>
  <si>
    <t>10º</t>
  </si>
  <si>
    <t>11º</t>
  </si>
  <si>
    <t>12º</t>
  </si>
  <si>
    <t>13º</t>
  </si>
  <si>
    <t>14º</t>
  </si>
  <si>
    <t>INTERVALO DE EDAD</t>
  </si>
  <si>
    <t>NIVEL DE ESTUDIO</t>
  </si>
  <si>
    <t>MESES</t>
  </si>
  <si>
    <t>SECTOR DE ACTIVIDAD</t>
  </si>
  <si>
    <t>DURACIÓN DEL CONTRATO</t>
  </si>
  <si>
    <t>TIPO DE SOCIEDAD</t>
  </si>
  <si>
    <t>FUENTE: Boletin Oficial del Registro Mercantil</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</si>
  <si>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</si>
  <si>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 xml:space="preserve">FUENTE: Datos Absolutos: Observatorio del Empleo del SEXPE. Porcentajes: Elaborados por el Informe Permanente del Mercado Laboral de Badajoz </t>
  </si>
  <si>
    <t>FUENTE: Datos Absolutos: Observatorio del Empleo del SEXPE</t>
  </si>
  <si>
    <t>FUENTE: Datos Absolutos: Observatorio del Empleo del SEXPE. Porcentajes: Elaborados por el Informe Permanente del Mercado Laboral de Badajoz</t>
  </si>
  <si>
    <t>Total por tipo societario</t>
  </si>
  <si>
    <t>TOTAL EN EL AÑO</t>
  </si>
  <si>
    <t>OCUPACIONES MÁS CONTRATADAS</t>
  </si>
  <si>
    <t>FUENTE: Datos Absolutos: Observatorio del Empleo del SEXPE.</t>
  </si>
  <si>
    <t>Sociedad Anónima</t>
  </si>
  <si>
    <t>Cualquier comentario o cuestión relativa a esta información puede dirigirse a la Concejalía de Empleo y Desarrollo Económico del Ayuntamiento de Badajoz. Plaza de la Soledad, nº 7. 2ª planta. 06002. Badajoz</t>
  </si>
  <si>
    <t>ENERO / 2014</t>
  </si>
  <si>
    <t>FEBRERO / 2014</t>
  </si>
  <si>
    <t>MEDIA DE DATOS 2014</t>
  </si>
  <si>
    <t>&gt; 12 meses</t>
  </si>
  <si>
    <t>Indefinido / Obra o Servicio</t>
  </si>
  <si>
    <t>TOTAL DE LAS 14 OCUPACIONES MÁS CONTRATADAS</t>
  </si>
  <si>
    <t>Las 14 Ocupaciones más contratadas (nº de personas contratadas) en el acumulado anula disgregado por Sexo y su representatividad sobre el total de contratación.</t>
  </si>
  <si>
    <t>Las 14 Ocupaciones más contratadas (nº de personas contratadas) en el acumulado anula disgregado por Sexo.</t>
  </si>
  <si>
    <t>FUENTE: Datos Absolutos: Tesorería General de la Seguridad Social</t>
  </si>
  <si>
    <t>General</t>
  </si>
  <si>
    <t>Autónomo</t>
  </si>
  <si>
    <t>Hogar</t>
  </si>
  <si>
    <t>Agrario</t>
  </si>
  <si>
    <t>Valor Absoluto</t>
  </si>
  <si>
    <t>% Afiliación Reg. General</t>
  </si>
  <si>
    <t>% Afiliación Reg. Autónomo</t>
  </si>
  <si>
    <t>% Afiliación Reg. Hogar</t>
  </si>
  <si>
    <t>% Afiliación Reg. Agrario</t>
  </si>
  <si>
    <t>Provincia de Badajoz</t>
  </si>
  <si>
    <t>Provincia de Cáceres</t>
  </si>
  <si>
    <t>España</t>
  </si>
  <si>
    <t>PEEA</t>
  </si>
  <si>
    <t>Badajoz</t>
  </si>
  <si>
    <t xml:space="preserve">Extremadura </t>
  </si>
  <si>
    <t>Afiliación</t>
  </si>
  <si>
    <t>% de Afiliación en relación PEEA</t>
  </si>
  <si>
    <t>MEDIA</t>
  </si>
  <si>
    <t>ENERO 2015</t>
  </si>
  <si>
    <t>FEBRERO 2015</t>
  </si>
  <si>
    <t>MARZO 2015</t>
  </si>
  <si>
    <t>ABRIL 2015</t>
  </si>
  <si>
    <t>MAYO 2015</t>
  </si>
  <si>
    <t>JUNIO 2015</t>
  </si>
  <si>
    <t>JULIO 2015</t>
  </si>
  <si>
    <t>SEPTIEMBRE 2015</t>
  </si>
  <si>
    <t>OCTUBRE 2015</t>
  </si>
  <si>
    <t>NOVIEMBRE 2015</t>
  </si>
  <si>
    <t>DICIEMBRE 2015</t>
  </si>
  <si>
    <t>Personas Contratadas durante el 2015 desglosado por Intervalo de Edad, Mes y Sexo relacionandolo con el total de la contratación de cada mes.</t>
  </si>
  <si>
    <r>
      <t xml:space="preserve">Porcentaje de personas contratadas por sexos y edad en relación con el total de personas contratadas en la ciudad de Badajoz durante el 2015. </t>
    </r>
    <r>
      <rPr>
        <b/>
        <sz val="10"/>
        <color indexed="8"/>
        <rFont val="Arial"/>
        <family val="2"/>
      </rPr>
      <t>Fuente</t>
    </r>
    <r>
      <rPr>
        <sz val="10"/>
        <color indexed="8"/>
        <rFont val="Arial"/>
        <family val="2"/>
      </rPr>
      <t>: Elaboración propia a partir de datos del Observatorio del Empleo del SEXPE</t>
    </r>
  </si>
  <si>
    <t>Personas Contratadas en 2015 disgregado por Nivel de Estudios, Mes y Sexo relacionado con el total de la contratación mensual</t>
  </si>
  <si>
    <t>Nº de  Personas Contratadas durante el 2015 disgregado por niveles de estudios en la ciudad de Badajoz. Fuente: Elaboración propia a partir de datos del Observatorio del Empleo del SEXPE</t>
  </si>
  <si>
    <t>Nº de Personas Contratadas en 2015 disgregado por Intervalo de Edad, Mes, Nivel de Estudios y Sexo</t>
  </si>
  <si>
    <t>Nº de Personas Contratadas en 2015 disgregado por Sector de Actividad y Mes</t>
  </si>
  <si>
    <r>
      <t xml:space="preserve">Nº de Personas Contratadas durante el 2015 por Sectores de Actividad en la ciudad de Badajoz. </t>
    </r>
    <r>
      <rPr>
        <b/>
        <sz val="10"/>
        <color indexed="8"/>
        <rFont val="Arial"/>
        <family val="2"/>
      </rPr>
      <t>Fuente:</t>
    </r>
    <r>
      <rPr>
        <sz val="10"/>
        <color indexed="8"/>
        <rFont val="Arial"/>
        <family val="2"/>
      </rPr>
      <t xml:space="preserve"> Elaboración propia a partir de datos del Observatorio del Empleo del SEXPE</t>
    </r>
  </si>
  <si>
    <r>
      <t xml:space="preserve">Nº de personas contratadas por duración de los contratos y niveles de estudios en la ciudad de Badajoz durante el 2015. </t>
    </r>
    <r>
      <rPr>
        <b/>
        <sz val="10"/>
        <color indexed="8"/>
        <rFont val="Arial"/>
        <family val="2"/>
      </rPr>
      <t>Fuente:</t>
    </r>
    <r>
      <rPr>
        <sz val="10"/>
        <color indexed="8"/>
        <rFont val="Arial"/>
        <family val="2"/>
      </rPr>
      <t xml:space="preserve"> Elaboración propia a partir de datos del Observatorio del Empleo del SEXPE</t>
    </r>
  </si>
  <si>
    <t>Nº de Personas Contratadas en 2015 disgregada por Duración del Contrato, Mes y Nivel de Estudios</t>
  </si>
  <si>
    <t>Número de Sociedades constituidas durante el 2015 en la ciudad  de Badajoz disgregado por tipo societario. Fuente: Elaboración propia a partir de datos del Boletin Oficial del Registro Mercantil</t>
  </si>
  <si>
    <r>
      <t xml:space="preserve">Número de Sociedades constituidas durante el 2015 en la ciudad  de Badajoz disgregado por sector de actividad. </t>
    </r>
    <r>
      <rPr>
        <b/>
        <sz val="10"/>
        <color indexed="8"/>
        <rFont val="Arial"/>
        <family val="2"/>
      </rPr>
      <t>Fuente:</t>
    </r>
    <r>
      <rPr>
        <sz val="10"/>
        <color indexed="8"/>
        <rFont val="Arial"/>
        <family val="2"/>
      </rPr>
      <t xml:space="preserve"> Elaboración propia a partir de datos del Boletin Oficial del Registro Mercantil</t>
    </r>
  </si>
  <si>
    <r>
      <t>Volumen de capital social suscrito en la constitcuion de sociedades durante el 2015 en la ciudad  de Badajoz disgregado por sector de actividad.</t>
    </r>
    <r>
      <rPr>
        <b/>
        <sz val="10"/>
        <color indexed="8"/>
        <rFont val="Arial"/>
        <family val="2"/>
      </rPr>
      <t xml:space="preserve"> Fuente:</t>
    </r>
    <r>
      <rPr>
        <sz val="10"/>
        <color indexed="8"/>
        <rFont val="Arial"/>
        <family val="2"/>
      </rPr>
      <t xml:space="preserve"> Elaboración propia a partir de datos del Boletin Oficial del Registro Mercantil</t>
    </r>
  </si>
  <si>
    <t>Nº  de Constituciones Societarias en 2015 según BORME disgregado por tipo de Sociedad, Número y Capital</t>
  </si>
  <si>
    <t>Nº  de Constituciones Societarias en 2015 según BORME disgregado por Sector de Actividad, Número y Capital</t>
  </si>
  <si>
    <r>
      <t xml:space="preserve">Porcentaje del acumulado anual disgregado por sexos en relación con cada ocupación más contratada durante el 2015. </t>
    </r>
    <r>
      <rPr>
        <b/>
        <sz val="10"/>
        <color indexed="8"/>
        <rFont val="Arial"/>
        <family val="2"/>
      </rPr>
      <t>Fuente:</t>
    </r>
    <r>
      <rPr>
        <sz val="10"/>
        <color indexed="8"/>
        <rFont val="Arial"/>
        <family val="2"/>
      </rPr>
      <t xml:space="preserve"> Elaboración propia a partir de datos del Observatorio del Empleo del SEXPE</t>
    </r>
  </si>
  <si>
    <t>Nº de personas contratadas a lo largo de 2015 por ocupación y mes. Fuente: Elaboración Propia a partir de datos del Observatorio del Empleo del SEXPE</t>
  </si>
  <si>
    <t>Evolución de las Altas en la Seguridad Social durante 2015 desglosado por regímenes de Actividad.</t>
  </si>
  <si>
    <r>
      <t xml:space="preserve">Altas en la Seguridad Social en el último día del mes por régimen de adscripción durante el 2015. </t>
    </r>
    <r>
      <rPr>
        <b/>
        <sz val="10"/>
        <color indexed="8"/>
        <rFont val="Arial"/>
        <family val="2"/>
      </rPr>
      <t>Fuente:</t>
    </r>
    <r>
      <rPr>
        <sz val="10"/>
        <color indexed="8"/>
        <rFont val="Arial"/>
        <family val="2"/>
      </rPr>
      <t xml:space="preserve"> Elaboración propia a partir de datos de la Seguridad Social</t>
    </r>
  </si>
  <si>
    <t>AGOSTO 2015</t>
  </si>
  <si>
    <t>Peones Agricolas</t>
  </si>
  <si>
    <t>Cocineros Asalariados</t>
  </si>
  <si>
    <t>Vendedores en Tiendas y Almacenes</t>
  </si>
  <si>
    <t>Personal de limpieza</t>
  </si>
  <si>
    <t>Empleados Servicios Correo</t>
  </si>
  <si>
    <t>Peones Agrícolas en Huertas, Invernaderos, Viveros y Jardines)</t>
  </si>
  <si>
    <t>Ayudantes de Cocina</t>
  </si>
  <si>
    <t>Monitores de Actividades Recreativas</t>
  </si>
  <si>
    <t>Trab. Cualificados Agrícolas</t>
  </si>
  <si>
    <t>Compositores, Musicos y Cantantes</t>
  </si>
  <si>
    <t>Peones de la Industria Manufacturera</t>
  </si>
  <si>
    <t>Trabajadores de los cuidados a domicilio</t>
  </si>
  <si>
    <t>Camareros Asalariados</t>
  </si>
  <si>
    <t>Empleados Administrativos</t>
  </si>
  <si>
    <t>15º</t>
  </si>
  <si>
    <t>Camareros</t>
  </si>
  <si>
    <t>Vendedores</t>
  </si>
  <si>
    <t>Personal limpieza</t>
  </si>
  <si>
    <t>Correo</t>
  </si>
  <si>
    <t>Ayudantes Cocina</t>
  </si>
  <si>
    <t>Cocineros</t>
  </si>
  <si>
    <t>Trab. Cualif Agrícolas</t>
  </si>
  <si>
    <t>Empleados Adtivos</t>
  </si>
  <si>
    <t>Compositores</t>
  </si>
  <si>
    <t>Peones Industria</t>
  </si>
  <si>
    <t>Cuidados a domicilio</t>
  </si>
  <si>
    <t>Monitores Recreativas</t>
  </si>
  <si>
    <t>Peones Huertas y Jardines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</si>
</sst>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font>
      <sz val="11"/>
      <color theme="1"/>
      <name val="Calibri"/>
      <family val="2"/>
      <scheme val="minor"/>
    </font>
    <font>
      <sz val="10"/>
      <name val="Arial"/>
      <family val="2"/>
    </font>
    <font>
      <sz val="10"/>
      <color indexed="8"/>
      <name val="Arial"/>
      <family val="2"/>
    </font>
    <font>
      <b/>
      <sz val="10"/>
      <color indexed="8"/>
      <name val="Arial"/>
      <family val="2"/>
    </font>
    <font>
      <b/>
      <sz val="12"/>
      <color indexed="8"/>
      <name val="Arial"/>
      <family val="2"/>
    </font>
    <font>
      <b/>
      <sz val="11"/>
      <color indexed="8"/>
      <name val="Arial"/>
      <family val="2"/>
    </font>
    <font>
      <b/>
      <sz val="11"/>
      <color indexed="56"/>
      <name val="Arial"/>
      <family val="2"/>
    </font>
    <font>
      <sz val="14"/>
      <color indexed="8"/>
      <name val="Calibri"/>
      <family val="2"/>
    </font>
    <font>
      <sz val="14"/>
      <color indexed="8"/>
      <name val="Arial"/>
      <family val="2"/>
    </font>
    <font>
      <sz val="11"/>
      <color indexed="8"/>
      <name val="Calibri"/>
      <family val="2"/>
    </font>
    <font>
      <b/>
      <sz val="8"/>
      <name val="Verdana"/>
      <family val="2"/>
    </font>
    <font>
      <sz val="12"/>
      <name val="Arial"/>
      <family val="2"/>
    </font>
    <font>
      <sz val="10"/>
      <color theme="1"/>
      <name val="Arial"/>
      <family val="2"/>
    </font>
    <font>
      <b/>
      <sz val="10"/>
      <color theme="1"/>
      <name val="Arial"/>
      <family val="2"/>
    </font>
    <font>
      <b/>
      <sz val="12"/>
      <color theme="1"/>
      <name val="Arial"/>
      <family val="2"/>
    </font>
    <font>
      <b/>
      <sz val="11"/>
      <color theme="1"/>
      <name val="Arial"/>
      <family val="2"/>
    </font>
    <font>
      <sz val="11"/>
      <color theme="1"/>
      <name val="Arial"/>
      <family val="2"/>
    </font>
    <font>
      <sz val="10"/>
      <color rgb="FF000000"/>
      <name val="Calibri"/>
      <family val="2"/>
    </font>
    <font>
      <b/>
      <sz val="10"/>
      <name val="Agency FB"/>
      <family val="2"/>
    </font>
    <font>
      <sz val="10"/>
      <color rgb="FF000000"/>
      <name val="Agency FB"/>
      <family val="2"/>
    </font>
    <font>
      <sz val="9"/>
      <color theme="0" tint="-0.25"/>
      <name val="+mn-cs"/>
      <family val="2"/>
    </font>
    <font>
      <sz val="9"/>
      <color theme="0" tint="-0.25"/>
      <name val="Calibri"/>
      <family val="2"/>
    </font>
    <font>
      <sz val="9"/>
      <color theme="0" tint="-0.15"/>
      <name val="Calibri"/>
      <family val="2"/>
    </font>
    <font>
      <sz val="9"/>
      <color theme="0" tint="-0.15"/>
      <name val="+mn-cs"/>
      <family val="2"/>
    </font>
    <font>
      <sz val="8"/>
      <name val="Arial"/>
      <family val="2"/>
    </font>
    <font>
      <sz val="8"/>
      <color theme="0" tint="-0.25"/>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9">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top/>
      <bottom style="thin"/>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cellStyleXfs>
  <cellXfs count="112">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xf numFmtId="0" fontId="4" fillId="0" borderId="1" xfId="0" applyFont="1" applyBorder="1"/>
    <xf numFmtId="0" fontId="3" fillId="0" borderId="1" xfId="0" applyFont="1" applyBorder="1" applyAlignment="1">
      <alignment horizontal="center" vertical="center" wrapText="1"/>
    </xf>
    <xf numFmtId="10" fontId="2" fillId="0" borderId="1" xfId="0" applyNumberFormat="1" applyFont="1" applyBorder="1"/>
    <xf numFmtId="3" fontId="2" fillId="0" borderId="1" xfId="0" applyNumberFormat="1" applyFont="1" applyBorder="1"/>
    <xf numFmtId="3" fontId="4" fillId="0" borderId="1" xfId="0" applyNumberFormat="1" applyFont="1" applyBorder="1"/>
    <xf numFmtId="10" fontId="4" fillId="0" borderId="1" xfId="0" applyNumberFormat="1" applyFont="1" applyBorder="1"/>
    <xf numFmtId="0" fontId="4" fillId="0" borderId="0" xfId="0" applyFont="1"/>
    <xf numFmtId="0" fontId="3" fillId="0" borderId="1" xfId="0" applyFont="1" applyBorder="1" applyAlignment="1">
      <alignment horizontal="justify" vertical="top" wrapText="1"/>
    </xf>
    <xf numFmtId="0" fontId="4" fillId="0" borderId="1" xfId="0" applyFont="1" applyBorder="1" applyAlignment="1">
      <alignment wrapText="1"/>
    </xf>
    <xf numFmtId="0" fontId="2" fillId="0" borderId="1" xfId="0" applyFont="1" applyBorder="1"/>
    <xf numFmtId="4" fontId="3" fillId="0" borderId="1" xfId="0" applyNumberFormat="1" applyFont="1" applyBorder="1" applyAlignment="1">
      <alignment horizontal="center" vertical="center"/>
    </xf>
    <xf numFmtId="1" fontId="2" fillId="0" borderId="1" xfId="0" applyNumberFormat="1" applyFont="1" applyBorder="1"/>
    <xf numFmtId="0" fontId="4" fillId="0" borderId="0" xfId="0" applyFont="1" applyBorder="1" applyAlignment="1">
      <alignment wrapText="1"/>
    </xf>
    <xf numFmtId="164" fontId="5" fillId="0" borderId="0" xfId="0" applyNumberFormat="1" applyFont="1" applyBorder="1"/>
    <xf numFmtId="0" fontId="2" fillId="0" borderId="1" xfId="0" applyFont="1" applyFill="1" applyBorder="1"/>
    <xf numFmtId="0" fontId="3" fillId="0" borderId="1" xfId="0" applyFont="1" applyFill="1" applyBorder="1" applyAlignment="1">
      <alignment horizontal="justify" vertical="top" wrapText="1"/>
    </xf>
    <xf numFmtId="49" fontId="3" fillId="0" borderId="1" xfId="0" applyNumberFormat="1" applyFont="1" applyBorder="1" applyAlignment="1">
      <alignment horizontal="center"/>
    </xf>
    <xf numFmtId="49" fontId="3" fillId="0" borderId="1" xfId="0" applyNumberFormat="1" applyFont="1" applyBorder="1" applyAlignment="1">
      <alignment wrapText="1"/>
    </xf>
    <xf numFmtId="0" fontId="3" fillId="0" borderId="1" xfId="0" applyFont="1" applyBorder="1" applyAlignment="1">
      <alignment horizontal="right" vertical="center"/>
    </xf>
    <xf numFmtId="0" fontId="3" fillId="0" borderId="1" xfId="0" applyFont="1" applyBorder="1" applyAlignment="1">
      <alignment horizontal="right"/>
    </xf>
    <xf numFmtId="0" fontId="0" fillId="0" borderId="0" xfId="0"/>
    <xf numFmtId="3" fontId="2" fillId="0" borderId="2" xfId="0" applyNumberFormat="1" applyFont="1" applyBorder="1"/>
    <xf numFmtId="0" fontId="6" fillId="0" borderId="0" xfId="0" applyFont="1"/>
    <xf numFmtId="0" fontId="3" fillId="0" borderId="1" xfId="0" applyFont="1" applyBorder="1" applyAlignment="1">
      <alignment vertical="center" wrapText="1"/>
    </xf>
    <xf numFmtId="0" fontId="2" fillId="0" borderId="0" xfId="0" applyFont="1" applyBorder="1"/>
    <xf numFmtId="0" fontId="2" fillId="0" borderId="0" xfId="0" applyFont="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2" borderId="0" xfId="0" applyFill="1"/>
    <xf numFmtId="0" fontId="7" fillId="2" borderId="0" xfId="0" applyFont="1" applyFill="1" applyAlignment="1">
      <alignment vertical="center"/>
    </xf>
    <xf numFmtId="0" fontId="8" fillId="0" borderId="0" xfId="0" applyFont="1" applyAlignment="1">
      <alignment horizontal="center" vertical="center" wrapText="1"/>
    </xf>
    <xf numFmtId="0" fontId="7" fillId="0" borderId="0" xfId="0" applyFont="1" applyAlignment="1">
      <alignment vertical="center"/>
    </xf>
    <xf numFmtId="0" fontId="2" fillId="0" borderId="0" xfId="0" applyFont="1" applyAlignment="1">
      <alignment wrapText="1"/>
    </xf>
    <xf numFmtId="0" fontId="2" fillId="0" borderId="0" xfId="0" applyFont="1" applyAlignment="1">
      <alignment/>
    </xf>
    <xf numFmtId="3" fontId="2" fillId="0" borderId="1" xfId="0" applyNumberFormat="1" applyFont="1" applyBorder="1" applyAlignment="1">
      <alignment vertical="center"/>
    </xf>
    <xf numFmtId="0" fontId="3" fillId="0" borderId="1" xfId="0" applyFont="1" applyBorder="1" applyAlignment="1">
      <alignment horizontal="left" wrapText="1"/>
    </xf>
    <xf numFmtId="0" fontId="0" fillId="0" borderId="0" xfId="0"/>
    <xf numFmtId="3" fontId="2" fillId="0" borderId="0" xfId="0" applyNumberFormat="1" applyFont="1"/>
    <xf numFmtId="4" fontId="2" fillId="0" borderId="0" xfId="0" applyNumberFormat="1" applyFont="1"/>
    <xf numFmtId="164" fontId="1" fillId="0" borderId="1" xfId="28" applyNumberFormat="1" applyBorder="1">
      <alignment/>
      <protection/>
    </xf>
    <xf numFmtId="164" fontId="2" fillId="0" borderId="1" xfId="0" applyNumberFormat="1" applyFont="1" applyBorder="1"/>
    <xf numFmtId="164" fontId="1" fillId="3" borderId="1" xfId="0" applyNumberFormat="1" applyFont="1" applyFill="1" applyBorder="1" applyAlignment="1">
      <alignment horizontal="right" vertical="center" wrapText="1"/>
    </xf>
    <xf numFmtId="4" fontId="2" fillId="0" borderId="1" xfId="0" applyNumberFormat="1" applyFont="1" applyBorder="1" applyAlignment="1">
      <alignment horizontal="right" vertical="center"/>
    </xf>
    <xf numFmtId="10" fontId="2" fillId="0" borderId="0" xfId="0" applyNumberFormat="1" applyFont="1"/>
    <xf numFmtId="1" fontId="2" fillId="0" borderId="0" xfId="0" applyNumberFormat="1" applyFont="1"/>
    <xf numFmtId="3" fontId="12" fillId="0" borderId="1" xfId="0" applyNumberFormat="1" applyFont="1" applyBorder="1"/>
    <xf numFmtId="164" fontId="12" fillId="0" borderId="1" xfId="0" applyNumberFormat="1" applyFont="1" applyBorder="1"/>
    <xf numFmtId="0" fontId="12" fillId="0" borderId="1" xfId="0" applyFont="1" applyBorder="1"/>
    <xf numFmtId="164" fontId="12" fillId="0" borderId="1" xfId="0" applyNumberFormat="1" applyFont="1" applyFill="1" applyBorder="1"/>
    <xf numFmtId="0" fontId="13" fillId="0" borderId="1" xfId="0" applyFont="1" applyBorder="1" applyAlignment="1">
      <alignment horizontal="justify" vertical="top" wrapText="1"/>
    </xf>
    <xf numFmtId="0" fontId="13" fillId="0" borderId="0" xfId="0" applyFont="1" applyBorder="1" applyAlignment="1">
      <alignment horizontal="justify" vertical="top" wrapText="1"/>
    </xf>
    <xf numFmtId="3" fontId="14" fillId="0" borderId="1" xfId="0" applyNumberFormat="1" applyFont="1" applyBorder="1"/>
    <xf numFmtId="0" fontId="3" fillId="0" borderId="1" xfId="0" applyFont="1" applyBorder="1" applyAlignment="1">
      <alignment horizontal="left" vertical="center" wrapText="1"/>
    </xf>
    <xf numFmtId="4" fontId="12" fillId="0" borderId="1" xfId="0" applyNumberFormat="1" applyFont="1" applyBorder="1"/>
    <xf numFmtId="4" fontId="15" fillId="0" borderId="1" xfId="0" applyNumberFormat="1" applyFont="1" applyBorder="1"/>
    <xf numFmtId="0" fontId="5" fillId="0" borderId="1" xfId="0" applyFont="1" applyBorder="1"/>
    <xf numFmtId="0" fontId="2" fillId="0" borderId="1" xfId="0" applyFont="1" applyFill="1" applyBorder="1" applyAlignment="1">
      <alignment wrapText="1"/>
    </xf>
    <xf numFmtId="3" fontId="2" fillId="0" borderId="1" xfId="0" applyNumberFormat="1" applyFont="1" applyFill="1" applyBorder="1" applyAlignment="1">
      <alignment vertical="center"/>
    </xf>
    <xf numFmtId="0" fontId="2" fillId="0" borderId="0" xfId="0" applyFont="1" applyBorder="1" applyAlignment="1">
      <alignment wrapText="1"/>
    </xf>
    <xf numFmtId="3" fontId="2" fillId="0" borderId="0" xfId="0" applyNumberFormat="1" applyFont="1" applyBorder="1"/>
    <xf numFmtId="3" fontId="0" fillId="0" borderId="0" xfId="0" applyNumberFormat="1"/>
    <xf numFmtId="3" fontId="16" fillId="0" borderId="1" xfId="0" applyNumberFormat="1" applyFont="1" applyBorder="1"/>
    <xf numFmtId="3" fontId="10" fillId="0" borderId="0" xfId="26" applyNumberFormat="1" applyFont="1" applyBorder="1" applyAlignment="1">
      <alignment/>
      <protection/>
    </xf>
    <xf numFmtId="3" fontId="10" fillId="0" borderId="0" xfId="26" applyNumberFormat="1" applyFont="1" applyBorder="1" applyAlignment="1">
      <alignment horizontal="right"/>
      <protection/>
    </xf>
    <xf numFmtId="0" fontId="0" fillId="0" borderId="0" xfId="0" applyAlignment="1">
      <alignment/>
    </xf>
    <xf numFmtId="0" fontId="16" fillId="0" borderId="0" xfId="0" applyFont="1"/>
    <xf numFmtId="10" fontId="12" fillId="0" borderId="1" xfId="0" applyNumberFormat="1" applyFont="1" applyBorder="1"/>
    <xf numFmtId="0" fontId="13" fillId="0" borderId="1" xfId="0" applyFont="1" applyBorder="1" applyAlignment="1">
      <alignment/>
    </xf>
    <xf numFmtId="0" fontId="13" fillId="0" borderId="1" xfId="0" applyFont="1" applyBorder="1"/>
    <xf numFmtId="0" fontId="13" fillId="0" borderId="1" xfId="0" applyFont="1" applyBorder="1" applyAlignment="1">
      <alignment horizontal="center" vertical="center" wrapText="1"/>
    </xf>
    <xf numFmtId="0" fontId="15" fillId="0" borderId="1" xfId="0" applyFont="1" applyFill="1" applyBorder="1" applyAlignment="1">
      <alignment/>
    </xf>
    <xf numFmtId="3" fontId="16" fillId="0" borderId="1" xfId="0" applyNumberFormat="1" applyFont="1" applyBorder="1" applyAlignment="1">
      <alignment/>
    </xf>
    <xf numFmtId="10" fontId="16" fillId="0" borderId="1" xfId="0" applyNumberFormat="1" applyFont="1" applyBorder="1"/>
    <xf numFmtId="0" fontId="13" fillId="0" borderId="3" xfId="0" applyFont="1" applyBorder="1" applyAlignment="1">
      <alignment/>
    </xf>
    <xf numFmtId="0" fontId="13" fillId="0" borderId="4" xfId="0" applyFont="1" applyBorder="1" applyAlignment="1">
      <alignment/>
    </xf>
    <xf numFmtId="3" fontId="13" fillId="0" borderId="1" xfId="0" applyNumberFormat="1" applyFont="1" applyBorder="1"/>
    <xf numFmtId="10" fontId="14" fillId="0" borderId="1" xfId="0" applyNumberFormat="1" applyFont="1" applyBorder="1"/>
    <xf numFmtId="10" fontId="12" fillId="0" borderId="1" xfId="58" applyNumberFormat="1" applyFont="1" applyBorder="1"/>
    <xf numFmtId="10" fontId="14" fillId="0" borderId="1" xfId="58" applyNumberFormat="1" applyFont="1" applyBorder="1"/>
    <xf numFmtId="164" fontId="12" fillId="0" borderId="1" xfId="0" applyNumberFormat="1" applyFont="1" applyBorder="1" applyAlignment="1">
      <alignment vertical="center"/>
    </xf>
    <xf numFmtId="164" fontId="1" fillId="0" borderId="1" xfId="0" applyNumberFormat="1" applyFont="1" applyBorder="1" applyAlignment="1">
      <alignment horizontal="right" vertical="center"/>
    </xf>
    <xf numFmtId="164" fontId="1" fillId="0" borderId="1" xfId="0" applyNumberFormat="1" applyFont="1" applyBorder="1"/>
    <xf numFmtId="0" fontId="3" fillId="0" borderId="5" xfId="0" applyFont="1" applyFill="1" applyBorder="1" applyAlignment="1">
      <alignment horizontal="right"/>
    </xf>
    <xf numFmtId="0" fontId="1" fillId="0" borderId="1" xfId="0" applyFont="1" applyBorder="1"/>
    <xf numFmtId="3" fontId="12" fillId="0" borderId="1" xfId="0" applyNumberFormat="1" applyFont="1" applyFill="1" applyBorder="1"/>
    <xf numFmtId="49" fontId="3" fillId="0" borderId="1" xfId="0" applyNumberFormat="1" applyFont="1" applyBorder="1" applyAlignment="1">
      <alignment horizontal="center" vertical="center"/>
    </xf>
    <xf numFmtId="0" fontId="2" fillId="0" borderId="0" xfId="0" applyFont="1"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2" fillId="0" borderId="1" xfId="0" applyFont="1" applyBorder="1" applyAlignment="1">
      <alignment horizontal="center"/>
    </xf>
    <xf numFmtId="0" fontId="3" fillId="0" borderId="0" xfId="0" applyFont="1" applyAlignment="1">
      <alignment horizontal="center"/>
    </xf>
    <xf numFmtId="0" fontId="3" fillId="0" borderId="8"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3" fontId="2" fillId="0" borderId="6" xfId="0" applyNumberFormat="1" applyFont="1" applyBorder="1" applyAlignment="1">
      <alignment horizontal="center"/>
    </xf>
    <xf numFmtId="3" fontId="2" fillId="0" borderId="7" xfId="0" applyNumberFormat="1" applyFont="1" applyBorder="1" applyAlignment="1">
      <alignment horizontal="center"/>
    </xf>
    <xf numFmtId="3" fontId="2" fillId="0" borderId="2" xfId="0" applyNumberFormat="1" applyFont="1" applyBorder="1" applyAlignment="1">
      <alignment horizontal="center"/>
    </xf>
    <xf numFmtId="0" fontId="6" fillId="0" borderId="0" xfId="0" applyFont="1" applyAlignment="1">
      <alignment horizontal="left" wrapText="1"/>
    </xf>
    <xf numFmtId="49" fontId="3" fillId="0" borderId="1" xfId="0" applyNumberFormat="1" applyFont="1" applyBorder="1" applyAlignment="1">
      <alignment horizontal="center"/>
    </xf>
    <xf numFmtId="0" fontId="2" fillId="0" borderId="0" xfId="0" applyFont="1" applyAlignment="1">
      <alignment horizontal="center"/>
    </xf>
    <xf numFmtId="0" fontId="13" fillId="0" borderId="1" xfId="0" applyFont="1" applyBorder="1" applyAlignment="1">
      <alignment horizontal="center" vertical="center"/>
    </xf>
    <xf numFmtId="0" fontId="12" fillId="0" borderId="0" xfId="0" applyFont="1" applyAlignment="1">
      <alignment horizontal="center" wrapText="1"/>
    </xf>
  </cellXfs>
  <cellStyles count="45">
    <cellStyle name="Normal" xfId="0"/>
    <cellStyle name="Percent" xfId="15"/>
    <cellStyle name="Currency" xfId="16"/>
    <cellStyle name="Currency [0]" xfId="17"/>
    <cellStyle name="Comma" xfId="18"/>
    <cellStyle name="Comma [0]" xfId="19"/>
    <cellStyle name="Normal 10" xfId="20"/>
    <cellStyle name="Normal 10 2" xfId="21"/>
    <cellStyle name="Normal 11" xfId="22"/>
    <cellStyle name="Normal 12" xfId="23"/>
    <cellStyle name="Normal 13" xfId="24"/>
    <cellStyle name="Normal 14" xfId="25"/>
    <cellStyle name="Normal 15" xfId="26"/>
    <cellStyle name="Normal 16" xfId="27"/>
    <cellStyle name="Normal 2" xfId="28"/>
    <cellStyle name="Normal 2 2" xfId="29"/>
    <cellStyle name="Normal 3" xfId="30"/>
    <cellStyle name="Normal 4" xfId="31"/>
    <cellStyle name="Normal 4 2" xfId="32"/>
    <cellStyle name="Normal 4 3" xfId="33"/>
    <cellStyle name="Normal 5" xfId="34"/>
    <cellStyle name="Normal 6" xfId="35"/>
    <cellStyle name="Normal 7" xfId="36"/>
    <cellStyle name="Normal 7 2" xfId="37"/>
    <cellStyle name="Normal 7 3" xfId="38"/>
    <cellStyle name="Normal 8" xfId="39"/>
    <cellStyle name="Normal 8 2" xfId="40"/>
    <cellStyle name="Normal 8 3" xfId="41"/>
    <cellStyle name="Normal 8 4" xfId="42"/>
    <cellStyle name="Normal 8 4 2" xfId="43"/>
    <cellStyle name="Normal 9" xfId="44"/>
    <cellStyle name="Porcentual 2" xfId="45"/>
    <cellStyle name="Porcentual 2 2" xfId="46"/>
    <cellStyle name="Porcentual 3" xfId="47"/>
    <cellStyle name="Porcentual 3 2" xfId="48"/>
    <cellStyle name="Porcentual 4" xfId="49"/>
    <cellStyle name="Porcentual 4 2" xfId="50"/>
    <cellStyle name="Porcentual 5" xfId="51"/>
    <cellStyle name="Porcentual 5 2" xfId="52"/>
    <cellStyle name="Porcentual 6" xfId="53"/>
    <cellStyle name="Porcentual 6 2" xfId="54"/>
    <cellStyle name="Porcentual 7" xfId="55"/>
    <cellStyle name="Porcentual 8" xfId="56"/>
    <cellStyle name="Porcentual 9" xfId="57"/>
    <cellStyle name="Porcentaje"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5"/>
          <c:y val="0.09125"/>
          <c:w val="0.8845"/>
          <c:h val="0.685"/>
        </c:manualLayout>
      </c:layout>
      <c:lineChart>
        <c:grouping val="standard"/>
        <c:varyColors val="0"/>
        <c:ser>
          <c:idx val="0"/>
          <c:order val="0"/>
          <c:tx>
            <c:strRef>
              <c:f>'Personas Contratadas-Sexo-Edad'!$B$28</c:f>
              <c:strCache>
                <c:ptCount val="1"/>
                <c:pt idx="0">
                  <c:v>Hombres</c:v>
                </c:pt>
              </c:strCache>
            </c:strRef>
          </c:tx>
          <c:spPr>
            <a:ln w="22225" cap="rnd">
              <a:solidFill>
                <a:schemeClr val="accent1"/>
              </a:solidFill>
            </a:ln>
            <a:effectLst>
              <a:glow rad="139700">
                <a:schemeClr val="accent1">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'Personas Contratadas-Sexo-Edad'!$A$29:$A$40</c:f>
              <c:strCache/>
            </c:strRef>
          </c:cat>
          <c:val>
            <c:numRef>
              <c:f>'Personas Contratadas-Sexo-Edad'!$B$29:$B$40</c:f>
              <c:numCache/>
            </c:numRef>
          </c:val>
          <c:smooth val="0"/>
        </c:ser>
        <c:ser>
          <c:idx val="1"/>
          <c:order val="1"/>
          <c:tx>
            <c:strRef>
              <c:f>'Personas Contratadas-Sexo-Edad'!$C$28</c:f>
              <c:strCache>
                <c:ptCount val="1"/>
                <c:pt idx="0">
                  <c:v>Mujeres</c:v>
                </c:pt>
              </c:strCache>
            </c:strRef>
          </c:tx>
          <c:spPr>
            <a:ln w="22225" cap="rnd">
              <a:solidFill>
                <a:schemeClr val="accent2"/>
              </a:solidFill>
            </a:ln>
            <a:effectLst>
              <a:glow rad="139700">
                <a:schemeClr val="accent2">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'Personas Contratadas-Sexo-Edad'!$A$29:$A$40</c:f>
              <c:strCache/>
            </c:strRef>
          </c:cat>
          <c:val>
            <c:numRef>
              <c:f>'Personas Contratadas-Sexo-Edad'!$C$29:$C$40</c:f>
              <c:numCache/>
            </c:numRef>
          </c:val>
          <c:smooth val="0"/>
        </c:ser>
        <c:axId val="11532720"/>
        <c:axId val="36685617"/>
      </c:lineChart>
      <c:catAx>
        <c:axId val="11532720"/>
        <c:scaling>
          <c:orientation val="minMax"/>
        </c:scaling>
        <c:axPos val="b"/>
        <c:majorGridlines>
          <c:spPr>
            <a:ln w="9525" cap="flat" cmpd="sng">
              <a:gradFill rotWithShape="1">
                <a:gsLst>
                  <a:gs pos="100000">
                    <a:schemeClr val="tx1">
                      <a:lumMod val="75000"/>
                      <a:lumOff val="25000"/>
                    </a:schemeClr>
                  </a:gs>
                  <a:gs pos="0">
                    <a:schemeClr val="tx1">
                      <a:lumMod val="65000"/>
                      <a:lumOff val="35000"/>
                    </a:schemeClr>
                  </a:gs>
                </a:gsLst>
                <a:lin ang="5400000"/>
              </a:gradFill>
              <a:round/>
            </a:ln>
          </c:spPr>
        </c:majorGridlines>
        <c:delete val="0"/>
        <c:numFmt formatCode="General" sourceLinked="1"/>
        <c:majorTickMark val="none"/>
        <c:minorTickMark val="none"/>
        <c:tickLblPos val="nextTo"/>
        <c:spPr>
          <a:noFill/>
          <a:ln>
            <a:noFill/>
          </a:ln>
        </c:spPr>
        <c:txPr>
          <a:bodyPr vert="horz" rot="-2700000"/>
          <a:lstStyle/>
          <a:p>
            <a:pPr>
              <a:defRPr lang="en-US" cap="none" sz="800" b="0" i="0" u="none" baseline="0">
                <a:solidFill>
                  <a:schemeClr val="bg1">
                    <a:lumMod val="75000"/>
                  </a:schemeClr>
                </a:solidFill>
                <a:latin typeface="Arial"/>
                <a:ea typeface="Arial"/>
                <a:cs typeface="Arial"/>
              </a:defRPr>
            </a:pPr>
          </a:p>
        </c:txPr>
        <c:crossAx val="36685617"/>
        <c:crosses val="autoZero"/>
        <c:auto val="1"/>
        <c:lblOffset val="100"/>
        <c:noMultiLvlLbl val="0"/>
      </c:catAx>
      <c:valAx>
        <c:axId val="36685617"/>
        <c:scaling>
          <c:orientation val="minMax"/>
          <c:max val="1"/>
          <c:min val="0"/>
        </c:scaling>
        <c:axPos val="l"/>
        <c:majorGridlines>
          <c:spPr>
            <a:ln w="9525" cap="flat" cmpd="sng">
              <a:gradFill rotWithShape="1">
                <a:gsLst>
                  <a:gs pos="100000">
                    <a:schemeClr val="tx1">
                      <a:lumMod val="75000"/>
                      <a:lumOff val="25000"/>
                    </a:schemeClr>
                  </a:gs>
                  <a:gs pos="0">
                    <a:schemeClr val="tx1">
                      <a:lumMod val="65000"/>
                      <a:lumOff val="35000"/>
                    </a:schemeClr>
                  </a:gs>
                </a:gsLst>
                <a:lin ang="5400000"/>
              </a:gradFill>
              <a:round/>
            </a:ln>
          </c:spPr>
        </c:majorGridlines>
        <c:delete val="0"/>
        <c:numFmt formatCode="0%" sourceLinked="0"/>
        <c:majorTickMark val="none"/>
        <c:minorTickMark val="none"/>
        <c:tickLblPos val="nextTo"/>
        <c:spPr>
          <a:noFill/>
          <a:ln>
            <a:noFill/>
          </a:ln>
        </c:spPr>
        <c:txPr>
          <a:bodyPr/>
          <a:lstStyle/>
          <a:p>
            <a:pPr>
              <a:defRPr lang="en-US" cap="none" sz="800" b="0" i="0" u="none" baseline="0">
                <a:solidFill>
                  <a:schemeClr val="bg1">
                    <a:lumMod val="75000"/>
                  </a:schemeClr>
                </a:solidFill>
                <a:latin typeface="Arial"/>
                <a:ea typeface="Arial"/>
                <a:cs typeface="Arial"/>
              </a:defRPr>
            </a:pPr>
          </a:p>
        </c:txPr>
        <c:crossAx val="11532720"/>
        <c:crosses val="autoZero"/>
        <c:crossBetween val="between"/>
        <c:dispUnits/>
      </c:valAx>
      <c:spPr>
        <a:noFill/>
        <a:ln>
          <a:noFill/>
        </a:ln>
      </c:spPr>
    </c:plotArea>
    <c:legend>
      <c:legendPos val="t"/>
      <c:layout/>
      <c:overlay val="0"/>
      <c:spPr>
        <a:noFill/>
        <a:ln>
          <a:noFill/>
        </a:ln>
      </c:spPr>
      <c:txPr>
        <a:bodyPr vert="horz" rot="0"/>
        <a:lstStyle/>
        <a:p>
          <a:pPr>
            <a:defRPr lang="en-US" cap="none" sz="800" b="0" i="0" u="none" baseline="0">
              <a:solidFill>
                <a:schemeClr val="bg1">
                  <a:lumMod val="75000"/>
                </a:schemeClr>
              </a:solidFill>
              <a:latin typeface="Arial"/>
              <a:ea typeface="Arial"/>
              <a:cs typeface="Arial"/>
            </a:defRPr>
          </a:pPr>
        </a:p>
      </c:txPr>
    </c:legend>
    <c:plotVisOnly val="1"/>
    <c:dispBlanksAs val="gap"/>
    <c:showDLblsOverMax val="0"/>
  </c:chart>
  <c:spPr>
    <a:solidFill>
      <a:schemeClr val="tx1">
        <a:lumMod val="75000"/>
        <a:lumOff val="25000"/>
      </a:schemeClr>
    </a:solidFill>
    <a:ln w="9525" cap="flat" cmpd="sng">
      <a:solidFill>
        <a:schemeClr val="tx1">
          <a:lumMod val="15000"/>
          <a:lumOff val="85000"/>
        </a:schemeClr>
      </a:solidFill>
      <a:round/>
    </a:ln>
  </c:spPr>
  <c:txPr>
    <a:bodyPr vert="horz" rot="0"/>
    <a:lstStyle/>
    <a:p>
      <a:pPr>
        <a:defRPr lang="en-US" cap="none" sz="800" u="none" baseline="0">
          <a:latin typeface="Arial"/>
          <a:ea typeface="Arial"/>
          <a:cs typeface="Arial"/>
        </a:defRPr>
      </a:pPr>
    </a:p>
  </c:txPr>
  <c:lang xmlns:c="http://schemas.openxmlformats.org/drawingml/2006/chart" val="es-E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6"/>
    </mc:Choice>
    <mc:Fallback>
      <c:style val="26"/>
    </mc:Fallback>
  </mc:AlternateContent>
  <c:chart>
    <c:autoTitleDeleted val="1"/>
    <c:plotArea>
      <c:layout/>
      <c:barChart>
        <c:barDir val="col"/>
        <c:grouping val="percentStacked"/>
        <c:varyColors val="0"/>
        <c:ser>
          <c:idx val="0"/>
          <c:order val="0"/>
          <c:tx>
            <c:strRef>
              <c:f>'Seguridad Social'!$C$7</c:f>
              <c:strCache>
                <c:ptCount val="1"/>
                <c:pt idx="0">
                  <c:v>% Afiliación Reg. General</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txPr>
              <a:bodyPr vert="horz" rot="0" anchor="ctr">
                <a:spAutoFit/>
              </a:bodyPr>
              <a:lstStyle/>
              <a:p>
                <a:pPr algn="ctr">
                  <a:defRPr lang="en-US" cap="none" sz="1000" b="1" i="0" u="none" baseline="0">
                    <a:latin typeface="Agency FB"/>
                    <a:ea typeface="Agency FB"/>
                    <a:cs typeface="Agency FB"/>
                  </a:defRPr>
                </a:pPr>
              </a:p>
            </c:txPr>
            <c:showLegendKey val="0"/>
            <c:showVal val="1"/>
            <c:showBubbleSize val="0"/>
            <c:showCatName val="0"/>
            <c:showSerName val="0"/>
            <c:showPercent val="0"/>
          </c:dLbls>
          <c:cat>
            <c:strRef>
              <c:f>'Seguridad Social'!$A$8:$A$19</c:f>
              <c:strCache/>
            </c:strRef>
          </c:cat>
          <c:val>
            <c:numRef>
              <c:f>'Seguridad Social'!$C$8:$C$19</c:f>
              <c:numCache/>
            </c:numRef>
          </c:val>
        </c:ser>
        <c:ser>
          <c:idx val="1"/>
          <c:order val="1"/>
          <c:tx>
            <c:strRef>
              <c:f>'Seguridad Social'!$E$7</c:f>
              <c:strCache>
                <c:ptCount val="1"/>
                <c:pt idx="0">
                  <c:v>% Afiliación Reg. Autónomo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txPr>
              <a:bodyPr vert="horz" rot="0" anchor="ctr">
                <a:spAutoFit/>
              </a:bodyPr>
              <a:lstStyle/>
              <a:p>
                <a:pPr algn="ctr">
                  <a:defRPr lang="en-US" cap="none" sz="1000" b="1" i="0" u="none" baseline="0">
                    <a:latin typeface="Agency FB"/>
                    <a:ea typeface="Agency FB"/>
                    <a:cs typeface="Agency FB"/>
                  </a:defRPr>
                </a:pPr>
              </a:p>
            </c:txPr>
            <c:showLegendKey val="0"/>
            <c:showVal val="1"/>
            <c:showBubbleSize val="0"/>
            <c:showCatName val="0"/>
            <c:showSerName val="0"/>
            <c:showPercent val="0"/>
          </c:dLbls>
          <c:cat>
            <c:strRef>
              <c:f>'Seguridad Social'!$A$8:$A$19</c:f>
              <c:strCache/>
            </c:strRef>
          </c:cat>
          <c:val>
            <c:numRef>
              <c:f>'Seguridad Social'!$E$8:$E$19</c:f>
              <c:numCache/>
            </c:numRef>
          </c:val>
        </c:ser>
        <c:ser>
          <c:idx val="2"/>
          <c:order val="2"/>
          <c:tx>
            <c:strRef>
              <c:f>'Seguridad Social'!$G$7</c:f>
              <c:strCache>
                <c:ptCount val="1"/>
                <c:pt idx="0">
                  <c:v>% Afiliación Reg. Hogar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'Seguridad Social'!$A$8:$A$19</c:f>
              <c:strCache/>
            </c:strRef>
          </c:cat>
          <c:val>
            <c:numRef>
              <c:f>'Seguridad Social'!$G$8:$G$19</c:f>
              <c:numCache/>
            </c:numRef>
          </c:val>
        </c:ser>
        <c:ser>
          <c:idx val="3"/>
          <c:order val="3"/>
          <c:tx>
            <c:strRef>
              <c:f>'Seguridad Social'!$I$7</c:f>
              <c:strCache>
                <c:ptCount val="1"/>
                <c:pt idx="0">
                  <c:v>% Afiliación Reg. Agrario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'Seguridad Social'!$A$8:$A$19</c:f>
              <c:strCache/>
            </c:strRef>
          </c:cat>
          <c:val>
            <c:numRef>
              <c:f>'Seguridad Social'!$I$8:$I$19</c:f>
              <c:numCache/>
            </c:numRef>
          </c:val>
        </c:ser>
        <c:overlap val="100"/>
        <c:gapWidth val="50"/>
        <c:axId val="15413642"/>
        <c:axId val="4505051"/>
      </c:barChart>
      <c:catAx>
        <c:axId val="15413642"/>
        <c:scaling>
          <c:orientation val="minMax"/>
        </c:scaling>
        <c:axPos val="b"/>
        <c:delete val="0"/>
        <c:numFmt formatCode="General" sourceLinked="1"/>
        <c:majorTickMark val="out"/>
        <c:minorTickMark val="none"/>
        <c:tickLblPos val="nextTo"/>
        <c:txPr>
          <a:bodyPr vert="horz" rot="-2700000"/>
          <a:lstStyle/>
          <a:p>
            <a:pPr>
              <a:defRPr lang="en-US" cap="none" sz="1000" b="0" i="0" u="none" baseline="0">
                <a:solidFill>
                  <a:srgbClr val="000000"/>
                </a:solidFill>
                <a:latin typeface="Agency FB"/>
                <a:ea typeface="Agency FB"/>
                <a:cs typeface="Agency FB"/>
              </a:defRPr>
            </a:pPr>
          </a:p>
        </c:txPr>
        <c:crossAx val="4505051"/>
        <c:crosses val="autoZero"/>
        <c:auto val="1"/>
        <c:lblOffset val="100"/>
        <c:noMultiLvlLbl val="0"/>
      </c:catAx>
      <c:valAx>
        <c:axId val="4505051"/>
        <c:scaling>
          <c:orientation val="minMax"/>
        </c:scaling>
        <c:axPos val="l"/>
        <c:majorGridlines/>
        <c:delete val="0"/>
        <c:numFmt formatCode="0%" sourceLinked="1"/>
        <c:majorTickMark val="out"/>
        <c:minorTickMark val="none"/>
        <c:tickLblPos val="nextTo"/>
        <c:txPr>
          <a:bodyPr/>
          <a:lstStyle/>
          <a:p>
            <a:pPr>
              <a:defRPr lang="en-US" cap="none" sz="1000" b="0" i="0" u="none" baseline="0">
                <a:solidFill>
                  <a:srgbClr val="000000"/>
                </a:solidFill>
                <a:latin typeface="Agency FB"/>
                <a:ea typeface="Agency FB"/>
                <a:cs typeface="Agency FB"/>
              </a:defRPr>
            </a:pPr>
          </a:p>
        </c:txPr>
        <c:crossAx val="15413642"/>
        <c:crosses val="autoZero"/>
        <c:crossBetween val="between"/>
        <c:dispUnits/>
      </c:valAx>
    </c:plotArea>
    <c:legend>
      <c:legendPos val="t"/>
      <c:layout>
        <c:manualLayout>
          <c:xMode val="edge"/>
          <c:yMode val="edge"/>
          <c:x val="0.07975"/>
          <c:y val="0.0225"/>
          <c:w val="0.736"/>
          <c:h val="0.06125"/>
        </c:manualLayout>
      </c:layout>
      <c:overlay val="0"/>
      <c:txPr>
        <a:bodyPr vert="horz" rot="0"/>
        <a:lstStyle/>
        <a:p>
          <a:pPr>
            <a:defRPr lang="en-US" cap="none" sz="1000" b="0" i="0" u="none" baseline="0">
              <a:solidFill>
                <a:srgbClr val="000000"/>
              </a:solidFill>
              <a:latin typeface="Agency FB"/>
              <a:ea typeface="Agency FB"/>
              <a:cs typeface="Agency FB"/>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25"/>
          <c:y val="0.144"/>
          <c:w val="0.9345"/>
          <c:h val="0.755"/>
        </c:manualLayout>
      </c:layout>
      <c:lineChart>
        <c:grouping val="standard"/>
        <c:varyColors val="0"/>
        <c:ser>
          <c:idx val="0"/>
          <c:order val="0"/>
          <c:tx>
            <c:strRef>
              <c:f>'Pers.Contratadas Estudio-Sexo'!$B$25</c:f>
              <c:strCache>
                <c:ptCount val="1"/>
                <c:pt idx="0">
                  <c:v>Sin Estudios</c:v>
                </c:pt>
              </c:strCache>
            </c:strRef>
          </c:tx>
          <c:spPr>
            <a:ln w="22225" cap="rnd">
              <a:solidFill>
                <a:schemeClr val="accent1"/>
              </a:solidFill>
            </a:ln>
            <a:effectLst>
              <a:glow rad="139700">
                <a:schemeClr val="accent1">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'Pers.Contratadas Estudio-Sexo'!$A$26:$A$37</c:f>
              <c:strCache/>
            </c:strRef>
          </c:cat>
          <c:val>
            <c:numRef>
              <c:f>'Pers.Contratadas Estudio-Sexo'!$B$26:$B$37</c:f>
              <c:numCache/>
            </c:numRef>
          </c:val>
          <c:smooth val="0"/>
        </c:ser>
        <c:ser>
          <c:idx val="1"/>
          <c:order val="1"/>
          <c:tx>
            <c:strRef>
              <c:f>'Pers.Contratadas Estudio-Sexo'!$C$25</c:f>
              <c:strCache>
                <c:ptCount val="1"/>
                <c:pt idx="0">
                  <c:v>Estudios Primarios</c:v>
                </c:pt>
              </c:strCache>
            </c:strRef>
          </c:tx>
          <c:spPr>
            <a:ln w="22225" cap="rnd">
              <a:solidFill>
                <a:schemeClr val="accent2"/>
              </a:solidFill>
            </a:ln>
            <a:effectLst>
              <a:glow rad="139700">
                <a:schemeClr val="accent2">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'Pers.Contratadas Estudio-Sexo'!$A$26:$A$37</c:f>
              <c:strCache/>
            </c:strRef>
          </c:cat>
          <c:val>
            <c:numRef>
              <c:f>'Pers.Contratadas Estudio-Sexo'!$C$26:$C$37</c:f>
              <c:numCache/>
            </c:numRef>
          </c:val>
          <c:smooth val="0"/>
        </c:ser>
        <c:ser>
          <c:idx val="2"/>
          <c:order val="2"/>
          <c:tx>
            <c:strRef>
              <c:f>'Pers.Contratadas Estudio-Sexo'!$D$25</c:f>
              <c:strCache>
                <c:ptCount val="1"/>
                <c:pt idx="0">
                  <c:v>ESO</c:v>
                </c:pt>
              </c:strCache>
            </c:strRef>
          </c:tx>
          <c:spPr>
            <a:ln w="22225" cap="rnd">
              <a:solidFill>
                <a:schemeClr val="accent3"/>
              </a:solidFill>
            </a:ln>
            <a:effectLst>
              <a:glow rad="139700">
                <a:schemeClr val="accent3">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'Pers.Contratadas Estudio-Sexo'!$A$26:$A$37</c:f>
              <c:strCache/>
            </c:strRef>
          </c:cat>
          <c:val>
            <c:numRef>
              <c:f>'Pers.Contratadas Estudio-Sexo'!$D$26:$D$37</c:f>
              <c:numCache/>
            </c:numRef>
          </c:val>
          <c:smooth val="0"/>
        </c:ser>
        <c:ser>
          <c:idx val="3"/>
          <c:order val="3"/>
          <c:tx>
            <c:strRef>
              <c:f>'Pers.Contratadas Estudio-Sexo'!$E$25</c:f>
              <c:strCache>
                <c:ptCount val="1"/>
                <c:pt idx="0">
                  <c:v>Bachillerato</c:v>
                </c:pt>
              </c:strCache>
            </c:strRef>
          </c:tx>
          <c:spPr>
            <a:ln w="22225" cap="rnd">
              <a:solidFill>
                <a:schemeClr val="accent4"/>
              </a:solidFill>
            </a:ln>
            <a:effectLst>
              <a:glow rad="139700">
                <a:schemeClr val="accent4">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'Pers.Contratadas Estudio-Sexo'!$A$26:$A$37</c:f>
              <c:strCache/>
            </c:strRef>
          </c:cat>
          <c:val>
            <c:numRef>
              <c:f>'Pers.Contratadas Estudio-Sexo'!$E$26:$E$37</c:f>
              <c:numCache/>
            </c:numRef>
          </c:val>
          <c:smooth val="0"/>
        </c:ser>
        <c:ser>
          <c:idx val="4"/>
          <c:order val="4"/>
          <c:tx>
            <c:strRef>
              <c:f>'Pers.Contratadas Estudio-Sexo'!$F$25</c:f>
              <c:strCache>
                <c:ptCount val="1"/>
                <c:pt idx="0">
                  <c:v>FP Grado Medio</c:v>
                </c:pt>
              </c:strCache>
            </c:strRef>
          </c:tx>
          <c:spPr>
            <a:ln w="22225" cap="rnd">
              <a:solidFill>
                <a:schemeClr val="accent5"/>
              </a:solidFill>
            </a:ln>
            <a:effectLst>
              <a:glow rad="139700">
                <a:schemeClr val="accent5">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'Pers.Contratadas Estudio-Sexo'!$A$26:$A$37</c:f>
              <c:strCache/>
            </c:strRef>
          </c:cat>
          <c:val>
            <c:numRef>
              <c:f>'Pers.Contratadas Estudio-Sexo'!$F$26:$F$37</c:f>
              <c:numCache/>
            </c:numRef>
          </c:val>
          <c:smooth val="0"/>
        </c:ser>
        <c:ser>
          <c:idx val="5"/>
          <c:order val="5"/>
          <c:tx>
            <c:strRef>
              <c:f>'Pers.Contratadas Estudio-Sexo'!$G$25</c:f>
              <c:strCache>
                <c:ptCount val="1"/>
                <c:pt idx="0">
                  <c:v>FP Grado Superior</c:v>
                </c:pt>
              </c:strCache>
            </c:strRef>
          </c:tx>
          <c:spPr>
            <a:ln w="22225" cap="rnd">
              <a:solidFill>
                <a:schemeClr val="accent6"/>
              </a:solidFill>
            </a:ln>
            <a:effectLst>
              <a:glow rad="139700">
                <a:schemeClr val="accent6">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'Pers.Contratadas Estudio-Sexo'!$A$26:$A$37</c:f>
              <c:strCache/>
            </c:strRef>
          </c:cat>
          <c:val>
            <c:numRef>
              <c:f>'Pers.Contratadas Estudio-Sexo'!$G$26:$G$37</c:f>
              <c:numCache/>
            </c:numRef>
          </c:val>
          <c:smooth val="0"/>
        </c:ser>
        <c:ser>
          <c:idx val="6"/>
          <c:order val="6"/>
          <c:tx>
            <c:strRef>
              <c:f>'Pers.Contratadas Estudio-Sexo'!$H$25</c:f>
              <c:strCache>
                <c:ptCount val="1"/>
                <c:pt idx="0">
                  <c:v>Diplomatura</c:v>
                </c:pt>
              </c:strCache>
            </c:strRef>
          </c:tx>
          <c:spPr>
            <a:ln w="22225" cap="rnd">
              <a:solidFill>
                <a:schemeClr val="accent1">
                  <a:lumMod val="60000"/>
                </a:schemeClr>
              </a:solidFill>
            </a:ln>
            <a:effectLst>
              <a:glow rad="139700">
                <a:schemeClr val="accent1">
                  <a:lumMod val="60000"/>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'Pers.Contratadas Estudio-Sexo'!$A$26:$A$37</c:f>
              <c:strCache/>
            </c:strRef>
          </c:cat>
          <c:val>
            <c:numRef>
              <c:f>'Pers.Contratadas Estudio-Sexo'!$H$26:$H$37</c:f>
              <c:numCache/>
            </c:numRef>
          </c:val>
          <c:smooth val="0"/>
        </c:ser>
        <c:ser>
          <c:idx val="7"/>
          <c:order val="7"/>
          <c:tx>
            <c:strRef>
              <c:f>'Pers.Contratadas Estudio-Sexo'!$I$25</c:f>
              <c:strCache>
                <c:ptCount val="1"/>
                <c:pt idx="0">
                  <c:v>Licenciatura y Doctorado</c:v>
                </c:pt>
              </c:strCache>
            </c:strRef>
          </c:tx>
          <c:spPr>
            <a:ln w="22225" cap="rnd">
              <a:solidFill>
                <a:schemeClr val="accent2">
                  <a:lumMod val="60000"/>
                </a:schemeClr>
              </a:solidFill>
            </a:ln>
            <a:effectLst>
              <a:glow rad="139700">
                <a:schemeClr val="accent2">
                  <a:lumMod val="60000"/>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'Pers.Contratadas Estudio-Sexo'!$A$26:$A$37</c:f>
              <c:strCache/>
            </c:strRef>
          </c:cat>
          <c:val>
            <c:numRef>
              <c:f>'Pers.Contratadas Estudio-Sexo'!$I$26:$I$37</c:f>
              <c:numCache/>
            </c:numRef>
          </c:val>
          <c:smooth val="0"/>
        </c:ser>
        <c:axId val="61735098"/>
        <c:axId val="18744971"/>
      </c:lineChart>
      <c:catAx>
        <c:axId val="61735098"/>
        <c:scaling>
          <c:orientation val="minMax"/>
        </c:scaling>
        <c:axPos val="b"/>
        <c:majorGridlines>
          <c:spPr>
            <a:ln w="9525" cap="flat" cmpd="sng">
              <a:gradFill rotWithShape="1">
                <a:gsLst>
                  <a:gs pos="100000">
                    <a:schemeClr val="tx1">
                      <a:lumMod val="75000"/>
                      <a:lumOff val="25000"/>
                    </a:schemeClr>
                  </a:gs>
                  <a:gs pos="0">
                    <a:schemeClr val="tx1">
                      <a:lumMod val="65000"/>
                      <a:lumOff val="35000"/>
                    </a:schemeClr>
                  </a:gs>
                </a:gsLst>
                <a:lin ang="5400000"/>
              </a:gradFill>
              <a:round/>
            </a:ln>
          </c:spPr>
        </c:majorGridlines>
        <c:delete val="0"/>
        <c:numFmt formatCode="General" sourceLinked="1"/>
        <c:majorTickMark val="none"/>
        <c:minorTickMark val="none"/>
        <c:tickLblPos val="nextTo"/>
        <c:spPr>
          <a:noFill/>
          <a:ln>
            <a:noFill/>
          </a:ln>
        </c:spPr>
        <c:txPr>
          <a:bodyPr/>
          <a:lstStyle/>
          <a:p>
            <a:pPr>
              <a:defRPr lang="en-US" cap="none" sz="800" b="0" i="0" u="none" baseline="0">
                <a:solidFill>
                  <a:schemeClr val="bg1">
                    <a:lumMod val="75000"/>
                  </a:schemeClr>
                </a:solidFill>
                <a:latin typeface="Arial"/>
                <a:ea typeface="Arial"/>
                <a:cs typeface="Arial"/>
              </a:defRPr>
            </a:pPr>
          </a:p>
        </c:txPr>
        <c:crossAx val="18744971"/>
        <c:crosses val="autoZero"/>
        <c:auto val="1"/>
        <c:lblOffset val="100"/>
        <c:noMultiLvlLbl val="0"/>
      </c:catAx>
      <c:valAx>
        <c:axId val="18744971"/>
        <c:scaling>
          <c:orientation val="minMax"/>
        </c:scaling>
        <c:axPos val="l"/>
        <c:majorGridlines>
          <c:spPr>
            <a:ln w="9525" cap="flat" cmpd="sng">
              <a:gradFill rotWithShape="1">
                <a:gsLst>
                  <a:gs pos="100000">
                    <a:schemeClr val="tx1">
                      <a:lumMod val="75000"/>
                      <a:lumOff val="25000"/>
                    </a:schemeClr>
                  </a:gs>
                  <a:gs pos="0">
                    <a:schemeClr val="tx1">
                      <a:lumMod val="65000"/>
                      <a:lumOff val="35000"/>
                    </a:schemeClr>
                  </a:gs>
                </a:gsLst>
                <a:lin ang="5400000"/>
              </a:gradFill>
              <a:round/>
            </a:ln>
          </c:spPr>
        </c:majorGridlines>
        <c:delete val="0"/>
        <c:numFmt formatCode="#,##0" sourceLinked="1"/>
        <c:majorTickMark val="none"/>
        <c:minorTickMark val="none"/>
        <c:tickLblPos val="nextTo"/>
        <c:spPr>
          <a:noFill/>
          <a:ln>
            <a:noFill/>
          </a:ln>
        </c:spPr>
        <c:txPr>
          <a:bodyPr/>
          <a:lstStyle/>
          <a:p>
            <a:pPr>
              <a:defRPr lang="en-US" cap="none" sz="800" b="0" i="0" u="none" baseline="0">
                <a:solidFill>
                  <a:schemeClr val="bg1">
                    <a:lumMod val="75000"/>
                  </a:schemeClr>
                </a:solidFill>
                <a:latin typeface="Arial"/>
                <a:ea typeface="Arial"/>
                <a:cs typeface="Arial"/>
              </a:defRPr>
            </a:pPr>
          </a:p>
        </c:txPr>
        <c:crossAx val="61735098"/>
        <c:crosses val="autoZero"/>
        <c:crossBetween val="between"/>
        <c:dispUnits/>
      </c:valAx>
      <c:spPr>
        <a:noFill/>
        <a:ln>
          <a:noFill/>
        </a:ln>
      </c:spPr>
    </c:plotArea>
    <c:legend>
      <c:legendPos val="t"/>
      <c:layout>
        <c:manualLayout>
          <c:xMode val="edge"/>
          <c:yMode val="edge"/>
          <c:x val="0.0135"/>
          <c:y val="0.02775"/>
          <c:w val="0.976"/>
          <c:h val="0.098"/>
        </c:manualLayout>
      </c:layout>
      <c:overlay val="0"/>
      <c:spPr>
        <a:noFill/>
        <a:ln>
          <a:noFill/>
        </a:ln>
      </c:spPr>
      <c:txPr>
        <a:bodyPr vert="horz" rot="0"/>
        <a:lstStyle/>
        <a:p>
          <a:pPr>
            <a:defRPr lang="en-US" cap="none" sz="800" b="0" i="0" u="none" baseline="0">
              <a:solidFill>
                <a:schemeClr val="bg1">
                  <a:lumMod val="75000"/>
                </a:schemeClr>
              </a:solidFill>
              <a:latin typeface="Arial"/>
              <a:ea typeface="Arial"/>
              <a:cs typeface="Arial"/>
            </a:defRPr>
          </a:pPr>
        </a:p>
      </c:txPr>
    </c:legend>
    <c:plotVisOnly val="1"/>
    <c:dispBlanksAs val="gap"/>
    <c:showDLblsOverMax val="0"/>
  </c:chart>
  <c:spPr>
    <a:solidFill>
      <a:schemeClr val="tx1">
        <a:lumMod val="75000"/>
        <a:lumOff val="25000"/>
      </a:schemeClr>
    </a:solidFill>
    <a:ln w="9525" cap="flat" cmpd="sng">
      <a:solidFill>
        <a:schemeClr val="tx1">
          <a:lumMod val="15000"/>
          <a:lumOff val="85000"/>
        </a:schemeClr>
      </a:solidFill>
      <a:round/>
    </a:ln>
  </c:spPr>
  <c:txPr>
    <a:bodyPr vert="horz" rot="0"/>
    <a:lstStyle/>
    <a:p>
      <a:pPr>
        <a:defRPr lang="en-US" cap="none" sz="800" u="none" baseline="0">
          <a:latin typeface="Arial"/>
          <a:ea typeface="Arial"/>
          <a:cs typeface="Arial"/>
        </a:defRPr>
      </a:pPr>
    </a:p>
  </c:txPr>
  <c:lang xmlns:c="http://schemas.openxmlformats.org/drawingml/2006/chart" val="es-E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
          <c:y val="0.092"/>
          <c:w val="0.92825"/>
          <c:h val="0.83"/>
        </c:manualLayout>
      </c:layout>
      <c:lineChart>
        <c:grouping val="standard"/>
        <c:varyColors val="0"/>
        <c:ser>
          <c:idx val="0"/>
          <c:order val="0"/>
          <c:tx>
            <c:strRef>
              <c:f>'Contratos por Sectores'!$A$8</c:f>
              <c:strCache>
                <c:ptCount val="1"/>
                <c:pt idx="0">
                  <c:v>Agricultura</c:v>
                </c:pt>
              </c:strCache>
            </c:strRef>
          </c:tx>
          <c:spPr>
            <a:ln w="22225" cap="rnd">
              <a:solidFill>
                <a:schemeClr val="accent1"/>
              </a:solidFill>
            </a:ln>
            <a:effectLst>
              <a:glow rad="139700">
                <a:schemeClr val="accent1">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por Sectores'!$B$7:$M$7</c:f>
              <c:strCache/>
            </c:strRef>
          </c:cat>
          <c:val>
            <c:numRef>
              <c:f>'Contratos por Sectores'!$B$8:$M$8</c:f>
              <c:numCache/>
            </c:numRef>
          </c:val>
          <c:smooth val="0"/>
        </c:ser>
        <c:ser>
          <c:idx val="1"/>
          <c:order val="1"/>
          <c:tx>
            <c:strRef>
              <c:f>'Contratos por Sectores'!$A$9</c:f>
              <c:strCache>
                <c:ptCount val="1"/>
                <c:pt idx="0">
                  <c:v>Industria</c:v>
                </c:pt>
              </c:strCache>
            </c:strRef>
          </c:tx>
          <c:spPr>
            <a:ln w="22225" cap="rnd">
              <a:solidFill>
                <a:schemeClr val="accent2"/>
              </a:solidFill>
            </a:ln>
            <a:effectLst>
              <a:glow rad="139700">
                <a:schemeClr val="accent2">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por Sectores'!$B$7:$M$7</c:f>
              <c:strCache/>
            </c:strRef>
          </c:cat>
          <c:val>
            <c:numRef>
              <c:f>'Contratos por Sectores'!$B$9:$M$9</c:f>
              <c:numCache/>
            </c:numRef>
          </c:val>
          <c:smooth val="0"/>
        </c:ser>
        <c:ser>
          <c:idx val="2"/>
          <c:order val="2"/>
          <c:tx>
            <c:strRef>
              <c:f>'Contratos por Sectores'!$A$10</c:f>
              <c:strCache>
                <c:ptCount val="1"/>
                <c:pt idx="0">
                  <c:v>Construcción</c:v>
                </c:pt>
              </c:strCache>
            </c:strRef>
          </c:tx>
          <c:spPr>
            <a:ln w="22225" cap="rnd">
              <a:solidFill>
                <a:schemeClr val="accent3"/>
              </a:solidFill>
            </a:ln>
            <a:effectLst>
              <a:glow rad="139700">
                <a:schemeClr val="accent3">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por Sectores'!$B$7:$M$7</c:f>
              <c:strCache/>
            </c:strRef>
          </c:cat>
          <c:val>
            <c:numRef>
              <c:f>'Contratos por Sectores'!$B$10:$M$10</c:f>
              <c:numCache/>
            </c:numRef>
          </c:val>
          <c:smooth val="0"/>
        </c:ser>
        <c:ser>
          <c:idx val="3"/>
          <c:order val="3"/>
          <c:tx>
            <c:strRef>
              <c:f>'Contratos por Sectores'!$A$11</c:f>
              <c:strCache>
                <c:ptCount val="1"/>
                <c:pt idx="0">
                  <c:v>Servicios</c:v>
                </c:pt>
              </c:strCache>
            </c:strRef>
          </c:tx>
          <c:spPr>
            <a:ln w="22225" cap="rnd">
              <a:solidFill>
                <a:schemeClr val="accent4"/>
              </a:solidFill>
            </a:ln>
            <a:effectLst>
              <a:glow rad="139700">
                <a:schemeClr val="accent4">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por Sectores'!$B$7:$M$7</c:f>
              <c:strCache/>
            </c:strRef>
          </c:cat>
          <c:val>
            <c:numRef>
              <c:f>'Contratos por Sectores'!$B$11:$M$11</c:f>
              <c:numCache/>
            </c:numRef>
          </c:val>
          <c:smooth val="0"/>
        </c:ser>
        <c:ser>
          <c:idx val="4"/>
          <c:order val="4"/>
          <c:tx>
            <c:strRef>
              <c:f>'Contratos por Sectores'!$A$12</c:f>
              <c:strCache>
                <c:ptCount val="1"/>
                <c:pt idx="0">
                  <c:v>Admón. Pública y Defensa</c:v>
                </c:pt>
              </c:strCache>
            </c:strRef>
          </c:tx>
          <c:spPr>
            <a:ln w="22225" cap="rnd">
              <a:solidFill>
                <a:schemeClr val="accent5"/>
              </a:solidFill>
            </a:ln>
            <a:effectLst>
              <a:glow rad="139700">
                <a:schemeClr val="accent5">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por Sectores'!$B$7:$M$7</c:f>
              <c:strCache/>
            </c:strRef>
          </c:cat>
          <c:val>
            <c:numRef>
              <c:f>'Contratos por Sectores'!$B$12:$M$12</c:f>
              <c:numCache/>
            </c:numRef>
          </c:val>
          <c:smooth val="0"/>
        </c:ser>
        <c:axId val="34487012"/>
        <c:axId val="41947653"/>
      </c:lineChart>
      <c:catAx>
        <c:axId val="34487012"/>
        <c:scaling>
          <c:orientation val="minMax"/>
        </c:scaling>
        <c:axPos val="b"/>
        <c:majorGridlines>
          <c:spPr>
            <a:ln w="9525" cap="flat" cmpd="sng">
              <a:gradFill rotWithShape="1">
                <a:gsLst>
                  <a:gs pos="100000">
                    <a:schemeClr val="tx1">
                      <a:lumMod val="75000"/>
                      <a:lumOff val="25000"/>
                    </a:schemeClr>
                  </a:gs>
                  <a:gs pos="0">
                    <a:schemeClr val="tx1">
                      <a:lumMod val="65000"/>
                      <a:lumOff val="35000"/>
                    </a:schemeClr>
                  </a:gs>
                </a:gsLst>
                <a:lin ang="5400000"/>
              </a:gradFill>
              <a:round/>
            </a:ln>
          </c:spPr>
        </c:majorGridlines>
        <c:delete val="0"/>
        <c:numFmt formatCode="General" sourceLinked="1"/>
        <c:majorTickMark val="none"/>
        <c:minorTickMark val="none"/>
        <c:tickLblPos val="nextTo"/>
        <c:spPr>
          <a:noFill/>
          <a:ln>
            <a:noFill/>
          </a:ln>
        </c:spPr>
        <c:txPr>
          <a:bodyPr/>
          <a:lstStyle/>
          <a:p>
            <a:pPr>
              <a:defRPr lang="en-US" cap="none" sz="800" b="0" i="0" u="none" baseline="0">
                <a:solidFill>
                  <a:schemeClr val="bg1">
                    <a:lumMod val="75000"/>
                  </a:schemeClr>
                </a:solidFill>
                <a:latin typeface="Arial"/>
                <a:ea typeface="Arial"/>
                <a:cs typeface="Arial"/>
              </a:defRPr>
            </a:pPr>
          </a:p>
        </c:txPr>
        <c:crossAx val="41947653"/>
        <c:crosses val="autoZero"/>
        <c:auto val="1"/>
        <c:lblOffset val="100"/>
        <c:noMultiLvlLbl val="0"/>
      </c:catAx>
      <c:valAx>
        <c:axId val="41947653"/>
        <c:scaling>
          <c:orientation val="minMax"/>
        </c:scaling>
        <c:axPos val="l"/>
        <c:majorGridlines>
          <c:spPr>
            <a:ln w="9525" cap="flat" cmpd="sng">
              <a:gradFill rotWithShape="1">
                <a:gsLst>
                  <a:gs pos="100000">
                    <a:schemeClr val="tx1">
                      <a:lumMod val="75000"/>
                      <a:lumOff val="25000"/>
                    </a:schemeClr>
                  </a:gs>
                  <a:gs pos="0">
                    <a:schemeClr val="tx1">
                      <a:lumMod val="65000"/>
                      <a:lumOff val="35000"/>
                    </a:schemeClr>
                  </a:gs>
                </a:gsLst>
                <a:lin ang="5400000"/>
              </a:gradFill>
              <a:round/>
            </a:ln>
          </c:spPr>
        </c:majorGridlines>
        <c:delete val="0"/>
        <c:numFmt formatCode="#,##0;\(#,##0\)" sourceLinked="1"/>
        <c:majorTickMark val="none"/>
        <c:minorTickMark val="none"/>
        <c:tickLblPos val="nextTo"/>
        <c:spPr>
          <a:noFill/>
          <a:ln>
            <a:noFill/>
          </a:ln>
        </c:spPr>
        <c:txPr>
          <a:bodyPr/>
          <a:lstStyle/>
          <a:p>
            <a:pPr>
              <a:defRPr lang="en-US" cap="none" sz="800" b="0" i="0" u="none" baseline="0">
                <a:solidFill>
                  <a:schemeClr val="bg1">
                    <a:lumMod val="75000"/>
                  </a:schemeClr>
                </a:solidFill>
                <a:latin typeface="Arial"/>
                <a:ea typeface="Arial"/>
                <a:cs typeface="Arial"/>
              </a:defRPr>
            </a:pPr>
          </a:p>
        </c:txPr>
        <c:crossAx val="34487012"/>
        <c:crosses val="autoZero"/>
        <c:crossBetween val="between"/>
        <c:dispUnits/>
      </c:valAx>
      <c:spPr>
        <a:noFill/>
        <a:ln>
          <a:noFill/>
        </a:ln>
      </c:spPr>
    </c:plotArea>
    <c:legend>
      <c:legendPos val="t"/>
      <c:layout/>
      <c:overlay val="0"/>
      <c:spPr>
        <a:noFill/>
        <a:ln>
          <a:noFill/>
        </a:ln>
      </c:spPr>
      <c:txPr>
        <a:bodyPr vert="horz" rot="0"/>
        <a:lstStyle/>
        <a:p>
          <a:pPr>
            <a:defRPr lang="en-US" cap="none" sz="800" b="0" i="0" u="none" baseline="0">
              <a:solidFill>
                <a:schemeClr val="bg1">
                  <a:lumMod val="75000"/>
                </a:schemeClr>
              </a:solidFill>
              <a:latin typeface="Arial"/>
              <a:ea typeface="Arial"/>
              <a:cs typeface="Arial"/>
            </a:defRPr>
          </a:pPr>
        </a:p>
      </c:txPr>
    </c:legend>
    <c:plotVisOnly val="1"/>
    <c:dispBlanksAs val="gap"/>
    <c:showDLblsOverMax val="0"/>
  </c:chart>
  <c:spPr>
    <a:solidFill>
      <a:schemeClr val="tx1">
        <a:lumMod val="75000"/>
        <a:lumOff val="25000"/>
      </a:schemeClr>
    </a:solidFill>
    <a:ln w="9525" cap="flat" cmpd="sng">
      <a:solidFill>
        <a:schemeClr val="tx1">
          <a:lumMod val="15000"/>
          <a:lumOff val="85000"/>
        </a:schemeClr>
      </a:solidFill>
      <a:round/>
    </a:ln>
  </c:spPr>
  <c:txPr>
    <a:bodyPr vert="horz" rot="0"/>
    <a:lstStyle/>
    <a:p>
      <a:pPr>
        <a:defRPr lang="en-US" cap="none" sz="800" u="none" baseline="0">
          <a:latin typeface="Arial"/>
          <a:ea typeface="Arial"/>
          <a:cs typeface="Arial"/>
        </a:defRPr>
      </a:pPr>
    </a:p>
  </c:txPr>
  <c:lang xmlns:c="http://schemas.openxmlformats.org/drawingml/2006/chart" val="es-E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5"/>
          <c:y val="0.11975"/>
          <c:w val="0.92125"/>
          <c:h val="0.666"/>
        </c:manualLayout>
      </c:layout>
      <c:lineChart>
        <c:grouping val="standard"/>
        <c:varyColors val="0"/>
        <c:ser>
          <c:idx val="0"/>
          <c:order val="0"/>
          <c:tx>
            <c:strRef>
              <c:f>'Duración Contratos-Estudios'!$A$130</c:f>
              <c:strCache>
                <c:ptCount val="1"/>
                <c:pt idx="0">
                  <c:v>&lt;= 1 Mes</c:v>
                </c:pt>
              </c:strCache>
            </c:strRef>
          </c:tx>
          <c:spPr>
            <a:ln w="22225" cap="rnd">
              <a:solidFill>
                <a:schemeClr val="accent1"/>
              </a:solidFill>
            </a:ln>
            <a:effectLst>
              <a:glow rad="139700">
                <a:schemeClr val="accent1">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Contratos-Estudios'!$B$129:$M$129</c:f>
              <c:strCache/>
            </c:strRef>
          </c:cat>
          <c:val>
            <c:numRef>
              <c:f>'Duración Contratos-Estudios'!$B$130:$M$130</c:f>
              <c:numCache/>
            </c:numRef>
          </c:val>
          <c:smooth val="0"/>
        </c:ser>
        <c:ser>
          <c:idx val="1"/>
          <c:order val="1"/>
          <c:tx>
            <c:strRef>
              <c:f>'Duración Contratos-Estudios'!$A$131</c:f>
              <c:strCache>
                <c:ptCount val="1"/>
                <c:pt idx="0">
                  <c:v>1 – 3 meses</c:v>
                </c:pt>
              </c:strCache>
            </c:strRef>
          </c:tx>
          <c:spPr>
            <a:ln w="22225" cap="rnd">
              <a:solidFill>
                <a:schemeClr val="accent2"/>
              </a:solidFill>
            </a:ln>
            <a:effectLst>
              <a:glow rad="139700">
                <a:schemeClr val="accent2">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Contratos-Estudios'!$B$129:$M$129</c:f>
              <c:strCache/>
            </c:strRef>
          </c:cat>
          <c:val>
            <c:numRef>
              <c:f>'Duración Contratos-Estudios'!$B$131:$M$131</c:f>
              <c:numCache/>
            </c:numRef>
          </c:val>
          <c:smooth val="0"/>
        </c:ser>
        <c:ser>
          <c:idx val="2"/>
          <c:order val="2"/>
          <c:tx>
            <c:strRef>
              <c:f>'Duración Contratos-Estudios'!$A$132</c:f>
              <c:strCache>
                <c:ptCount val="1"/>
                <c:pt idx="0">
                  <c:v>3-6 meses</c:v>
                </c:pt>
              </c:strCache>
            </c:strRef>
          </c:tx>
          <c:spPr>
            <a:ln w="22225" cap="rnd">
              <a:solidFill>
                <a:schemeClr val="accent3"/>
              </a:solidFill>
            </a:ln>
            <a:effectLst>
              <a:glow rad="139700">
                <a:schemeClr val="accent3">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Contratos-Estudios'!$B$129:$M$129</c:f>
              <c:strCache/>
            </c:strRef>
          </c:cat>
          <c:val>
            <c:numRef>
              <c:f>'Duración Contratos-Estudios'!$B$132:$M$132</c:f>
              <c:numCache/>
            </c:numRef>
          </c:val>
          <c:smooth val="0"/>
        </c:ser>
        <c:ser>
          <c:idx val="3"/>
          <c:order val="3"/>
          <c:tx>
            <c:strRef>
              <c:f>'Duración Contratos-Estudios'!$A$133</c:f>
              <c:strCache>
                <c:ptCount val="1"/>
                <c:pt idx="0">
                  <c:v>6-12 meses</c:v>
                </c:pt>
              </c:strCache>
            </c:strRef>
          </c:tx>
          <c:spPr>
            <a:ln w="22225" cap="rnd">
              <a:solidFill>
                <a:schemeClr val="accent4"/>
              </a:solidFill>
            </a:ln>
            <a:effectLst>
              <a:glow rad="139700">
                <a:schemeClr val="accent4">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Contratos-Estudios'!$B$129:$M$129</c:f>
              <c:strCache/>
            </c:strRef>
          </c:cat>
          <c:val>
            <c:numRef>
              <c:f>'Duración Contratos-Estudios'!$B$133:$M$133</c:f>
              <c:numCache/>
            </c:numRef>
          </c:val>
          <c:smooth val="0"/>
        </c:ser>
        <c:ser>
          <c:idx val="4"/>
          <c:order val="4"/>
          <c:tx>
            <c:strRef>
              <c:f>'Duración Contratos-Estudios'!$A$134</c:f>
              <c:strCache>
                <c:ptCount val="1"/>
                <c:pt idx="0">
                  <c:v>&gt; 12 meses</c:v>
                </c:pt>
              </c:strCache>
            </c:strRef>
          </c:tx>
          <c:spPr>
            <a:ln w="22225" cap="rnd">
              <a:solidFill>
                <a:schemeClr val="accent5"/>
              </a:solidFill>
            </a:ln>
            <a:effectLst>
              <a:glow rad="139700">
                <a:schemeClr val="accent5">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Contratos-Estudios'!$B$129:$M$129</c:f>
              <c:strCache/>
            </c:strRef>
          </c:cat>
          <c:val>
            <c:numRef>
              <c:f>'Duración Contratos-Estudios'!$B$134:$M$134</c:f>
              <c:numCache/>
            </c:numRef>
          </c:val>
          <c:smooth val="0"/>
        </c:ser>
        <c:ser>
          <c:idx val="5"/>
          <c:order val="5"/>
          <c:tx>
            <c:strRef>
              <c:f>'Duración Contratos-Estudios'!$A$135</c:f>
              <c:strCache>
                <c:ptCount val="1"/>
                <c:pt idx="0">
                  <c:v>Indefinido / Obra o Servicio</c:v>
                </c:pt>
              </c:strCache>
            </c:strRef>
          </c:tx>
          <c:spPr>
            <a:ln w="22225" cap="rnd">
              <a:solidFill>
                <a:schemeClr val="accent6"/>
              </a:solidFill>
            </a:ln>
            <a:effectLst>
              <a:glow rad="139700">
                <a:schemeClr val="accent6">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Contratos-Estudios'!$B$129:$M$129</c:f>
              <c:strCache/>
            </c:strRef>
          </c:cat>
          <c:val>
            <c:numRef>
              <c:f>'Duración Contratos-Estudios'!$B$135:$M$135</c:f>
              <c:numCache/>
            </c:numRef>
          </c:val>
          <c:smooth val="0"/>
        </c:ser>
        <c:axId val="41984558"/>
        <c:axId val="42316703"/>
      </c:lineChart>
      <c:catAx>
        <c:axId val="41984558"/>
        <c:scaling>
          <c:orientation val="minMax"/>
        </c:scaling>
        <c:axPos val="b"/>
        <c:majorGridlines>
          <c:spPr>
            <a:ln w="9525" cap="flat" cmpd="sng">
              <a:gradFill rotWithShape="1">
                <a:gsLst>
                  <a:gs pos="100000">
                    <a:schemeClr val="tx1">
                      <a:lumMod val="75000"/>
                      <a:lumOff val="25000"/>
                    </a:schemeClr>
                  </a:gs>
                  <a:gs pos="0">
                    <a:schemeClr val="tx1">
                      <a:lumMod val="65000"/>
                      <a:lumOff val="35000"/>
                    </a:schemeClr>
                  </a:gs>
                </a:gsLst>
                <a:lin ang="5400000"/>
              </a:gradFill>
              <a:round/>
            </a:ln>
          </c:spPr>
        </c:majorGridlines>
        <c:delete val="0"/>
        <c:numFmt formatCode="General" sourceLinked="1"/>
        <c:majorTickMark val="none"/>
        <c:minorTickMark val="none"/>
        <c:tickLblPos val="nextTo"/>
        <c:spPr>
          <a:noFill/>
          <a:ln>
            <a:noFill/>
          </a:ln>
        </c:spPr>
        <c:txPr>
          <a:bodyPr vert="horz" rot="-2700000"/>
          <a:lstStyle/>
          <a:p>
            <a:pPr>
              <a:defRPr lang="en-US" cap="none" sz="800" b="0" i="0" u="none" baseline="0">
                <a:solidFill>
                  <a:schemeClr val="bg1">
                    <a:lumMod val="75000"/>
                  </a:schemeClr>
                </a:solidFill>
                <a:latin typeface="Arial"/>
                <a:ea typeface="Arial"/>
                <a:cs typeface="Arial"/>
              </a:defRPr>
            </a:pPr>
          </a:p>
        </c:txPr>
        <c:crossAx val="42316703"/>
        <c:crosses val="autoZero"/>
        <c:auto val="1"/>
        <c:lblOffset val="100"/>
        <c:noMultiLvlLbl val="0"/>
      </c:catAx>
      <c:valAx>
        <c:axId val="42316703"/>
        <c:scaling>
          <c:orientation val="minMax"/>
        </c:scaling>
        <c:axPos val="l"/>
        <c:majorGridlines>
          <c:spPr>
            <a:ln w="9525" cap="flat" cmpd="sng">
              <a:gradFill rotWithShape="1">
                <a:gsLst>
                  <a:gs pos="100000">
                    <a:schemeClr val="tx1">
                      <a:lumMod val="75000"/>
                      <a:lumOff val="25000"/>
                    </a:schemeClr>
                  </a:gs>
                  <a:gs pos="0">
                    <a:schemeClr val="tx1">
                      <a:lumMod val="65000"/>
                      <a:lumOff val="35000"/>
                    </a:schemeClr>
                  </a:gs>
                </a:gsLst>
                <a:lin ang="5400000"/>
              </a:gradFill>
              <a:round/>
            </a:ln>
          </c:spPr>
        </c:majorGridlines>
        <c:delete val="0"/>
        <c:numFmt formatCode="#,##0" sourceLinked="1"/>
        <c:majorTickMark val="none"/>
        <c:minorTickMark val="none"/>
        <c:tickLblPos val="nextTo"/>
        <c:spPr>
          <a:noFill/>
          <a:ln>
            <a:noFill/>
          </a:ln>
        </c:spPr>
        <c:txPr>
          <a:bodyPr/>
          <a:lstStyle/>
          <a:p>
            <a:pPr>
              <a:defRPr lang="en-US" cap="none" sz="800" b="0" i="0" u="none" baseline="0">
                <a:solidFill>
                  <a:schemeClr val="bg1">
                    <a:lumMod val="75000"/>
                  </a:schemeClr>
                </a:solidFill>
                <a:latin typeface="Arial"/>
                <a:ea typeface="Arial"/>
                <a:cs typeface="Arial"/>
              </a:defRPr>
            </a:pPr>
          </a:p>
        </c:txPr>
        <c:crossAx val="41984558"/>
        <c:crosses val="autoZero"/>
        <c:crossBetween val="between"/>
        <c:dispUnits/>
      </c:valAx>
      <c:spPr>
        <a:noFill/>
        <a:ln>
          <a:noFill/>
        </a:ln>
      </c:spPr>
    </c:plotArea>
    <c:legend>
      <c:legendPos val="t"/>
      <c:layout/>
      <c:overlay val="0"/>
      <c:spPr>
        <a:noFill/>
        <a:ln>
          <a:noFill/>
        </a:ln>
      </c:spPr>
      <c:txPr>
        <a:bodyPr vert="horz" rot="0"/>
        <a:lstStyle/>
        <a:p>
          <a:pPr>
            <a:defRPr lang="en-US" cap="none" sz="800" b="0" i="0" u="none" baseline="0">
              <a:solidFill>
                <a:schemeClr val="bg1">
                  <a:lumMod val="75000"/>
                </a:schemeClr>
              </a:solidFill>
              <a:latin typeface="Arial"/>
              <a:ea typeface="Arial"/>
              <a:cs typeface="Arial"/>
            </a:defRPr>
          </a:pPr>
        </a:p>
      </c:txPr>
    </c:legend>
    <c:plotVisOnly val="1"/>
    <c:dispBlanksAs val="gap"/>
    <c:showDLblsOverMax val="0"/>
  </c:chart>
  <c:spPr>
    <a:solidFill>
      <a:schemeClr val="tx1">
        <a:lumMod val="75000"/>
        <a:lumOff val="25000"/>
      </a:schemeClr>
    </a:solidFill>
    <a:ln w="9525" cap="flat" cmpd="sng">
      <a:solidFill>
        <a:schemeClr val="tx1">
          <a:lumMod val="15000"/>
          <a:lumOff val="85000"/>
        </a:schemeClr>
      </a:solidFill>
      <a:round/>
    </a:ln>
  </c:spPr>
  <c:txPr>
    <a:bodyPr vert="horz" rot="0"/>
    <a:lstStyle/>
    <a:p>
      <a:pPr>
        <a:defRPr lang="en-US" cap="none" sz="800" u="none" baseline="0">
          <a:latin typeface="Arial"/>
          <a:ea typeface="Arial"/>
          <a:cs typeface="Arial"/>
        </a:defRPr>
      </a:pPr>
    </a:p>
  </c:txPr>
  <c:lang xmlns:c="http://schemas.openxmlformats.org/drawingml/2006/chart" val="es-E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75"/>
          <c:y val="0.19325"/>
          <c:w val="0.93625"/>
          <c:h val="0.6135"/>
        </c:manualLayout>
      </c:layout>
      <c:lineChart>
        <c:grouping val="standard"/>
        <c:varyColors val="0"/>
        <c:ser>
          <c:idx val="0"/>
          <c:order val="0"/>
          <c:tx>
            <c:strRef>
              <c:f>BORME!$B$27</c:f>
              <c:strCache>
                <c:ptCount val="1"/>
                <c:pt idx="0">
                  <c:v>Sociedad Limitada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BORME!$A$28:$A$39</c:f>
              <c:strCache/>
            </c:strRef>
          </c:cat>
          <c:val>
            <c:numRef>
              <c:f>BORME!$B$28:$B$39</c:f>
              <c:numCache/>
            </c:numRef>
          </c:val>
          <c:smooth val="0"/>
        </c:ser>
        <c:ser>
          <c:idx val="1"/>
          <c:order val="1"/>
          <c:tx>
            <c:strRef>
              <c:f>BORME!$C$27</c:f>
              <c:strCache>
                <c:ptCount val="1"/>
                <c:pt idx="0">
                  <c:v>Sociedad Limitada Personal</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BORME!$A$28:$A$39</c:f>
              <c:strCache/>
            </c:strRef>
          </c:cat>
          <c:val>
            <c:numRef>
              <c:f>BORME!$C$28:$C$39</c:f>
              <c:numCache/>
            </c:numRef>
          </c:val>
          <c:smooth val="0"/>
        </c:ser>
        <c:ser>
          <c:idx val="2"/>
          <c:order val="2"/>
          <c:tx>
            <c:strRef>
              <c:f>BORME!$D$27</c:f>
              <c:strCache>
                <c:ptCount val="1"/>
                <c:pt idx="0">
                  <c:v>Sociedad Limitada Laboral</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BORME!$A$28:$A$39</c:f>
              <c:strCache/>
            </c:strRef>
          </c:cat>
          <c:val>
            <c:numRef>
              <c:f>BORME!$D$28:$D$39</c:f>
              <c:numCache/>
            </c:numRef>
          </c:val>
          <c:smooth val="0"/>
        </c:ser>
        <c:ser>
          <c:idx val="3"/>
          <c:order val="3"/>
          <c:tx>
            <c:strRef>
              <c:f>BORME!$E$27</c:f>
              <c:strCache>
                <c:ptCount val="1"/>
                <c:pt idx="0">
                  <c:v>Sociedad Anónima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BORME!$A$28:$A$39</c:f>
              <c:strCache/>
            </c:strRef>
          </c:cat>
          <c:val>
            <c:numRef>
              <c:f>BORME!$E$28:$E$39</c:f>
              <c:numCache/>
            </c:numRef>
          </c:val>
          <c:smooth val="0"/>
        </c:ser>
        <c:ser>
          <c:idx val="4"/>
          <c:order val="4"/>
          <c:tx>
            <c:strRef>
              <c:f>BORME!$F$27</c:f>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BORME!$A$28:$A$39</c:f>
              <c:strCache/>
            </c:strRef>
          </c:cat>
          <c:val>
            <c:numRef>
              <c:f>BORME!$F$28:$F$39</c:f>
              <c:numCache/>
            </c:numRef>
          </c:val>
          <c:smooth val="0"/>
        </c:ser>
        <c:ser>
          <c:idx val="5"/>
          <c:order val="5"/>
          <c:tx>
            <c:strRef>
              <c:f>BORME!$G$27</c:f>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BORME!$A$28:$A$39</c:f>
              <c:strCache/>
            </c:strRef>
          </c:cat>
          <c:val>
            <c:numRef>
              <c:f>BORME!$G$28:$G$39</c:f>
              <c:numCache/>
            </c:numRef>
          </c:val>
          <c:smooth val="0"/>
        </c:ser>
        <c:ser>
          <c:idx val="6"/>
          <c:order val="6"/>
          <c:tx>
            <c:strRef>
              <c:f>BORME!$H$27</c:f>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BORME!$A$28:$A$39</c:f>
              <c:strCache/>
            </c:strRef>
          </c:cat>
          <c:val>
            <c:numRef>
              <c:f>BORME!$H$28:$H$39</c:f>
              <c:numCache/>
            </c:numRef>
          </c:val>
          <c:smooth val="0"/>
        </c:ser>
        <c:marker val="1"/>
        <c:axId val="45306008"/>
        <c:axId val="5100889"/>
      </c:lineChart>
      <c:catAx>
        <c:axId val="45306008"/>
        <c:scaling>
          <c:orientation val="minMax"/>
        </c:scaling>
        <c:axPos val="b"/>
        <c:delete val="0"/>
        <c:numFmt formatCode="General" sourceLinked="1"/>
        <c:majorTickMark val="out"/>
        <c:minorTickMark val="none"/>
        <c:tickLblPos val="nextTo"/>
        <c:txPr>
          <a:bodyPr vert="horz" rot="-2700000"/>
          <a:lstStyle/>
          <a:p>
            <a:pPr>
              <a:defRPr lang="en-US" cap="none" sz="1000" b="0" i="0" u="none" baseline="0">
                <a:solidFill>
                  <a:srgbClr val="000000"/>
                </a:solidFill>
                <a:latin typeface="Agency FB"/>
                <a:ea typeface="Agency FB"/>
                <a:cs typeface="Agency FB"/>
              </a:defRPr>
            </a:pPr>
          </a:p>
        </c:txPr>
        <c:crossAx val="5100889"/>
        <c:crosses val="autoZero"/>
        <c:auto val="1"/>
        <c:lblOffset val="100"/>
        <c:noMultiLvlLbl val="0"/>
      </c:catAx>
      <c:valAx>
        <c:axId val="5100889"/>
        <c:scaling>
          <c:orientation val="minMax"/>
        </c:scaling>
        <c:axPos val="l"/>
        <c:majorGridlines/>
        <c:delete val="0"/>
        <c:numFmt formatCode="General" sourceLinked="1"/>
        <c:majorTickMark val="out"/>
        <c:minorTickMark val="none"/>
        <c:tickLblPos val="nextTo"/>
        <c:txPr>
          <a:bodyPr/>
          <a:lstStyle/>
          <a:p>
            <a:pPr>
              <a:defRPr lang="en-US" cap="none" sz="1000" b="0" i="0" u="none" baseline="0">
                <a:solidFill>
                  <a:srgbClr val="000000"/>
                </a:solidFill>
                <a:latin typeface="Agency FB"/>
                <a:ea typeface="Agency FB"/>
                <a:cs typeface="Agency FB"/>
              </a:defRPr>
            </a:pPr>
          </a:p>
        </c:txPr>
        <c:crossAx val="45306008"/>
        <c:crosses val="autoZero"/>
        <c:crossBetween val="between"/>
        <c:dispUnits/>
      </c:valAx>
    </c:plotArea>
    <c:legend>
      <c:legendPos val="t"/>
      <c:layout>
        <c:manualLayout>
          <c:xMode val="edge"/>
          <c:yMode val="edge"/>
          <c:x val="0.01175"/>
          <c:y val="0.02775"/>
          <c:w val="0.98575"/>
          <c:h val="0.14475"/>
        </c:manualLayout>
      </c:layout>
      <c:overlay val="0"/>
      <c:txPr>
        <a:bodyPr vert="horz" rot="0"/>
        <a:lstStyle/>
        <a:p>
          <a:pPr>
            <a:defRPr lang="en-US" cap="none" sz="1000" b="0" i="0" u="none" baseline="0">
              <a:solidFill>
                <a:srgbClr val="000000"/>
              </a:solidFill>
              <a:latin typeface="Agency FB"/>
              <a:ea typeface="Agency FB"/>
              <a:cs typeface="Agency FB"/>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
          <c:y val="0.144"/>
          <c:w val="0.93675"/>
          <c:h val="0.61875"/>
        </c:manualLayout>
      </c:layout>
      <c:lineChart>
        <c:grouping val="standard"/>
        <c:varyColors val="0"/>
        <c:ser>
          <c:idx val="0"/>
          <c:order val="0"/>
          <c:tx>
            <c:strRef>
              <c:f>BORME!$B$50</c:f>
              <c:strCache>
                <c:ptCount val="1"/>
                <c:pt idx="0">
                  <c:v>Agricultura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BORME!$A$51:$A$62</c:f>
              <c:strCache/>
            </c:strRef>
          </c:cat>
          <c:val>
            <c:numRef>
              <c:f>BORME!$B$51:$B$62</c:f>
              <c:numCache/>
            </c:numRef>
          </c:val>
          <c:smooth val="0"/>
        </c:ser>
        <c:ser>
          <c:idx val="1"/>
          <c:order val="1"/>
          <c:tx>
            <c:strRef>
              <c:f>BORME!$C$50</c:f>
              <c:strCache>
                <c:ptCount val="1"/>
                <c:pt idx="0">
                  <c:v>Industria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BORME!$A$51:$A$62</c:f>
              <c:strCache/>
            </c:strRef>
          </c:cat>
          <c:val>
            <c:numRef>
              <c:f>BORME!$C$51:$C$62</c:f>
              <c:numCache/>
            </c:numRef>
          </c:val>
          <c:smooth val="0"/>
        </c:ser>
        <c:ser>
          <c:idx val="2"/>
          <c:order val="2"/>
          <c:tx>
            <c:strRef>
              <c:f>BORME!$D$50</c:f>
              <c:strCache>
                <c:ptCount val="1"/>
                <c:pt idx="0">
                  <c:v>Energia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BORME!$A$51:$A$62</c:f>
              <c:strCache/>
            </c:strRef>
          </c:cat>
          <c:val>
            <c:numRef>
              <c:f>BORME!$D$51:$D$62</c:f>
              <c:numCache/>
            </c:numRef>
          </c:val>
          <c:smooth val="0"/>
        </c:ser>
        <c:ser>
          <c:idx val="3"/>
          <c:order val="3"/>
          <c:tx>
            <c:strRef>
              <c:f>BORME!$E$50</c:f>
              <c:strCache>
                <c:ptCount val="1"/>
                <c:pt idx="0">
                  <c:v>Construcción y Afines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BORME!$A$51:$A$62</c:f>
              <c:strCache/>
            </c:strRef>
          </c:cat>
          <c:val>
            <c:numRef>
              <c:f>BORME!$E$51:$E$62</c:f>
              <c:numCache/>
            </c:numRef>
          </c:val>
          <c:smooth val="0"/>
        </c:ser>
        <c:ser>
          <c:idx val="4"/>
          <c:order val="4"/>
          <c:tx>
            <c:strRef>
              <c:f>BORME!$F$50</c:f>
              <c:strCache>
                <c:ptCount val="1"/>
                <c:pt idx="0">
                  <c:v>Comercio</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BORME!$A$51:$A$62</c:f>
              <c:strCache/>
            </c:strRef>
          </c:cat>
          <c:val>
            <c:numRef>
              <c:f>BORME!$F$51:$F$62</c:f>
              <c:numCache/>
            </c:numRef>
          </c:val>
          <c:smooth val="0"/>
        </c:ser>
        <c:ser>
          <c:idx val="5"/>
          <c:order val="5"/>
          <c:tx>
            <c:strRef>
              <c:f>BORME!$G$50</c:f>
              <c:strCache>
                <c:ptCount val="1"/>
                <c:pt idx="0">
                  <c:v>Hostelería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BORME!$A$51:$A$62</c:f>
              <c:strCache/>
            </c:strRef>
          </c:cat>
          <c:val>
            <c:numRef>
              <c:f>BORME!$G$51:$G$62</c:f>
              <c:numCache/>
            </c:numRef>
          </c:val>
          <c:smooth val="0"/>
        </c:ser>
        <c:ser>
          <c:idx val="6"/>
          <c:order val="6"/>
          <c:tx>
            <c:strRef>
              <c:f>BORME!$H$50</c:f>
              <c:strCache>
                <c:ptCount val="1"/>
                <c:pt idx="0">
                  <c:v>Sanidad</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BORME!$A$51:$A$62</c:f>
              <c:strCache/>
            </c:strRef>
          </c:cat>
          <c:val>
            <c:numRef>
              <c:f>BORME!$H$51:$H$62</c:f>
              <c:numCache/>
            </c:numRef>
          </c:val>
          <c:smooth val="0"/>
        </c:ser>
        <c:ser>
          <c:idx val="7"/>
          <c:order val="7"/>
          <c:tx>
            <c:strRef>
              <c:f>BORME!$I$50</c:f>
              <c:strCache>
                <c:ptCount val="1"/>
                <c:pt idx="0">
                  <c:v>Servicios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BORME!$A$51:$A$62</c:f>
              <c:strCache/>
            </c:strRef>
          </c:cat>
          <c:val>
            <c:numRef>
              <c:f>BORME!$I$51:$I$62</c:f>
              <c:numCache/>
            </c:numRef>
          </c:val>
          <c:smooth val="0"/>
        </c:ser>
        <c:marker val="1"/>
        <c:axId val="45908002"/>
        <c:axId val="10518835"/>
      </c:lineChart>
      <c:catAx>
        <c:axId val="45908002"/>
        <c:scaling>
          <c:orientation val="minMax"/>
        </c:scaling>
        <c:axPos val="b"/>
        <c:delete val="0"/>
        <c:numFmt formatCode="General" sourceLinked="1"/>
        <c:majorTickMark val="out"/>
        <c:minorTickMark val="none"/>
        <c:tickLblPos val="nextTo"/>
        <c:txPr>
          <a:bodyPr vert="horz" rot="-2700000"/>
          <a:lstStyle/>
          <a:p>
            <a:pPr>
              <a:defRPr lang="en-US" cap="none" sz="1000" b="0" i="0" u="none" baseline="0">
                <a:solidFill>
                  <a:srgbClr val="000000"/>
                </a:solidFill>
                <a:latin typeface="Agency FB"/>
                <a:ea typeface="Agency FB"/>
                <a:cs typeface="Agency FB"/>
              </a:defRPr>
            </a:pPr>
          </a:p>
        </c:txPr>
        <c:crossAx val="10518835"/>
        <c:crosses val="autoZero"/>
        <c:auto val="1"/>
        <c:lblOffset val="100"/>
        <c:noMultiLvlLbl val="0"/>
      </c:catAx>
      <c:valAx>
        <c:axId val="10518835"/>
        <c:scaling>
          <c:orientation val="minMax"/>
        </c:scaling>
        <c:axPos val="l"/>
        <c:majorGridlines/>
        <c:delete val="0"/>
        <c:numFmt formatCode="General" sourceLinked="1"/>
        <c:majorTickMark val="out"/>
        <c:minorTickMark val="none"/>
        <c:tickLblPos val="nextTo"/>
        <c:txPr>
          <a:bodyPr/>
          <a:lstStyle/>
          <a:p>
            <a:pPr>
              <a:defRPr lang="en-US" cap="none" sz="1000" b="0" i="0" u="none" baseline="0">
                <a:solidFill>
                  <a:srgbClr val="000000"/>
                </a:solidFill>
                <a:latin typeface="Agency FB"/>
                <a:ea typeface="Agency FB"/>
                <a:cs typeface="Agency FB"/>
              </a:defRPr>
            </a:pPr>
          </a:p>
        </c:txPr>
        <c:crossAx val="45908002"/>
        <c:crosses val="autoZero"/>
        <c:crossBetween val="between"/>
        <c:dispUnits/>
      </c:valAx>
    </c:plotArea>
    <c:legend>
      <c:legendPos val="t"/>
      <c:layout>
        <c:manualLayout>
          <c:xMode val="edge"/>
          <c:yMode val="edge"/>
          <c:x val="0.025"/>
          <c:y val="0.013"/>
          <c:w val="0.96725"/>
          <c:h val="0.14225"/>
        </c:manualLayout>
      </c:layout>
      <c:overlay val="0"/>
      <c:txPr>
        <a:bodyPr vert="horz" rot="0"/>
        <a:lstStyle/>
        <a:p>
          <a:pPr>
            <a:defRPr lang="en-US" cap="none" sz="1000" b="0" i="0" u="none" baseline="0">
              <a:solidFill>
                <a:srgbClr val="000000"/>
              </a:solidFill>
              <a:latin typeface="Agency FB"/>
              <a:ea typeface="Agency FB"/>
              <a:cs typeface="Agency FB"/>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75"/>
          <c:y val="0.14"/>
          <c:w val="0.8945"/>
          <c:h val="0.65025"/>
        </c:manualLayout>
      </c:layout>
      <c:lineChart>
        <c:grouping val="standard"/>
        <c:varyColors val="0"/>
        <c:ser>
          <c:idx val="0"/>
          <c:order val="0"/>
          <c:tx>
            <c:strRef>
              <c:f>BORME!$B$69</c:f>
              <c:strCache>
                <c:ptCount val="1"/>
                <c:pt idx="0">
                  <c:v>Agricultura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BORME!$A$70:$A$81</c:f>
              <c:strCache/>
            </c:strRef>
          </c:cat>
          <c:val>
            <c:numRef>
              <c:f>BORME!$B$70:$B$81</c:f>
              <c:numCache/>
            </c:numRef>
          </c:val>
          <c:smooth val="0"/>
        </c:ser>
        <c:ser>
          <c:idx val="1"/>
          <c:order val="1"/>
          <c:tx>
            <c:strRef>
              <c:f>BORME!$C$69</c:f>
              <c:strCache>
                <c:ptCount val="1"/>
                <c:pt idx="0">
                  <c:v>Industria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BORME!$A$70:$A$81</c:f>
              <c:strCache/>
            </c:strRef>
          </c:cat>
          <c:val>
            <c:numRef>
              <c:f>BORME!$C$70:$C$81</c:f>
              <c:numCache/>
            </c:numRef>
          </c:val>
          <c:smooth val="0"/>
        </c:ser>
        <c:ser>
          <c:idx val="2"/>
          <c:order val="2"/>
          <c:tx>
            <c:strRef>
              <c:f>BORME!$D$69</c:f>
              <c:strCache>
                <c:ptCount val="1"/>
                <c:pt idx="0">
                  <c:v>Energia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BORME!$A$70:$A$81</c:f>
              <c:strCache/>
            </c:strRef>
          </c:cat>
          <c:val>
            <c:numRef>
              <c:f>BORME!$D$70:$D$81</c:f>
              <c:numCache/>
            </c:numRef>
          </c:val>
          <c:smooth val="0"/>
        </c:ser>
        <c:ser>
          <c:idx val="3"/>
          <c:order val="3"/>
          <c:tx>
            <c:strRef>
              <c:f>BORME!$E$69</c:f>
              <c:strCache>
                <c:ptCount val="1"/>
                <c:pt idx="0">
                  <c:v>Construcción y Afines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BORME!$A$70:$A$81</c:f>
              <c:strCache/>
            </c:strRef>
          </c:cat>
          <c:val>
            <c:numRef>
              <c:f>BORME!$E$70:$E$81</c:f>
              <c:numCache/>
            </c:numRef>
          </c:val>
          <c:smooth val="0"/>
        </c:ser>
        <c:ser>
          <c:idx val="4"/>
          <c:order val="4"/>
          <c:tx>
            <c:strRef>
              <c:f>BORME!$F$69</c:f>
              <c:strCache>
                <c:ptCount val="1"/>
                <c:pt idx="0">
                  <c:v>Comercio</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BORME!$A$70:$A$81</c:f>
              <c:strCache/>
            </c:strRef>
          </c:cat>
          <c:val>
            <c:numRef>
              <c:f>BORME!$F$70:$F$81</c:f>
              <c:numCache/>
            </c:numRef>
          </c:val>
          <c:smooth val="0"/>
        </c:ser>
        <c:ser>
          <c:idx val="5"/>
          <c:order val="5"/>
          <c:tx>
            <c:strRef>
              <c:f>BORME!$G$69</c:f>
              <c:strCache>
                <c:ptCount val="1"/>
                <c:pt idx="0">
                  <c:v>Hostelería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BORME!$A$70:$A$81</c:f>
              <c:strCache/>
            </c:strRef>
          </c:cat>
          <c:val>
            <c:numRef>
              <c:f>BORME!$G$70:$G$81</c:f>
              <c:numCache/>
            </c:numRef>
          </c:val>
          <c:smooth val="0"/>
        </c:ser>
        <c:ser>
          <c:idx val="6"/>
          <c:order val="6"/>
          <c:tx>
            <c:strRef>
              <c:f>BORME!$H$69</c:f>
              <c:strCache>
                <c:ptCount val="1"/>
                <c:pt idx="0">
                  <c:v>Sanidad</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BORME!$A$70:$A$81</c:f>
              <c:strCache/>
            </c:strRef>
          </c:cat>
          <c:val>
            <c:numRef>
              <c:f>BORME!$H$70:$H$81</c:f>
              <c:numCache/>
            </c:numRef>
          </c:val>
          <c:smooth val="0"/>
        </c:ser>
        <c:ser>
          <c:idx val="7"/>
          <c:order val="7"/>
          <c:tx>
            <c:strRef>
              <c:f>BORME!$I$69</c:f>
              <c:strCache>
                <c:ptCount val="1"/>
                <c:pt idx="0">
                  <c:v>Servicios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BORME!$A$70:$A$81</c:f>
              <c:strCache/>
            </c:strRef>
          </c:cat>
          <c:val>
            <c:numRef>
              <c:f>BORME!$I$70:$I$81</c:f>
              <c:numCache/>
            </c:numRef>
          </c:val>
          <c:smooth val="0"/>
        </c:ser>
        <c:marker val="1"/>
        <c:axId val="27560652"/>
        <c:axId val="46719277"/>
      </c:lineChart>
      <c:catAx>
        <c:axId val="27560652"/>
        <c:scaling>
          <c:orientation val="minMax"/>
        </c:scaling>
        <c:axPos val="b"/>
        <c:delete val="0"/>
        <c:numFmt formatCode="General" sourceLinked="1"/>
        <c:majorTickMark val="out"/>
        <c:minorTickMark val="none"/>
        <c:tickLblPos val="nextTo"/>
        <c:txPr>
          <a:bodyPr vert="horz" rot="-2700000"/>
          <a:lstStyle/>
          <a:p>
            <a:pPr>
              <a:defRPr lang="en-US" cap="none" sz="1000" b="0" i="0" u="none" baseline="0">
                <a:solidFill>
                  <a:srgbClr val="000000"/>
                </a:solidFill>
                <a:latin typeface="Agency FB"/>
                <a:ea typeface="Agency FB"/>
                <a:cs typeface="Agency FB"/>
              </a:defRPr>
            </a:pPr>
          </a:p>
        </c:txPr>
        <c:crossAx val="46719277"/>
        <c:crosses val="autoZero"/>
        <c:auto val="1"/>
        <c:lblOffset val="100"/>
        <c:noMultiLvlLbl val="0"/>
      </c:catAx>
      <c:valAx>
        <c:axId val="46719277"/>
        <c:scaling>
          <c:orientation val="minMax"/>
        </c:scaling>
        <c:axPos val="l"/>
        <c:majorGridlines/>
        <c:delete val="0"/>
        <c:numFmt formatCode="#,##0" sourceLinked="0"/>
        <c:majorTickMark val="out"/>
        <c:minorTickMark val="none"/>
        <c:tickLblPos val="nextTo"/>
        <c:txPr>
          <a:bodyPr/>
          <a:lstStyle/>
          <a:p>
            <a:pPr>
              <a:defRPr lang="en-US" cap="none" sz="1000" b="0" i="0" u="none" baseline="0">
                <a:solidFill>
                  <a:srgbClr val="000000"/>
                </a:solidFill>
                <a:latin typeface="Agency FB"/>
                <a:ea typeface="Agency FB"/>
                <a:cs typeface="Agency FB"/>
              </a:defRPr>
            </a:pPr>
          </a:p>
        </c:txPr>
        <c:crossAx val="27560652"/>
        <c:crosses val="autoZero"/>
        <c:crossBetween val="between"/>
        <c:dispUnits/>
      </c:valAx>
    </c:plotArea>
    <c:legend>
      <c:legendPos val="t"/>
      <c:layout>
        <c:manualLayout>
          <c:xMode val="edge"/>
          <c:yMode val="edge"/>
          <c:x val="0.01475"/>
          <c:y val="0.02775"/>
          <c:w val="0.9705"/>
          <c:h val="0.1015"/>
        </c:manualLayout>
      </c:layout>
      <c:overlay val="0"/>
      <c:txPr>
        <a:bodyPr vert="horz" rot="0"/>
        <a:lstStyle/>
        <a:p>
          <a:pPr>
            <a:defRPr lang="en-US" cap="none" sz="1000" b="0" i="0" u="none" baseline="0">
              <a:solidFill>
                <a:srgbClr val="000000"/>
              </a:solidFill>
              <a:latin typeface="Agency FB"/>
              <a:ea typeface="Agency FB"/>
              <a:cs typeface="Agency FB"/>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4"/>
          <c:y val="0.10325"/>
          <c:w val="0.9045"/>
          <c:h val="0.5915"/>
        </c:manualLayout>
      </c:layout>
      <c:barChart>
        <c:barDir val="col"/>
        <c:grouping val="percentStacked"/>
        <c:varyColors val="0"/>
        <c:ser>
          <c:idx val="0"/>
          <c:order val="0"/>
          <c:tx>
            <c:strRef>
              <c:f>'Ocupaciones más contratadas'!$D$8</c:f>
              <c:strCache>
                <c:ptCount val="1"/>
                <c:pt idx="0">
                  <c:v>% Hombres de Ocupación</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lumMod val="85000"/>
                      </a:schemeClr>
                    </a:solidFill>
                    <a:latin typeface="+mn-lt"/>
                    <a:ea typeface="Calibri"/>
                    <a:cs typeface="Calibri"/>
                  </a:defRPr>
                </a:pPr>
              </a:p>
            </c:txPr>
            <c:showLegendKey val="0"/>
            <c:showVal val="1"/>
            <c:showBubbleSize val="0"/>
            <c:showCatName val="0"/>
            <c:showSerName val="0"/>
            <c:showPercent val="0"/>
          </c:dLbls>
          <c:cat>
            <c:strRef>
              <c:f>'Ocupaciones más contratadas'!$B$9:$B$23</c:f>
              <c:strCache/>
            </c:strRef>
          </c:cat>
          <c:val>
            <c:numRef>
              <c:f>'Ocupaciones más contratadas'!$D$9:$D$23</c:f>
              <c:numCache/>
            </c:numRef>
          </c:val>
        </c:ser>
        <c:ser>
          <c:idx val="1"/>
          <c:order val="1"/>
          <c:tx>
            <c:strRef>
              <c:f>'Ocupaciones más contratadas'!$F$8</c:f>
              <c:strCache>
                <c:ptCount val="1"/>
                <c:pt idx="0">
                  <c:v>% Mujeres de ocupación</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lumMod val="85000"/>
                      </a:schemeClr>
                    </a:solidFill>
                    <a:latin typeface="+mn-lt"/>
                    <a:ea typeface="Calibri"/>
                    <a:cs typeface="Calibri"/>
                  </a:defRPr>
                </a:pPr>
              </a:p>
            </c:txPr>
            <c:showLegendKey val="0"/>
            <c:showVal val="1"/>
            <c:showBubbleSize val="0"/>
            <c:showCatName val="0"/>
            <c:showSerName val="0"/>
            <c:showPercent val="0"/>
          </c:dLbls>
          <c:cat>
            <c:strRef>
              <c:f>'Ocupaciones más contratadas'!$B$9:$B$23</c:f>
              <c:strCache/>
            </c:strRef>
          </c:cat>
          <c:val>
            <c:numRef>
              <c:f>'Ocupaciones más contratadas'!$F$9:$F$23</c:f>
              <c:numCache/>
            </c:numRef>
          </c:val>
        </c:ser>
        <c:overlap val="100"/>
        <c:axId val="17820310"/>
        <c:axId val="26165063"/>
      </c:barChart>
      <c:catAx>
        <c:axId val="17820310"/>
        <c:scaling>
          <c:orientation val="minMax"/>
        </c:scaling>
        <c:axPos val="b"/>
        <c:delete val="0"/>
        <c:numFmt formatCode="General" sourceLinked="1"/>
        <c:majorTickMark val="none"/>
        <c:minorTickMark val="none"/>
        <c:tickLblPos val="nextTo"/>
        <c:spPr>
          <a:noFill/>
          <a:ln w="12700" cap="flat" cmpd="sng">
            <a:solidFill>
              <a:schemeClr val="bg1">
                <a:lumMod val="95000"/>
                <a:alpha val="54000"/>
              </a:schemeClr>
            </a:solidFill>
            <a:round/>
          </a:ln>
        </c:spPr>
        <c:txPr>
          <a:bodyPr vert="horz" rot="-2700000"/>
          <a:lstStyle/>
          <a:p>
            <a:pPr>
              <a:defRPr lang="en-US" cap="none" sz="900" b="0" i="0" u="none" baseline="0">
                <a:solidFill>
                  <a:schemeClr val="bg1">
                    <a:lumMod val="85000"/>
                  </a:schemeClr>
                </a:solidFill>
                <a:latin typeface="+mn-lt"/>
                <a:ea typeface="+mn-cs"/>
                <a:cs typeface="+mn-cs"/>
              </a:defRPr>
            </a:pPr>
          </a:p>
        </c:txPr>
        <c:crossAx val="26165063"/>
        <c:crosses val="autoZero"/>
        <c:auto val="1"/>
        <c:lblOffset val="100"/>
        <c:noMultiLvlLbl val="0"/>
      </c:catAx>
      <c:valAx>
        <c:axId val="26165063"/>
        <c:scaling>
          <c:orientation val="minMax"/>
        </c:scaling>
        <c:axPos val="l"/>
        <c:majorGridlines>
          <c:spPr>
            <a:ln w="9525" cap="flat" cmpd="sng">
              <a:solidFill>
                <a:schemeClr val="bg1">
                  <a:lumMod val="95000"/>
                  <a:alpha val="10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bg1">
                    <a:lumMod val="85000"/>
                  </a:schemeClr>
                </a:solidFill>
                <a:latin typeface="+mn-lt"/>
                <a:ea typeface="+mn-cs"/>
                <a:cs typeface="+mn-cs"/>
              </a:defRPr>
            </a:pPr>
          </a:p>
        </c:txPr>
        <c:crossAx val="17820310"/>
        <c:crosses val="autoZero"/>
        <c:crossBetween val="between"/>
        <c:dispUnits/>
      </c:valAx>
      <c:spPr>
        <a:noFill/>
        <a:ln>
          <a:noFill/>
        </a:ln>
      </c:spPr>
    </c:plotArea>
    <c:legend>
      <c:legendPos val="b"/>
      <c:layout>
        <c:manualLayout>
          <c:xMode val="edge"/>
          <c:yMode val="edge"/>
          <c:x val="0.2695"/>
          <c:y val="0.0425"/>
          <c:w val="0.4765"/>
          <c:h val="0.06025"/>
        </c:manualLayout>
      </c:layout>
      <c:overlay val="0"/>
      <c:spPr>
        <a:noFill/>
        <a:ln>
          <a:noFill/>
        </a:ln>
      </c:spPr>
      <c:txPr>
        <a:bodyPr vert="horz" rot="0"/>
        <a:lstStyle/>
        <a:p>
          <a:pPr>
            <a:defRPr lang="en-US" cap="none" sz="900" b="0" i="0" u="none" baseline="0">
              <a:solidFill>
                <a:schemeClr val="bg1">
                  <a:lumMod val="85000"/>
                </a:schemeClr>
              </a:solidFill>
              <a:latin typeface="+mn-lt"/>
              <a:ea typeface="Calibri"/>
              <a:cs typeface="Calibri"/>
            </a:defRPr>
          </a:pPr>
        </a:p>
      </c:txPr>
    </c:legend>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gradFill>
    <a:ln>
      <a:noFill/>
    </a:ln>
  </c:spPr>
  <c:lang xmlns:c="http://schemas.openxmlformats.org/drawingml/2006/chart" val="es-E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2"/>
          <c:y val="0.09725"/>
          <c:w val="0.9455"/>
          <c:h val="0.607"/>
        </c:manualLayout>
      </c:layout>
      <c:lineChart>
        <c:grouping val="standard"/>
        <c:varyColors val="0"/>
        <c:ser>
          <c:idx val="0"/>
          <c:order val="0"/>
          <c:tx>
            <c:strRef>
              <c:f>'Evolución Ocupacns + contratdas'!$B$28</c:f>
              <c:strCache>
                <c:ptCount val="1"/>
                <c:pt idx="0">
                  <c:v>Enero</c:v>
                </c:pt>
              </c:strCache>
            </c:strRef>
          </c:tx>
          <c:spPr>
            <a:ln w="22225" cap="rnd">
              <a:solidFill>
                <a:schemeClr val="accent1"/>
              </a:solidFill>
            </a:ln>
            <a:effectLst>
              <a:glow rad="139700">
                <a:schemeClr val="accent1">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'Evolución Ocupacns + contratdas'!$A$29:$A$42</c:f>
              <c:strCache/>
            </c:strRef>
          </c:cat>
          <c:val>
            <c:numRef>
              <c:f>'Evolución Ocupacns + contratdas'!$B$29:$B$42</c:f>
              <c:numCache/>
            </c:numRef>
          </c:val>
          <c:smooth val="0"/>
        </c:ser>
        <c:ser>
          <c:idx val="1"/>
          <c:order val="1"/>
          <c:tx>
            <c:strRef>
              <c:f>'Evolución Ocupacns + contratdas'!$C$28</c:f>
              <c:strCache>
                <c:ptCount val="1"/>
                <c:pt idx="0">
                  <c:v>Febrero</c:v>
                </c:pt>
              </c:strCache>
            </c:strRef>
          </c:tx>
          <c:spPr>
            <a:ln w="22225" cap="rnd">
              <a:solidFill>
                <a:schemeClr val="accent2"/>
              </a:solidFill>
            </a:ln>
            <a:effectLst>
              <a:glow rad="139700">
                <a:schemeClr val="accent2">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'Evolución Ocupacns + contratdas'!$A$29:$A$42</c:f>
              <c:strCache/>
            </c:strRef>
          </c:cat>
          <c:val>
            <c:numRef>
              <c:f>'Evolución Ocupacns + contratdas'!$C$29:$C$42</c:f>
              <c:numCache/>
            </c:numRef>
          </c:val>
          <c:smooth val="0"/>
        </c:ser>
        <c:ser>
          <c:idx val="2"/>
          <c:order val="2"/>
          <c:tx>
            <c:strRef>
              <c:f>'Evolución Ocupacns + contratdas'!$D$28</c:f>
              <c:strCache>
                <c:ptCount val="1"/>
                <c:pt idx="0">
                  <c:v>Marzo</c:v>
                </c:pt>
              </c:strCache>
            </c:strRef>
          </c:tx>
          <c:spPr>
            <a:ln w="22225" cap="rnd">
              <a:solidFill>
                <a:schemeClr val="accent3"/>
              </a:solidFill>
            </a:ln>
            <a:effectLst>
              <a:glow rad="139700">
                <a:schemeClr val="accent3">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'Evolución Ocupacns + contratdas'!$A$29:$A$42</c:f>
              <c:strCache/>
            </c:strRef>
          </c:cat>
          <c:val>
            <c:numRef>
              <c:f>'Evolución Ocupacns + contratdas'!$D$29:$D$42</c:f>
              <c:numCache/>
            </c:numRef>
          </c:val>
          <c:smooth val="0"/>
        </c:ser>
        <c:ser>
          <c:idx val="3"/>
          <c:order val="3"/>
          <c:tx>
            <c:strRef>
              <c:f>'Evolución Ocupacns + contratdas'!$E$28</c:f>
              <c:strCache>
                <c:ptCount val="1"/>
                <c:pt idx="0">
                  <c:v>Abril</c:v>
                </c:pt>
              </c:strCache>
            </c:strRef>
          </c:tx>
          <c:spPr>
            <a:ln w="22225" cap="rnd">
              <a:solidFill>
                <a:schemeClr val="accent4"/>
              </a:solidFill>
            </a:ln>
            <a:effectLst>
              <a:glow rad="139700">
                <a:schemeClr val="accent4">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'Evolución Ocupacns + contratdas'!$A$29:$A$42</c:f>
              <c:strCache/>
            </c:strRef>
          </c:cat>
          <c:val>
            <c:numRef>
              <c:f>'Evolución Ocupacns + contratdas'!$E$29:$E$42</c:f>
              <c:numCache/>
            </c:numRef>
          </c:val>
          <c:smooth val="0"/>
        </c:ser>
        <c:ser>
          <c:idx val="4"/>
          <c:order val="4"/>
          <c:tx>
            <c:strRef>
              <c:f>'Evolución Ocupacns + contratdas'!$F$28</c:f>
              <c:strCache>
                <c:ptCount val="1"/>
                <c:pt idx="0">
                  <c:v>Mayo</c:v>
                </c:pt>
              </c:strCache>
            </c:strRef>
          </c:tx>
          <c:spPr>
            <a:ln w="22225" cap="rnd">
              <a:solidFill>
                <a:schemeClr val="accent5"/>
              </a:solidFill>
            </a:ln>
            <a:effectLst>
              <a:glow rad="139700">
                <a:schemeClr val="accent5">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'Evolución Ocupacns + contratdas'!$A$29:$A$42</c:f>
              <c:strCache/>
            </c:strRef>
          </c:cat>
          <c:val>
            <c:numRef>
              <c:f>'Evolución Ocupacns + contratdas'!$F$29:$F$42</c:f>
              <c:numCache/>
            </c:numRef>
          </c:val>
          <c:smooth val="0"/>
        </c:ser>
        <c:ser>
          <c:idx val="5"/>
          <c:order val="5"/>
          <c:tx>
            <c:strRef>
              <c:f>'Evolución Ocupacns + contratdas'!$G$28</c:f>
              <c:strCache>
                <c:ptCount val="1"/>
                <c:pt idx="0">
                  <c:v>Junio</c:v>
                </c:pt>
              </c:strCache>
            </c:strRef>
          </c:tx>
          <c:spPr>
            <a:ln w="22225" cap="rnd">
              <a:solidFill>
                <a:schemeClr val="accent6"/>
              </a:solidFill>
            </a:ln>
            <a:effectLst>
              <a:glow rad="139700">
                <a:schemeClr val="accent6">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'Evolución Ocupacns + contratdas'!$A$29:$A$42</c:f>
              <c:strCache/>
            </c:strRef>
          </c:cat>
          <c:val>
            <c:numRef>
              <c:f>'Evolución Ocupacns + contratdas'!$G$29:$G$42</c:f>
              <c:numCache/>
            </c:numRef>
          </c:val>
          <c:smooth val="0"/>
        </c:ser>
        <c:ser>
          <c:idx val="6"/>
          <c:order val="6"/>
          <c:tx>
            <c:strRef>
              <c:f>'Evolución Ocupacns + contratdas'!$H$28</c:f>
              <c:strCache>
                <c:ptCount val="1"/>
                <c:pt idx="0">
                  <c:v>Julio</c:v>
                </c:pt>
              </c:strCache>
            </c:strRef>
          </c:tx>
          <c:spPr>
            <a:ln w="22225" cap="rnd">
              <a:solidFill>
                <a:schemeClr val="accent1">
                  <a:lumMod val="60000"/>
                </a:schemeClr>
              </a:solidFill>
            </a:ln>
            <a:effectLst>
              <a:glow rad="139700">
                <a:schemeClr val="accent1">
                  <a:lumMod val="60000"/>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'Evolución Ocupacns + contratdas'!$A$29:$A$42</c:f>
              <c:strCache/>
            </c:strRef>
          </c:cat>
          <c:val>
            <c:numRef>
              <c:f>'Evolución Ocupacns + contratdas'!$H$29:$H$42</c:f>
              <c:numCache/>
            </c:numRef>
          </c:val>
          <c:smooth val="0"/>
        </c:ser>
        <c:ser>
          <c:idx val="7"/>
          <c:order val="7"/>
          <c:tx>
            <c:strRef>
              <c:f>'Evolución Ocupacns + contratdas'!$I$28</c:f>
              <c:strCache>
                <c:ptCount val="1"/>
                <c:pt idx="0">
                  <c:v>Agosto</c:v>
                </c:pt>
              </c:strCache>
            </c:strRef>
          </c:tx>
          <c:spPr>
            <a:ln w="22225" cap="rnd">
              <a:solidFill>
                <a:schemeClr val="accent2">
                  <a:lumMod val="60000"/>
                </a:schemeClr>
              </a:solidFill>
            </a:ln>
            <a:effectLst>
              <a:glow rad="139700">
                <a:schemeClr val="accent2">
                  <a:lumMod val="60000"/>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'Evolución Ocupacns + contratdas'!$A$29:$A$42</c:f>
              <c:strCache/>
            </c:strRef>
          </c:cat>
          <c:val>
            <c:numRef>
              <c:f>'Evolución Ocupacns + contratdas'!$I$29:$I$42</c:f>
              <c:numCache/>
            </c:numRef>
          </c:val>
          <c:smooth val="0"/>
        </c:ser>
        <c:ser>
          <c:idx val="8"/>
          <c:order val="8"/>
          <c:tx>
            <c:strRef>
              <c:f>'Evolución Ocupacns + contratdas'!$J$28</c:f>
              <c:strCache>
                <c:ptCount val="1"/>
                <c:pt idx="0">
                  <c:v>Septiembre</c:v>
                </c:pt>
              </c:strCache>
            </c:strRef>
          </c:tx>
          <c:spPr>
            <a:ln w="22225" cap="rnd">
              <a:solidFill>
                <a:schemeClr val="accent3">
                  <a:lumMod val="60000"/>
                </a:schemeClr>
              </a:solidFill>
            </a:ln>
            <a:effectLst>
              <a:glow rad="139700">
                <a:schemeClr val="accent3">
                  <a:lumMod val="60000"/>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'Evolución Ocupacns + contratdas'!$A$29:$A$42</c:f>
              <c:strCache/>
            </c:strRef>
          </c:cat>
          <c:val>
            <c:numRef>
              <c:f>'Evolución Ocupacns + contratdas'!$J$29:$J$42</c:f>
              <c:numCache/>
            </c:numRef>
          </c:val>
          <c:smooth val="0"/>
        </c:ser>
        <c:ser>
          <c:idx val="9"/>
          <c:order val="9"/>
          <c:tx>
            <c:strRef>
              <c:f>'Evolución Ocupacns + contratdas'!$K$28</c:f>
              <c:strCache>
                <c:ptCount val="1"/>
                <c:pt idx="0">
                  <c:v>Octubre</c:v>
                </c:pt>
              </c:strCache>
            </c:strRef>
          </c:tx>
          <c:spPr>
            <a:ln w="22225" cap="rnd">
              <a:solidFill>
                <a:schemeClr val="accent4">
                  <a:lumMod val="60000"/>
                </a:schemeClr>
              </a:solidFill>
            </a:ln>
            <a:effectLst>
              <a:glow rad="139700">
                <a:schemeClr val="accent4">
                  <a:lumMod val="60000"/>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'Evolución Ocupacns + contratdas'!$A$29:$A$42</c:f>
              <c:strCache/>
            </c:strRef>
          </c:cat>
          <c:val>
            <c:numRef>
              <c:f>'Evolución Ocupacns + contratdas'!$K$29:$K$42</c:f>
              <c:numCache/>
            </c:numRef>
          </c:val>
          <c:smooth val="0"/>
        </c:ser>
        <c:ser>
          <c:idx val="10"/>
          <c:order val="10"/>
          <c:tx>
            <c:strRef>
              <c:f>'Evolución Ocupacns + contratdas'!$L$28</c:f>
              <c:strCache>
                <c:ptCount val="1"/>
                <c:pt idx="0">
                  <c:v>Noviembre</c:v>
                </c:pt>
              </c:strCache>
            </c:strRef>
          </c:tx>
          <c:spPr>
            <a:ln w="22225" cap="rnd">
              <a:solidFill>
                <a:schemeClr val="accent5">
                  <a:lumMod val="60000"/>
                </a:schemeClr>
              </a:solidFill>
            </a:ln>
            <a:effectLst>
              <a:glow rad="139700">
                <a:schemeClr val="accent5">
                  <a:lumMod val="60000"/>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'Evolución Ocupacns + contratdas'!$A$29:$A$42</c:f>
              <c:strCache/>
            </c:strRef>
          </c:cat>
          <c:val>
            <c:numRef>
              <c:f>'Evolución Ocupacns + contratdas'!$L$29:$L$42</c:f>
              <c:numCache/>
            </c:numRef>
          </c:val>
          <c:smooth val="0"/>
        </c:ser>
        <c:ser>
          <c:idx val="11"/>
          <c:order val="11"/>
          <c:tx>
            <c:strRef>
              <c:f>'Evolución Ocupacns + contratdas'!$M$28</c:f>
              <c:strCache>
                <c:ptCount val="1"/>
                <c:pt idx="0">
                  <c:v>Diciembre</c:v>
                </c:pt>
              </c:strCache>
            </c:strRef>
          </c:tx>
          <c:spPr>
            <a:ln w="22225" cap="rnd">
              <a:solidFill>
                <a:schemeClr val="accent6">
                  <a:lumMod val="60000"/>
                </a:schemeClr>
              </a:solidFill>
            </a:ln>
            <a:effectLst>
              <a:glow rad="139700">
                <a:schemeClr val="accent6">
                  <a:lumMod val="60000"/>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'Evolución Ocupacns + contratdas'!$A$29:$A$42</c:f>
              <c:strCache/>
            </c:strRef>
          </c:cat>
          <c:val>
            <c:numRef>
              <c:f>'Evolución Ocupacns + contratdas'!$M$29:$M$42</c:f>
              <c:numCache/>
            </c:numRef>
          </c:val>
          <c:smooth val="0"/>
        </c:ser>
        <c:axId val="34158976"/>
        <c:axId val="38995329"/>
      </c:lineChart>
      <c:catAx>
        <c:axId val="34158976"/>
        <c:scaling>
          <c:orientation val="minMax"/>
        </c:scaling>
        <c:axPos val="b"/>
        <c:majorGridlines>
          <c:spPr>
            <a:ln w="9525" cap="flat" cmpd="sng">
              <a:gradFill rotWithShape="1">
                <a:gsLst>
                  <a:gs pos="100000">
                    <a:schemeClr val="tx1">
                      <a:lumMod val="75000"/>
                      <a:lumOff val="25000"/>
                    </a:schemeClr>
                  </a:gs>
                  <a:gs pos="0">
                    <a:schemeClr val="tx1">
                      <a:lumMod val="65000"/>
                      <a:lumOff val="35000"/>
                    </a:schemeClr>
                  </a:gs>
                </a:gsLst>
                <a:lin ang="5400000"/>
              </a:gradFill>
              <a:round/>
            </a:ln>
          </c:spPr>
        </c:majorGridlines>
        <c:delete val="0"/>
        <c:numFmt formatCode="General" sourceLinked="1"/>
        <c:majorTickMark val="none"/>
        <c:minorTickMark val="none"/>
        <c:tickLblPos val="nextTo"/>
        <c:spPr>
          <a:noFill/>
          <a:ln>
            <a:noFill/>
          </a:ln>
        </c:spPr>
        <c:txPr>
          <a:bodyPr vert="horz" rot="-2700000"/>
          <a:lstStyle/>
          <a:p>
            <a:pPr>
              <a:defRPr lang="en-US" cap="none" sz="900" b="0" i="0" u="none" baseline="0">
                <a:solidFill>
                  <a:schemeClr val="bg1">
                    <a:lumMod val="75000"/>
                  </a:schemeClr>
                </a:solidFill>
                <a:latin typeface="+mn-lt"/>
                <a:ea typeface="+mn-cs"/>
                <a:cs typeface="+mn-cs"/>
              </a:defRPr>
            </a:pPr>
          </a:p>
        </c:txPr>
        <c:crossAx val="38995329"/>
        <c:crosses val="autoZero"/>
        <c:auto val="1"/>
        <c:lblOffset val="100"/>
        <c:noMultiLvlLbl val="0"/>
      </c:catAx>
      <c:valAx>
        <c:axId val="38995329"/>
        <c:scaling>
          <c:orientation val="minMax"/>
          <c:min val="0"/>
        </c:scaling>
        <c:axPos val="l"/>
        <c:majorGridlines>
          <c:spPr>
            <a:ln w="9525" cap="flat" cmpd="sng">
              <a:gradFill rotWithShape="1">
                <a:gsLst>
                  <a:gs pos="100000">
                    <a:schemeClr val="tx1">
                      <a:lumMod val="75000"/>
                      <a:lumOff val="25000"/>
                    </a:schemeClr>
                  </a:gs>
                  <a:gs pos="0">
                    <a:schemeClr val="tx1">
                      <a:lumMod val="65000"/>
                      <a:lumOff val="35000"/>
                    </a:schemeClr>
                  </a:gs>
                </a:gsLst>
                <a:lin ang="5400000"/>
              </a:gra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bg1">
                    <a:lumMod val="75000"/>
                  </a:schemeClr>
                </a:solidFill>
                <a:latin typeface="+mn-lt"/>
                <a:ea typeface="+mn-cs"/>
                <a:cs typeface="+mn-cs"/>
              </a:defRPr>
            </a:pPr>
          </a:p>
        </c:txPr>
        <c:crossAx val="34158976"/>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bg1">
                  <a:lumMod val="75000"/>
                </a:schemeClr>
              </a:solidFill>
              <a:latin typeface="+mn-lt"/>
              <a:ea typeface="Calibri"/>
              <a:cs typeface="Calibri"/>
            </a:defRPr>
          </a:pPr>
        </a:p>
      </c:txPr>
    </c:legend>
    <c:plotVisOnly val="1"/>
    <c:dispBlanksAs val="gap"/>
    <c:showDLblsOverMax val="0"/>
  </c:chart>
  <c:spPr>
    <a:solidFill>
      <a:schemeClr val="tx1">
        <a:lumMod val="75000"/>
        <a:lumOff val="25000"/>
      </a:schemeClr>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24</xdr:row>
      <xdr:rowOff>76200</xdr:rowOff>
    </xdr:from>
    <xdr:to>
      <xdr:col>10</xdr:col>
      <xdr:colOff>504825</xdr:colOff>
      <xdr:row>41</xdr:row>
      <xdr:rowOff>66675</xdr:rowOff>
    </xdr:to>
    <xdr:graphicFrame macro="">
      <xdr:nvGraphicFramePr>
        <xdr:cNvPr id="2157" name="1 Gráfico"/>
        <xdr:cNvGraphicFramePr/>
      </xdr:nvGraphicFramePr>
      <xdr:xfrm>
        <a:off x="3552825" y="4686300"/>
        <a:ext cx="4572000" cy="3228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38</xdr:row>
      <xdr:rowOff>133350</xdr:rowOff>
    </xdr:from>
    <xdr:to>
      <xdr:col>9</xdr:col>
      <xdr:colOff>352425</xdr:colOff>
      <xdr:row>55</xdr:row>
      <xdr:rowOff>123825</xdr:rowOff>
    </xdr:to>
    <xdr:graphicFrame macro="">
      <xdr:nvGraphicFramePr>
        <xdr:cNvPr id="4205" name="1 Gráfico"/>
        <xdr:cNvGraphicFramePr/>
      </xdr:nvGraphicFramePr>
      <xdr:xfrm>
        <a:off x="257175" y="7524750"/>
        <a:ext cx="7962900" cy="3200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17</xdr:row>
      <xdr:rowOff>9525</xdr:rowOff>
    </xdr:from>
    <xdr:to>
      <xdr:col>4</xdr:col>
      <xdr:colOff>1524000</xdr:colOff>
      <xdr:row>37</xdr:row>
      <xdr:rowOff>66675</xdr:rowOff>
    </xdr:to>
    <xdr:graphicFrame macro="">
      <xdr:nvGraphicFramePr>
        <xdr:cNvPr id="6253" name="2 Gráfico"/>
        <xdr:cNvGraphicFramePr/>
      </xdr:nvGraphicFramePr>
      <xdr:xfrm>
        <a:off x="666750" y="3286125"/>
        <a:ext cx="7848600" cy="3829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137</xdr:row>
      <xdr:rowOff>0</xdr:rowOff>
    </xdr:from>
    <xdr:to>
      <xdr:col>7</xdr:col>
      <xdr:colOff>342900</xdr:colOff>
      <xdr:row>153</xdr:row>
      <xdr:rowOff>152400</xdr:rowOff>
    </xdr:to>
    <xdr:graphicFrame macro="">
      <xdr:nvGraphicFramePr>
        <xdr:cNvPr id="8301" name="1 Gráfico"/>
        <xdr:cNvGraphicFramePr/>
      </xdr:nvGraphicFramePr>
      <xdr:xfrm>
        <a:off x="171450" y="29984700"/>
        <a:ext cx="6924675" cy="3152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25</xdr:row>
      <xdr:rowOff>104775</xdr:rowOff>
    </xdr:from>
    <xdr:to>
      <xdr:col>17</xdr:col>
      <xdr:colOff>419100</xdr:colOff>
      <xdr:row>42</xdr:row>
      <xdr:rowOff>19050</xdr:rowOff>
    </xdr:to>
    <xdr:graphicFrame macro="">
      <xdr:nvGraphicFramePr>
        <xdr:cNvPr id="10565" name="1 Gráfico"/>
        <xdr:cNvGraphicFramePr/>
      </xdr:nvGraphicFramePr>
      <xdr:xfrm>
        <a:off x="8772525" y="5143500"/>
        <a:ext cx="7010400" cy="3543300"/>
      </xdr:xfrm>
      <a:graphic>
        <a:graphicData uri="http://schemas.openxmlformats.org/drawingml/2006/chart">
          <c:chart xmlns:c="http://schemas.openxmlformats.org/drawingml/2006/chart" r:id="rId1"/>
        </a:graphicData>
      </a:graphic>
    </xdr:graphicFrame>
    <xdr:clientData/>
  </xdr:twoCellAnchor>
  <xdr:twoCellAnchor>
    <xdr:from>
      <xdr:col>9</xdr:col>
      <xdr:colOff>438150</xdr:colOff>
      <xdr:row>46</xdr:row>
      <xdr:rowOff>142875</xdr:rowOff>
    </xdr:from>
    <xdr:to>
      <xdr:col>18</xdr:col>
      <xdr:colOff>190500</xdr:colOff>
      <xdr:row>62</xdr:row>
      <xdr:rowOff>133350</xdr:rowOff>
    </xdr:to>
    <xdr:graphicFrame macro="">
      <xdr:nvGraphicFramePr>
        <xdr:cNvPr id="10566" name="2 Gráfico"/>
        <xdr:cNvGraphicFramePr/>
      </xdr:nvGraphicFramePr>
      <xdr:xfrm>
        <a:off x="9705975" y="9572625"/>
        <a:ext cx="6610350" cy="3038475"/>
      </xdr:xfrm>
      <a:graphic>
        <a:graphicData uri="http://schemas.openxmlformats.org/drawingml/2006/chart">
          <c:chart xmlns:c="http://schemas.openxmlformats.org/drawingml/2006/chart" r:id="rId2"/>
        </a:graphicData>
      </a:graphic>
    </xdr:graphicFrame>
    <xdr:clientData/>
  </xdr:twoCellAnchor>
  <xdr:twoCellAnchor>
    <xdr:from>
      <xdr:col>9</xdr:col>
      <xdr:colOff>657225</xdr:colOff>
      <xdr:row>69</xdr:row>
      <xdr:rowOff>0</xdr:rowOff>
    </xdr:from>
    <xdr:to>
      <xdr:col>18</xdr:col>
      <xdr:colOff>600075</xdr:colOff>
      <xdr:row>85</xdr:row>
      <xdr:rowOff>152400</xdr:rowOff>
    </xdr:to>
    <xdr:graphicFrame macro="">
      <xdr:nvGraphicFramePr>
        <xdr:cNvPr id="10567" name="3 Gráfico"/>
        <xdr:cNvGraphicFramePr/>
      </xdr:nvGraphicFramePr>
      <xdr:xfrm>
        <a:off x="9925050" y="13811250"/>
        <a:ext cx="6800850" cy="32004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24</xdr:row>
      <xdr:rowOff>133350</xdr:rowOff>
    </xdr:from>
    <xdr:to>
      <xdr:col>4</xdr:col>
      <xdr:colOff>266700</xdr:colOff>
      <xdr:row>43</xdr:row>
      <xdr:rowOff>66675</xdr:rowOff>
    </xdr:to>
    <xdr:graphicFrame macro="">
      <xdr:nvGraphicFramePr>
        <xdr:cNvPr id="14445" name="1 Gráfico"/>
        <xdr:cNvGraphicFramePr/>
      </xdr:nvGraphicFramePr>
      <xdr:xfrm>
        <a:off x="485775" y="4867275"/>
        <a:ext cx="6505575" cy="3552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48</xdr:row>
      <xdr:rowOff>0</xdr:rowOff>
    </xdr:from>
    <xdr:to>
      <xdr:col>7</xdr:col>
      <xdr:colOff>609600</xdr:colOff>
      <xdr:row>70</xdr:row>
      <xdr:rowOff>19050</xdr:rowOff>
    </xdr:to>
    <xdr:graphicFrame macro="">
      <xdr:nvGraphicFramePr>
        <xdr:cNvPr id="16497" name="1 Gráfico"/>
        <xdr:cNvGraphicFramePr/>
      </xdr:nvGraphicFramePr>
      <xdr:xfrm>
        <a:off x="295275" y="9153525"/>
        <a:ext cx="8734425" cy="4210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22</xdr:row>
      <xdr:rowOff>19050</xdr:rowOff>
    </xdr:from>
    <xdr:to>
      <xdr:col>8</xdr:col>
      <xdr:colOff>523875</xdr:colOff>
      <xdr:row>40</xdr:row>
      <xdr:rowOff>142875</xdr:rowOff>
    </xdr:to>
    <xdr:graphicFrame macro="">
      <xdr:nvGraphicFramePr>
        <xdr:cNvPr id="947209" name="1 Gráfico"/>
        <xdr:cNvGraphicFramePr/>
      </xdr:nvGraphicFramePr>
      <xdr:xfrm>
        <a:off x="685800" y="4514850"/>
        <a:ext cx="7391400" cy="3552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workbookViewId="0" topLeftCell="A1"/>
  </sheetViews>
  <sheetFormatPr defaultColWidth="11.421875" defaultRowHeight="15"/>
  <cols>
    <col min="1" max="1" width="11.421875" style="24" customWidth="1"/>
    <col min="2" max="2" width="101.421875" style="24" customWidth="1"/>
    <col min="3" max="16384" width="11.421875" style="24" customWidth="1"/>
  </cols>
  <sheetData>
    <row r="1" spans="1:33" ht="15">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row>
    <row r="2" spans="1:33" ht="1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row>
    <row r="3" spans="1:33" ht="1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row>
    <row r="4" spans="1:33" s="35" customFormat="1" ht="222.75" customHeight="1">
      <c r="A4" s="33"/>
      <c r="B4" s="34" t="s">
        <v>127</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row>
    <row r="5" spans="1:33" ht="90" customHeight="1">
      <c r="A5" s="32"/>
      <c r="B5" s="34" t="s">
        <v>136</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row>
    <row r="6" spans="1:33" ht="15">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row>
    <row r="7" spans="1:33" ht="15">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row>
    <row r="8" spans="1:33" ht="15">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row>
    <row r="9" spans="1:33" ht="15">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row>
    <row r="10" spans="1:33" ht="15">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row>
    <row r="11" spans="1:33" ht="15">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row>
    <row r="12" spans="1:33" ht="15">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row>
    <row r="13" spans="1:33" ht="15">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row>
    <row r="14" spans="1:33" ht="15">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row>
    <row r="15" spans="1:33" ht="1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row>
    <row r="16" spans="1:33" ht="15">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row>
    <row r="17" spans="1:33" ht="15">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row>
    <row r="18" spans="1:33" ht="1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row>
    <row r="19" spans="1:33" ht="15">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row>
    <row r="20" spans="1:33" ht="15">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row>
    <row r="21" spans="1:33" ht="15">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row>
    <row r="22" spans="1:33" ht="15">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row>
    <row r="23" spans="1:33" ht="1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row>
    <row r="24" spans="1:33" ht="1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row>
    <row r="25" spans="1:33" ht="15">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row>
    <row r="26" spans="1:33" ht="1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row>
    <row r="27" spans="1:33" ht="1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row>
    <row r="28" spans="1:33" ht="15">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row>
    <row r="29" spans="1:33" ht="1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row>
    <row r="30" spans="1:33" ht="1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row>
    <row r="31" spans="1:33" ht="1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row>
    <row r="32" spans="1:33" ht="1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row>
    <row r="33" spans="1:33" ht="1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row>
    <row r="34" spans="1:33" ht="1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row>
    <row r="35" spans="1:33" ht="1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row>
    <row r="36" spans="1:33" ht="1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row>
    <row r="37" spans="1:33" ht="1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row>
    <row r="38" spans="1:33" ht="1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row>
    <row r="39" spans="1:33" ht="1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row>
    <row r="40" spans="1:33" ht="1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row>
    <row r="41" spans="1:33" ht="1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row>
    <row r="42" spans="1:33" ht="1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row>
    <row r="43" spans="1:33" ht="1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row>
    <row r="44" spans="1:33" ht="1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row>
    <row r="45" spans="1:33" ht="1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row>
    <row r="46" spans="1:33" ht="1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row>
    <row r="47" spans="1:33" ht="1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row>
    <row r="48" spans="1:33" ht="1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row>
    <row r="49" spans="1:33" ht="1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row>
    <row r="50" spans="1:33" ht="1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row>
    <row r="51" spans="1:33" ht="1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row>
    <row r="52" spans="1:33" ht="1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row>
    <row r="53" spans="1:33" ht="1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row>
    <row r="54" spans="1:33" ht="1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row>
    <row r="55" spans="1:33" ht="1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row>
    <row r="56" spans="1:33" ht="1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row>
    <row r="57" spans="1:33" ht="1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row>
    <row r="58" spans="1:33" ht="1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row>
    <row r="59" spans="1:33" ht="1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row>
    <row r="60" spans="1:33" ht="1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row>
    <row r="61" spans="1:33" ht="1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row>
    <row r="62" spans="1:33" ht="1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row>
    <row r="63" spans="1:33" ht="1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row>
    <row r="64" spans="1:33" ht="1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row>
    <row r="65" spans="1:33" ht="1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row>
    <row r="66" spans="1:33" ht="1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row>
    <row r="67" spans="1:33" ht="1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row>
    <row r="68" spans="1:33" ht="1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row>
    <row r="69" spans="1:33" ht="1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row>
    <row r="70" spans="1:33" ht="1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row>
    <row r="71" spans="1:33" ht="1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row>
    <row r="72" spans="1:33" ht="1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row>
    <row r="73" spans="1:33" ht="1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row>
    <row r="74" spans="1:33" ht="1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row>
    <row r="75" spans="1:33" ht="1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row>
    <row r="76" spans="1:33" ht="1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row>
    <row r="77" spans="1:33" ht="1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row>
    <row r="78" spans="1:33" ht="1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row>
    <row r="79" spans="1:33" ht="1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row>
    <row r="80" spans="1:33" ht="1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row>
    <row r="81" spans="1:33" ht="1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row>
    <row r="82" spans="1:33" ht="1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row>
    <row r="83" spans="1:33" ht="1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row>
    <row r="84" spans="1:33" ht="1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row>
    <row r="85" spans="1:33" ht="1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row>
    <row r="86" spans="1:33" ht="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row>
    <row r="87" spans="1:33" ht="1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row>
    <row r="88" spans="1:33" ht="1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row>
    <row r="89" spans="1:33" ht="1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row>
    <row r="90" spans="1:33" ht="1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row>
    <row r="91" spans="1:33" ht="1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row>
    <row r="92" spans="1:33" ht="1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row>
    <row r="93" spans="1:33" ht="1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row>
    <row r="94" spans="1:33" ht="1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row>
    <row r="95" spans="1:33" ht="1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row>
    <row r="96" spans="1:33" ht="1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row>
    <row r="97" spans="1:33" ht="1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row>
    <row r="98" spans="1:33" ht="1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row>
    <row r="99" spans="1:33" ht="1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row>
    <row r="100" spans="1:33" ht="1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row>
    <row r="101" spans="1:33" ht="1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row>
    <row r="102" spans="1:33" ht="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row>
    <row r="103" spans="1:33" ht="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row>
    <row r="104" spans="1:33" ht="1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row>
    <row r="105" spans="1:33" ht="1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row>
    <row r="106" spans="1:33" ht="1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row>
    <row r="107" spans="1:33" ht="1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row>
    <row r="108" spans="1:33" ht="1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row>
    <row r="109" spans="1:33" ht="1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row>
    <row r="110" spans="1:33" ht="1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row>
    <row r="111" spans="1:33" ht="1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row>
    <row r="112" spans="1:33" ht="1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row>
    <row r="113" spans="1:33" ht="1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row>
    <row r="114" spans="1:33" ht="1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row>
    <row r="115" spans="1:33" ht="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row>
    <row r="116" spans="1:33" ht="1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row>
    <row r="117" spans="1:33" ht="1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row>
    <row r="118" spans="1:33" ht="1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workbookViewId="0" topLeftCell="A1"/>
  </sheetViews>
  <sheetFormatPr defaultColWidth="11.421875" defaultRowHeight="15"/>
  <cols>
    <col min="1" max="1" width="21.140625" style="0" customWidth="1"/>
    <col min="3" max="3" width="14.8515625" style="0" customWidth="1"/>
    <col min="4" max="4" width="15.00390625" style="0" customWidth="1"/>
    <col min="5" max="5" width="13.7109375" style="0" customWidth="1"/>
    <col min="7" max="7" width="14.28125" style="0" customWidth="1"/>
    <col min="9" max="9" width="13.28125" style="0" customWidth="1"/>
  </cols>
  <sheetData>
    <row r="1" ht="15.75">
      <c r="A1" s="10" t="s">
        <v>145</v>
      </c>
    </row>
    <row r="3" ht="15">
      <c r="A3" s="26" t="s">
        <v>191</v>
      </c>
    </row>
    <row r="6" spans="1:10" s="40" customFormat="1" ht="15">
      <c r="A6" s="77"/>
      <c r="B6" s="110" t="s">
        <v>146</v>
      </c>
      <c r="C6" s="110"/>
      <c r="D6" s="110" t="s">
        <v>147</v>
      </c>
      <c r="E6" s="110"/>
      <c r="F6" s="110" t="s">
        <v>148</v>
      </c>
      <c r="G6" s="110"/>
      <c r="H6" s="110" t="s">
        <v>149</v>
      </c>
      <c r="I6" s="110"/>
      <c r="J6" s="110" t="s">
        <v>52</v>
      </c>
    </row>
    <row r="7" spans="1:10" ht="38.25">
      <c r="A7" s="78"/>
      <c r="B7" s="73" t="s">
        <v>150</v>
      </c>
      <c r="C7" s="73" t="s">
        <v>151</v>
      </c>
      <c r="D7" s="73" t="s">
        <v>150</v>
      </c>
      <c r="E7" s="73" t="s">
        <v>152</v>
      </c>
      <c r="F7" s="73" t="s">
        <v>150</v>
      </c>
      <c r="G7" s="73" t="s">
        <v>153</v>
      </c>
      <c r="H7" s="73" t="s">
        <v>150</v>
      </c>
      <c r="I7" s="73" t="s">
        <v>154</v>
      </c>
      <c r="J7" s="110"/>
    </row>
    <row r="8" spans="1:10" ht="15">
      <c r="A8" s="72" t="s">
        <v>72</v>
      </c>
      <c r="B8" s="49">
        <v>45036</v>
      </c>
      <c r="C8" s="70">
        <f>B8/J8</f>
        <v>0.8015947884591424</v>
      </c>
      <c r="D8" s="49">
        <v>8208</v>
      </c>
      <c r="E8" s="70">
        <f>D8/J8</f>
        <v>0.14609401420358473</v>
      </c>
      <c r="F8" s="49">
        <v>1477</v>
      </c>
      <c r="G8" s="70">
        <f>F8/J8</f>
        <v>0.026289091006176244</v>
      </c>
      <c r="H8" s="49">
        <v>1462</v>
      </c>
      <c r="I8" s="70">
        <f>H8/J8</f>
        <v>0.026022106331096594</v>
      </c>
      <c r="J8" s="79">
        <f>B8+D8+F8+H8</f>
        <v>56183</v>
      </c>
    </row>
    <row r="9" spans="1:10" ht="15">
      <c r="A9" s="72" t="s">
        <v>73</v>
      </c>
      <c r="B9" s="49">
        <v>45215</v>
      </c>
      <c r="C9" s="70">
        <f aca="true" t="shared" si="0" ref="C9:C19">B9/J9</f>
        <v>0.8022249033036443</v>
      </c>
      <c r="D9" s="49">
        <v>8210</v>
      </c>
      <c r="E9" s="70">
        <f aca="true" t="shared" si="1" ref="E9:E19">D9/J9</f>
        <v>0.14566551932152869</v>
      </c>
      <c r="F9" s="49">
        <v>1482</v>
      </c>
      <c r="G9" s="70">
        <f aca="true" t="shared" si="2" ref="G9:G19">F9/J9</f>
        <v>0.026294311770341718</v>
      </c>
      <c r="H9" s="49">
        <v>1455</v>
      </c>
      <c r="I9" s="70">
        <f aca="true" t="shared" si="3" ref="I9:I19">H9/J9</f>
        <v>0.025815265604485292</v>
      </c>
      <c r="J9" s="79">
        <f aca="true" t="shared" si="4" ref="J9:J19">B9+D9+F9+H9</f>
        <v>56362</v>
      </c>
    </row>
    <row r="10" spans="1:10" ht="15">
      <c r="A10" s="72" t="s">
        <v>74</v>
      </c>
      <c r="B10" s="49">
        <v>44831</v>
      </c>
      <c r="C10" s="70">
        <f t="shared" si="0"/>
        <v>0.7993260350176514</v>
      </c>
      <c r="D10" s="49">
        <v>8300</v>
      </c>
      <c r="E10" s="70">
        <f t="shared" si="1"/>
        <v>0.14798701993367328</v>
      </c>
      <c r="F10" s="49">
        <v>1501</v>
      </c>
      <c r="G10" s="70">
        <f t="shared" si="2"/>
        <v>0.026762471918125735</v>
      </c>
      <c r="H10" s="49">
        <v>1454</v>
      </c>
      <c r="I10" s="70">
        <f t="shared" si="3"/>
        <v>0.025924473130549512</v>
      </c>
      <c r="J10" s="79">
        <f t="shared" si="4"/>
        <v>56086</v>
      </c>
    </row>
    <row r="11" spans="1:10" ht="15">
      <c r="A11" s="72" t="s">
        <v>75</v>
      </c>
      <c r="B11" s="49">
        <v>45060</v>
      </c>
      <c r="C11" s="70">
        <f t="shared" si="0"/>
        <v>0.7966479261695131</v>
      </c>
      <c r="D11" s="49">
        <v>8346</v>
      </c>
      <c r="E11" s="70">
        <f t="shared" si="1"/>
        <v>0.1475548955128885</v>
      </c>
      <c r="F11" s="49">
        <v>1495</v>
      </c>
      <c r="G11" s="70">
        <f t="shared" si="2"/>
        <v>0.026431172872246386</v>
      </c>
      <c r="H11" s="49">
        <v>1661</v>
      </c>
      <c r="I11" s="70">
        <f t="shared" si="3"/>
        <v>0.029366005445352002</v>
      </c>
      <c r="J11" s="79">
        <f t="shared" si="4"/>
        <v>56562</v>
      </c>
    </row>
    <row r="12" spans="1:10" ht="15">
      <c r="A12" s="72" t="s">
        <v>76</v>
      </c>
      <c r="B12" s="49">
        <v>45593</v>
      </c>
      <c r="C12" s="70">
        <f t="shared" si="0"/>
        <v>0.7937776384971622</v>
      </c>
      <c r="D12" s="49">
        <v>8400</v>
      </c>
      <c r="E12" s="70">
        <f t="shared" si="1"/>
        <v>0.14624464640133708</v>
      </c>
      <c r="F12" s="49">
        <v>1491</v>
      </c>
      <c r="G12" s="70">
        <f t="shared" si="2"/>
        <v>0.025958424736237336</v>
      </c>
      <c r="H12" s="49">
        <v>1954</v>
      </c>
      <c r="I12" s="70">
        <f t="shared" si="3"/>
        <v>0.03401929036526342</v>
      </c>
      <c r="J12" s="79">
        <f t="shared" si="4"/>
        <v>57438</v>
      </c>
    </row>
    <row r="13" spans="1:10" ht="15">
      <c r="A13" s="72" t="s">
        <v>77</v>
      </c>
      <c r="B13" s="49">
        <v>44157</v>
      </c>
      <c r="C13" s="70">
        <f t="shared" si="0"/>
        <v>0.7850272893740333</v>
      </c>
      <c r="D13" s="49">
        <v>8429</v>
      </c>
      <c r="E13" s="70">
        <f t="shared" si="1"/>
        <v>0.1498515529164963</v>
      </c>
      <c r="F13" s="49">
        <v>1473</v>
      </c>
      <c r="G13" s="70">
        <f t="shared" si="2"/>
        <v>0.026187132215683834</v>
      </c>
      <c r="H13" s="49">
        <v>2190</v>
      </c>
      <c r="I13" s="70">
        <f t="shared" si="3"/>
        <v>0.03893402549378656</v>
      </c>
      <c r="J13" s="79">
        <f t="shared" si="4"/>
        <v>56249</v>
      </c>
    </row>
    <row r="14" spans="1:10" ht="15">
      <c r="A14" s="72" t="s">
        <v>78</v>
      </c>
      <c r="B14" s="49">
        <v>45881</v>
      </c>
      <c r="C14" s="70">
        <f t="shared" si="0"/>
        <v>0.7948202685145085</v>
      </c>
      <c r="D14" s="49">
        <v>8375</v>
      </c>
      <c r="E14" s="70">
        <f t="shared" si="1"/>
        <v>0.14508445214378518</v>
      </c>
      <c r="F14" s="49">
        <v>1455</v>
      </c>
      <c r="G14" s="70">
        <f t="shared" si="2"/>
        <v>0.025205716760502383</v>
      </c>
      <c r="H14" s="49">
        <v>2014</v>
      </c>
      <c r="I14" s="70">
        <f t="shared" si="3"/>
        <v>0.03488956258120399</v>
      </c>
      <c r="J14" s="79">
        <f t="shared" si="4"/>
        <v>57725</v>
      </c>
    </row>
    <row r="15" spans="1:10" ht="15">
      <c r="A15" s="72" t="s">
        <v>79</v>
      </c>
      <c r="B15" s="49">
        <v>45772</v>
      </c>
      <c r="C15" s="70">
        <f t="shared" si="0"/>
        <v>0.7941977686394948</v>
      </c>
      <c r="D15" s="49">
        <v>8430</v>
      </c>
      <c r="E15" s="70">
        <f t="shared" si="1"/>
        <v>0.1462703659361824</v>
      </c>
      <c r="F15" s="49">
        <v>1443</v>
      </c>
      <c r="G15" s="70">
        <f t="shared" si="2"/>
        <v>0.025037738795481754</v>
      </c>
      <c r="H15" s="49">
        <v>1988</v>
      </c>
      <c r="I15" s="70">
        <f t="shared" si="3"/>
        <v>0.03449412662884112</v>
      </c>
      <c r="J15" s="79">
        <f t="shared" si="4"/>
        <v>57633</v>
      </c>
    </row>
    <row r="16" spans="1:10" ht="15">
      <c r="A16" s="72" t="s">
        <v>80</v>
      </c>
      <c r="B16" s="49">
        <v>45073</v>
      </c>
      <c r="C16" s="70">
        <f t="shared" si="0"/>
        <v>0.7931896172459305</v>
      </c>
      <c r="D16" s="49">
        <v>8442</v>
      </c>
      <c r="E16" s="70">
        <f t="shared" si="1"/>
        <v>0.14856137263528377</v>
      </c>
      <c r="F16" s="49">
        <v>1462</v>
      </c>
      <c r="G16" s="70">
        <f t="shared" si="2"/>
        <v>0.025728112626484823</v>
      </c>
      <c r="H16" s="49">
        <v>1848</v>
      </c>
      <c r="I16" s="70">
        <f t="shared" si="3"/>
        <v>0.03252089749230092</v>
      </c>
      <c r="J16" s="79">
        <f t="shared" si="4"/>
        <v>56825</v>
      </c>
    </row>
    <row r="17" spans="1:10" ht="15">
      <c r="A17" s="72" t="s">
        <v>81</v>
      </c>
      <c r="B17" s="49">
        <v>45531</v>
      </c>
      <c r="C17" s="70">
        <f t="shared" si="0"/>
        <v>0.7961217674109563</v>
      </c>
      <c r="D17" s="49">
        <v>8448</v>
      </c>
      <c r="E17" s="70">
        <f t="shared" si="1"/>
        <v>0.14771554964942035</v>
      </c>
      <c r="F17" s="49">
        <v>1459</v>
      </c>
      <c r="G17" s="70">
        <f t="shared" si="2"/>
        <v>0.025511006976622196</v>
      </c>
      <c r="H17" s="49">
        <v>1753</v>
      </c>
      <c r="I17" s="70">
        <f t="shared" si="3"/>
        <v>0.03065167596300117</v>
      </c>
      <c r="J17" s="79">
        <f t="shared" si="4"/>
        <v>57191</v>
      </c>
    </row>
    <row r="18" spans="1:10" ht="15">
      <c r="A18" s="72" t="s">
        <v>82</v>
      </c>
      <c r="B18" s="49">
        <v>45745</v>
      </c>
      <c r="C18" s="70">
        <f t="shared" si="0"/>
        <v>0.7976599417601005</v>
      </c>
      <c r="D18" s="49">
        <v>8450</v>
      </c>
      <c r="E18" s="70">
        <f t="shared" si="1"/>
        <v>0.14734345847355665</v>
      </c>
      <c r="F18" s="49">
        <v>1456</v>
      </c>
      <c r="G18" s="70">
        <f t="shared" si="2"/>
        <v>0.025388411306212836</v>
      </c>
      <c r="H18" s="49">
        <v>1698</v>
      </c>
      <c r="I18" s="70">
        <f t="shared" si="3"/>
        <v>0.02960818846013008</v>
      </c>
      <c r="J18" s="79">
        <f t="shared" si="4"/>
        <v>57349</v>
      </c>
    </row>
    <row r="19" spans="1:10" ht="15">
      <c r="A19" s="72" t="s">
        <v>83</v>
      </c>
      <c r="B19" s="49">
        <v>46227</v>
      </c>
      <c r="C19" s="70">
        <f t="shared" si="0"/>
        <v>0.8017586763099016</v>
      </c>
      <c r="D19" s="49">
        <v>8434</v>
      </c>
      <c r="E19" s="70">
        <f t="shared" si="1"/>
        <v>0.14627885599320117</v>
      </c>
      <c r="F19" s="49">
        <v>1442</v>
      </c>
      <c r="G19" s="70">
        <f t="shared" si="2"/>
        <v>0.025009972770001908</v>
      </c>
      <c r="H19" s="49">
        <v>1554</v>
      </c>
      <c r="I19" s="70">
        <f t="shared" si="3"/>
        <v>0.02695249492689526</v>
      </c>
      <c r="J19" s="79">
        <f t="shared" si="4"/>
        <v>57657</v>
      </c>
    </row>
    <row r="20" spans="2:10" ht="15">
      <c r="B20" s="66"/>
      <c r="C20" s="67"/>
      <c r="D20" s="67"/>
      <c r="E20" s="67"/>
      <c r="J20" s="40"/>
    </row>
    <row r="21" spans="2:5" ht="15">
      <c r="B21" s="66"/>
      <c r="C21" s="67"/>
      <c r="D21" s="67"/>
      <c r="E21" s="67"/>
    </row>
    <row r="22" spans="1:8" ht="15">
      <c r="A22" s="68"/>
      <c r="B22" s="68"/>
      <c r="C22" s="68"/>
      <c r="D22" s="68"/>
      <c r="E22" s="68"/>
      <c r="F22" s="68"/>
      <c r="G22" s="68"/>
      <c r="H22" s="68"/>
    </row>
    <row r="23" spans="1:8" ht="15">
      <c r="A23" s="68"/>
      <c r="B23" s="68"/>
      <c r="C23" s="68"/>
      <c r="D23" s="68"/>
      <c r="E23" s="68"/>
      <c r="F23" s="68"/>
      <c r="G23" s="68"/>
      <c r="H23" s="68"/>
    </row>
    <row r="24" spans="1:8" ht="15">
      <c r="A24" s="68"/>
      <c r="B24" s="68"/>
      <c r="C24" s="68"/>
      <c r="D24" s="68"/>
      <c r="E24" s="68"/>
      <c r="F24" s="68"/>
      <c r="G24" s="68"/>
      <c r="H24" s="68"/>
    </row>
    <row r="25" spans="1:8" ht="15">
      <c r="A25" s="68"/>
      <c r="B25" s="68"/>
      <c r="C25" s="68"/>
      <c r="D25" s="68"/>
      <c r="E25" s="68"/>
      <c r="F25" s="68"/>
      <c r="G25" s="68"/>
      <c r="H25" s="68"/>
    </row>
    <row r="26" spans="1:8" ht="15">
      <c r="A26" s="68"/>
      <c r="B26" s="68"/>
      <c r="C26" s="68"/>
      <c r="D26" s="68"/>
      <c r="E26" s="68"/>
      <c r="F26" s="68"/>
      <c r="G26" s="68"/>
      <c r="H26" s="68"/>
    </row>
    <row r="27" spans="1:8" ht="15">
      <c r="A27" s="68"/>
      <c r="B27" s="68"/>
      <c r="C27" s="68"/>
      <c r="D27" s="68"/>
      <c r="E27" s="68"/>
      <c r="F27" s="68"/>
      <c r="G27" s="68"/>
      <c r="H27" s="68"/>
    </row>
    <row r="28" spans="1:8" ht="15">
      <c r="A28" s="68"/>
      <c r="B28" s="68"/>
      <c r="C28" s="68"/>
      <c r="D28" s="68"/>
      <c r="E28" s="68"/>
      <c r="F28" s="68"/>
      <c r="G28" s="68"/>
      <c r="H28" s="68"/>
    </row>
    <row r="29" spans="1:8" ht="15">
      <c r="A29" s="68"/>
      <c r="B29" s="68"/>
      <c r="C29" s="68"/>
      <c r="D29" s="68"/>
      <c r="E29" s="68"/>
      <c r="F29" s="68"/>
      <c r="G29" s="68"/>
      <c r="H29" s="68"/>
    </row>
    <row r="30" spans="1:8" ht="15">
      <c r="A30" s="68"/>
      <c r="B30" s="68"/>
      <c r="C30" s="68"/>
      <c r="D30" s="68"/>
      <c r="E30" s="68"/>
      <c r="F30" s="68"/>
      <c r="G30" s="68"/>
      <c r="H30" s="68"/>
    </row>
    <row r="31" spans="1:8" ht="15">
      <c r="A31" s="68"/>
      <c r="B31" s="68"/>
      <c r="C31" s="68"/>
      <c r="D31" s="68"/>
      <c r="E31" s="68"/>
      <c r="F31" s="68"/>
      <c r="G31" s="68"/>
      <c r="H31" s="68"/>
    </row>
    <row r="32" spans="1:8" ht="15">
      <c r="A32" s="68"/>
      <c r="B32" s="68"/>
      <c r="C32" s="68"/>
      <c r="D32" s="68"/>
      <c r="E32" s="68"/>
      <c r="F32" s="68"/>
      <c r="G32" s="68"/>
      <c r="H32" s="68"/>
    </row>
    <row r="33" spans="1:8" ht="15">
      <c r="A33" s="68"/>
      <c r="B33" s="68"/>
      <c r="C33" s="68"/>
      <c r="D33" s="68"/>
      <c r="E33" s="68"/>
      <c r="F33" s="68"/>
      <c r="G33" s="68"/>
      <c r="H33" s="68"/>
    </row>
    <row r="34" spans="1:8" ht="15">
      <c r="A34" s="68"/>
      <c r="B34" s="68"/>
      <c r="C34" s="68"/>
      <c r="D34" s="68"/>
      <c r="E34" s="68"/>
      <c r="F34" s="68"/>
      <c r="G34" s="68"/>
      <c r="H34" s="68"/>
    </row>
    <row r="35" spans="1:8" ht="15">
      <c r="A35" s="68"/>
      <c r="B35" s="68"/>
      <c r="C35" s="68"/>
      <c r="D35" s="68"/>
      <c r="E35" s="68"/>
      <c r="F35" s="68"/>
      <c r="G35" s="68"/>
      <c r="H35" s="68"/>
    </row>
    <row r="36" spans="1:8" ht="15">
      <c r="A36" s="68"/>
      <c r="B36" s="68"/>
      <c r="C36" s="68"/>
      <c r="D36" s="68"/>
      <c r="E36" s="68"/>
      <c r="F36" s="68"/>
      <c r="G36" s="68"/>
      <c r="H36" s="68"/>
    </row>
    <row r="37" spans="1:8" ht="15">
      <c r="A37" s="68"/>
      <c r="B37" s="68"/>
      <c r="C37" s="68"/>
      <c r="D37" s="68"/>
      <c r="E37" s="68"/>
      <c r="F37" s="68"/>
      <c r="G37" s="68"/>
      <c r="H37" s="68"/>
    </row>
    <row r="38" spans="1:8" ht="15">
      <c r="A38" s="68"/>
      <c r="B38" s="68"/>
      <c r="C38" s="68"/>
      <c r="D38" s="68"/>
      <c r="E38" s="68"/>
      <c r="F38" s="68"/>
      <c r="G38" s="68"/>
      <c r="H38" s="68"/>
    </row>
    <row r="39" spans="1:8" ht="15">
      <c r="A39" s="68"/>
      <c r="B39" s="68"/>
      <c r="C39" s="68"/>
      <c r="D39" s="68"/>
      <c r="E39" s="68"/>
      <c r="F39" s="68"/>
      <c r="G39" s="68"/>
      <c r="H39" s="68"/>
    </row>
    <row r="40" spans="1:8" ht="15">
      <c r="A40" s="68"/>
      <c r="B40" s="68"/>
      <c r="C40" s="68"/>
      <c r="D40" s="68"/>
      <c r="E40" s="68"/>
      <c r="F40" s="68"/>
      <c r="G40" s="68"/>
      <c r="H40" s="68"/>
    </row>
    <row r="41" spans="1:8" ht="15">
      <c r="A41" s="68"/>
      <c r="B41" s="68"/>
      <c r="C41" s="68"/>
      <c r="D41" s="68"/>
      <c r="E41" s="68"/>
      <c r="F41" s="68"/>
      <c r="G41" s="68"/>
      <c r="H41" s="68"/>
    </row>
    <row r="42" spans="1:8" ht="15">
      <c r="A42" s="68"/>
      <c r="B42" s="111" t="s">
        <v>192</v>
      </c>
      <c r="C42" s="111"/>
      <c r="D42" s="111"/>
      <c r="E42" s="111"/>
      <c r="F42" s="111"/>
      <c r="G42" s="111"/>
      <c r="H42" s="111"/>
    </row>
    <row r="43" spans="1:8" ht="15">
      <c r="A43" s="68"/>
      <c r="B43" s="111"/>
      <c r="C43" s="111"/>
      <c r="D43" s="111"/>
      <c r="E43" s="111"/>
      <c r="F43" s="111"/>
      <c r="G43" s="111"/>
      <c r="H43" s="111"/>
    </row>
    <row r="44" spans="1:8" ht="15">
      <c r="A44" s="68"/>
      <c r="B44" s="68"/>
      <c r="C44" s="68"/>
      <c r="D44" s="68"/>
      <c r="E44" s="68"/>
      <c r="F44" s="68"/>
      <c r="G44" s="68"/>
      <c r="H44" s="68"/>
    </row>
    <row r="45" spans="1:8" ht="15">
      <c r="A45" s="68"/>
      <c r="B45" s="68"/>
      <c r="C45" s="68"/>
      <c r="D45" s="68"/>
      <c r="E45" s="68"/>
      <c r="F45" s="68"/>
      <c r="G45" s="68"/>
      <c r="H45" s="68"/>
    </row>
    <row r="46" spans="1:16" ht="15">
      <c r="A46" s="71"/>
      <c r="B46" s="110" t="s">
        <v>159</v>
      </c>
      <c r="C46" s="110"/>
      <c r="D46" s="110"/>
      <c r="E46" s="110" t="s">
        <v>155</v>
      </c>
      <c r="F46" s="110"/>
      <c r="G46" s="110"/>
      <c r="H46" s="110" t="s">
        <v>156</v>
      </c>
      <c r="I46" s="110"/>
      <c r="J46" s="110"/>
      <c r="K46" s="110" t="s">
        <v>160</v>
      </c>
      <c r="L46" s="110"/>
      <c r="M46" s="110"/>
      <c r="N46" s="110" t="s">
        <v>157</v>
      </c>
      <c r="O46" s="110"/>
      <c r="P46" s="110"/>
    </row>
    <row r="47" spans="1:16" ht="51">
      <c r="A47" s="72"/>
      <c r="B47" s="73" t="s">
        <v>161</v>
      </c>
      <c r="C47" s="73" t="s">
        <v>158</v>
      </c>
      <c r="D47" s="73" t="s">
        <v>162</v>
      </c>
      <c r="E47" s="73" t="s">
        <v>161</v>
      </c>
      <c r="F47" s="73" t="s">
        <v>158</v>
      </c>
      <c r="G47" s="73" t="s">
        <v>162</v>
      </c>
      <c r="H47" s="73" t="s">
        <v>161</v>
      </c>
      <c r="I47" s="73" t="s">
        <v>158</v>
      </c>
      <c r="J47" s="73" t="s">
        <v>162</v>
      </c>
      <c r="K47" s="73" t="s">
        <v>161</v>
      </c>
      <c r="L47" s="73" t="s">
        <v>158</v>
      </c>
      <c r="M47" s="73" t="s">
        <v>162</v>
      </c>
      <c r="N47" s="73" t="s">
        <v>161</v>
      </c>
      <c r="O47" s="73" t="s">
        <v>158</v>
      </c>
      <c r="P47" s="73" t="s">
        <v>162</v>
      </c>
    </row>
    <row r="48" spans="1:16" ht="15">
      <c r="A48" s="72" t="s">
        <v>72</v>
      </c>
      <c r="B48" s="49">
        <f>J8</f>
        <v>56183</v>
      </c>
      <c r="C48" s="49">
        <v>102284</v>
      </c>
      <c r="D48" s="70">
        <f>B48/C48</f>
        <v>0.5492843455476908</v>
      </c>
      <c r="E48" s="49">
        <v>227878</v>
      </c>
      <c r="F48" s="49">
        <v>456720</v>
      </c>
      <c r="G48" s="70">
        <f>E48/F48</f>
        <v>0.4989446488001401</v>
      </c>
      <c r="H48" s="49">
        <v>134097</v>
      </c>
      <c r="I48" s="49">
        <v>264488</v>
      </c>
      <c r="J48" s="70">
        <f>H48/I48</f>
        <v>0.5070059889295545</v>
      </c>
      <c r="K48" s="49">
        <v>361975</v>
      </c>
      <c r="L48" s="49">
        <v>721208</v>
      </c>
      <c r="M48" s="70">
        <f>K48/L48</f>
        <v>0.5019009772492817</v>
      </c>
      <c r="N48" s="49">
        <v>16589693</v>
      </c>
      <c r="O48" s="49">
        <v>31283053</v>
      </c>
      <c r="P48" s="70">
        <f>N48/O48</f>
        <v>0.5303092700063513</v>
      </c>
    </row>
    <row r="49" spans="1:16" ht="15">
      <c r="A49" s="72" t="s">
        <v>73</v>
      </c>
      <c r="B49" s="49">
        <f aca="true" t="shared" si="5" ref="B49:B59">J9</f>
        <v>56362</v>
      </c>
      <c r="C49" s="49">
        <v>102284</v>
      </c>
      <c r="D49" s="70">
        <f aca="true" t="shared" si="6" ref="D49:D59">B49/C49</f>
        <v>0.5510343748777913</v>
      </c>
      <c r="E49" s="49">
        <v>228738</v>
      </c>
      <c r="F49" s="49">
        <v>456720</v>
      </c>
      <c r="G49" s="70">
        <f aca="true" t="shared" si="7" ref="G49:G59">E49/F49</f>
        <v>0.5008276405675249</v>
      </c>
      <c r="H49" s="49">
        <v>135053</v>
      </c>
      <c r="I49" s="49">
        <v>264488</v>
      </c>
      <c r="J49" s="70">
        <f aca="true" t="shared" si="8" ref="J49:J59">H49/I49</f>
        <v>0.5106205196455038</v>
      </c>
      <c r="K49" s="49">
        <v>363791</v>
      </c>
      <c r="L49" s="49">
        <v>721208</v>
      </c>
      <c r="M49" s="70">
        <f aca="true" t="shared" si="9" ref="M49:M59">K49/L49</f>
        <v>0.5044189748311166</v>
      </c>
      <c r="N49" s="49">
        <v>16705373</v>
      </c>
      <c r="O49" s="49">
        <v>31283053</v>
      </c>
      <c r="P49" s="70">
        <f aca="true" t="shared" si="10" ref="P49:P59">N49/O49</f>
        <v>0.5340071188064669</v>
      </c>
    </row>
    <row r="50" spans="1:16" ht="15">
      <c r="A50" s="72" t="s">
        <v>74</v>
      </c>
      <c r="B50" s="49">
        <f t="shared" si="5"/>
        <v>56086</v>
      </c>
      <c r="C50" s="49">
        <v>102284</v>
      </c>
      <c r="D50" s="70">
        <f t="shared" si="6"/>
        <v>0.5483360056313793</v>
      </c>
      <c r="E50" s="49">
        <v>227893</v>
      </c>
      <c r="F50" s="49">
        <v>456720</v>
      </c>
      <c r="G50" s="70">
        <f t="shared" si="7"/>
        <v>0.4989774916798038</v>
      </c>
      <c r="H50" s="49">
        <v>135412</v>
      </c>
      <c r="I50" s="49">
        <v>264488</v>
      </c>
      <c r="J50" s="70">
        <f t="shared" si="8"/>
        <v>0.5119778591089199</v>
      </c>
      <c r="K50" s="49">
        <v>363305</v>
      </c>
      <c r="L50" s="49">
        <v>721208</v>
      </c>
      <c r="M50" s="70">
        <f t="shared" si="9"/>
        <v>0.5037451054342159</v>
      </c>
      <c r="N50" s="49">
        <v>16826254</v>
      </c>
      <c r="O50" s="49">
        <v>31283053</v>
      </c>
      <c r="P50" s="70">
        <f t="shared" si="10"/>
        <v>0.5378712237581159</v>
      </c>
    </row>
    <row r="51" spans="1:16" ht="15">
      <c r="A51" s="72" t="s">
        <v>75</v>
      </c>
      <c r="B51" s="49">
        <f t="shared" si="5"/>
        <v>56562</v>
      </c>
      <c r="C51" s="49">
        <v>102284</v>
      </c>
      <c r="D51" s="70">
        <f t="shared" si="6"/>
        <v>0.5529897149114231</v>
      </c>
      <c r="E51" s="49">
        <v>232343</v>
      </c>
      <c r="F51" s="49">
        <v>456720</v>
      </c>
      <c r="G51" s="70">
        <f t="shared" si="7"/>
        <v>0.5087208793133648</v>
      </c>
      <c r="H51" s="49">
        <v>137110</v>
      </c>
      <c r="I51" s="49">
        <v>264488</v>
      </c>
      <c r="J51" s="70">
        <f t="shared" si="8"/>
        <v>0.5183978101085872</v>
      </c>
      <c r="K51" s="49">
        <v>369453</v>
      </c>
      <c r="L51" s="49">
        <v>721208</v>
      </c>
      <c r="M51" s="70">
        <f t="shared" si="9"/>
        <v>0.512269691961265</v>
      </c>
      <c r="N51" s="49">
        <v>16980845</v>
      </c>
      <c r="O51" s="49">
        <v>31283053</v>
      </c>
      <c r="P51" s="70">
        <f t="shared" si="10"/>
        <v>0.5428129089574474</v>
      </c>
    </row>
    <row r="52" spans="1:16" ht="15">
      <c r="A52" s="72" t="s">
        <v>76</v>
      </c>
      <c r="B52" s="49">
        <f t="shared" si="5"/>
        <v>57438</v>
      </c>
      <c r="C52" s="49">
        <v>102284</v>
      </c>
      <c r="D52" s="70">
        <f t="shared" si="6"/>
        <v>0.5615541042587306</v>
      </c>
      <c r="E52" s="49">
        <v>235508</v>
      </c>
      <c r="F52" s="49">
        <v>456720</v>
      </c>
      <c r="G52" s="70">
        <f t="shared" si="7"/>
        <v>0.5156507269224032</v>
      </c>
      <c r="H52" s="49">
        <v>141431</v>
      </c>
      <c r="I52" s="49">
        <v>264488</v>
      </c>
      <c r="J52" s="70">
        <f t="shared" si="8"/>
        <v>0.5347350352378936</v>
      </c>
      <c r="K52" s="49">
        <v>376939</v>
      </c>
      <c r="L52" s="49">
        <v>721208</v>
      </c>
      <c r="M52" s="70">
        <f t="shared" si="9"/>
        <v>0.5226494991736087</v>
      </c>
      <c r="N52" s="49">
        <v>17248257</v>
      </c>
      <c r="O52" s="49">
        <v>31283053</v>
      </c>
      <c r="P52" s="70">
        <f t="shared" si="10"/>
        <v>0.5513610516211446</v>
      </c>
    </row>
    <row r="53" spans="1:16" ht="15">
      <c r="A53" s="72" t="s">
        <v>77</v>
      </c>
      <c r="B53" s="49">
        <f t="shared" si="5"/>
        <v>56249</v>
      </c>
      <c r="C53" s="49">
        <v>102284</v>
      </c>
      <c r="D53" s="70">
        <f t="shared" si="6"/>
        <v>0.5499296077587893</v>
      </c>
      <c r="E53" s="49">
        <v>233329</v>
      </c>
      <c r="F53" s="49">
        <v>456720</v>
      </c>
      <c r="G53" s="70">
        <f t="shared" si="7"/>
        <v>0.5108797512699247</v>
      </c>
      <c r="H53" s="49">
        <v>141341</v>
      </c>
      <c r="I53" s="49">
        <v>264488</v>
      </c>
      <c r="J53" s="70">
        <f t="shared" si="8"/>
        <v>0.534394755149572</v>
      </c>
      <c r="K53" s="49">
        <v>374670</v>
      </c>
      <c r="L53" s="49">
        <v>721208</v>
      </c>
      <c r="M53" s="70">
        <f t="shared" si="9"/>
        <v>0.5195033887588602</v>
      </c>
      <c r="N53" s="49">
        <v>17075015</v>
      </c>
      <c r="O53" s="49">
        <v>31283053</v>
      </c>
      <c r="P53" s="70">
        <f t="shared" si="10"/>
        <v>0.5458231650216493</v>
      </c>
    </row>
    <row r="54" spans="1:16" ht="15">
      <c r="A54" s="72" t="s">
        <v>78</v>
      </c>
      <c r="B54" s="49">
        <f t="shared" si="5"/>
        <v>57725</v>
      </c>
      <c r="C54" s="49">
        <v>102284</v>
      </c>
      <c r="D54" s="70">
        <f t="shared" si="6"/>
        <v>0.5643600172069922</v>
      </c>
      <c r="E54" s="49">
        <v>235925</v>
      </c>
      <c r="F54" s="49">
        <v>456720</v>
      </c>
      <c r="G54" s="70">
        <f t="shared" si="7"/>
        <v>0.5165637589770538</v>
      </c>
      <c r="H54" s="49">
        <v>139741</v>
      </c>
      <c r="I54" s="49">
        <v>264488</v>
      </c>
      <c r="J54" s="70">
        <f t="shared" si="8"/>
        <v>0.5283453313571882</v>
      </c>
      <c r="K54" s="49">
        <v>375666</v>
      </c>
      <c r="L54" s="49">
        <v>721208</v>
      </c>
      <c r="M54" s="70">
        <f t="shared" si="9"/>
        <v>0.5208844050537431</v>
      </c>
      <c r="N54" s="49">
        <v>17127907</v>
      </c>
      <c r="O54" s="49">
        <v>31283053</v>
      </c>
      <c r="P54" s="70">
        <f t="shared" si="10"/>
        <v>0.5475139207161143</v>
      </c>
    </row>
    <row r="55" spans="1:16" ht="15">
      <c r="A55" s="72" t="s">
        <v>79</v>
      </c>
      <c r="B55" s="49">
        <f t="shared" si="5"/>
        <v>57633</v>
      </c>
      <c r="C55" s="49">
        <v>102284</v>
      </c>
      <c r="D55" s="70">
        <f t="shared" si="6"/>
        <v>0.5634605607915216</v>
      </c>
      <c r="E55" s="49">
        <v>235129</v>
      </c>
      <c r="F55" s="49">
        <v>456720</v>
      </c>
      <c r="G55" s="70">
        <f t="shared" si="7"/>
        <v>0.5148208968295673</v>
      </c>
      <c r="H55" s="49">
        <v>139482</v>
      </c>
      <c r="I55" s="49">
        <v>264488</v>
      </c>
      <c r="J55" s="70">
        <f t="shared" si="8"/>
        <v>0.5273660808807961</v>
      </c>
      <c r="K55" s="49">
        <v>374611</v>
      </c>
      <c r="L55" s="49">
        <v>721208</v>
      </c>
      <c r="M55" s="70">
        <f t="shared" si="9"/>
        <v>0.5194215815687014</v>
      </c>
      <c r="N55" s="49">
        <v>16983272</v>
      </c>
      <c r="O55" s="49">
        <v>31283053</v>
      </c>
      <c r="P55" s="70">
        <f t="shared" si="10"/>
        <v>0.5428904908993377</v>
      </c>
    </row>
    <row r="56" spans="1:16" ht="15">
      <c r="A56" s="72" t="s">
        <v>80</v>
      </c>
      <c r="B56" s="49">
        <f t="shared" si="5"/>
        <v>56825</v>
      </c>
      <c r="C56" s="49">
        <v>102284</v>
      </c>
      <c r="D56" s="70">
        <f t="shared" si="6"/>
        <v>0.5555609870556489</v>
      </c>
      <c r="E56" s="49">
        <v>234834</v>
      </c>
      <c r="F56" s="49">
        <v>456720</v>
      </c>
      <c r="G56" s="70">
        <f t="shared" si="7"/>
        <v>0.5141749868628481</v>
      </c>
      <c r="H56" s="49">
        <v>137430</v>
      </c>
      <c r="I56" s="49">
        <v>264488</v>
      </c>
      <c r="J56" s="70">
        <f t="shared" si="8"/>
        <v>0.5196076948670639</v>
      </c>
      <c r="K56" s="49">
        <v>372264</v>
      </c>
      <c r="L56" s="49">
        <v>721208</v>
      </c>
      <c r="M56" s="70">
        <f t="shared" si="9"/>
        <v>0.5161673192754379</v>
      </c>
      <c r="N56" s="49">
        <v>17072551</v>
      </c>
      <c r="O56" s="49">
        <v>31283053</v>
      </c>
      <c r="P56" s="70">
        <f t="shared" si="10"/>
        <v>0.5457444003307478</v>
      </c>
    </row>
    <row r="57" spans="1:16" ht="15">
      <c r="A57" s="72" t="s">
        <v>81</v>
      </c>
      <c r="B57" s="49">
        <f t="shared" si="5"/>
        <v>57191</v>
      </c>
      <c r="C57" s="49">
        <v>102284</v>
      </c>
      <c r="D57" s="70">
        <f t="shared" si="6"/>
        <v>0.5591392593171952</v>
      </c>
      <c r="E57" s="49">
        <v>236112</v>
      </c>
      <c r="F57" s="49">
        <v>456720</v>
      </c>
      <c r="G57" s="70">
        <f t="shared" si="7"/>
        <v>0.5169732002101944</v>
      </c>
      <c r="H57" s="88">
        <v>128163</v>
      </c>
      <c r="I57" s="49">
        <v>264488</v>
      </c>
      <c r="J57" s="70">
        <f t="shared" si="8"/>
        <v>0.48457018843955113</v>
      </c>
      <c r="K57" s="49">
        <v>374275</v>
      </c>
      <c r="L57" s="49">
        <v>721208</v>
      </c>
      <c r="M57" s="70">
        <f t="shared" si="9"/>
        <v>0.5189556965535601</v>
      </c>
      <c r="N57" s="49">
        <v>17209036</v>
      </c>
      <c r="O57" s="49">
        <v>31283053</v>
      </c>
      <c r="P57" s="70">
        <f t="shared" si="10"/>
        <v>0.550107305703187</v>
      </c>
    </row>
    <row r="58" spans="1:16" ht="15">
      <c r="A58" s="72" t="s">
        <v>82</v>
      </c>
      <c r="B58" s="49">
        <f t="shared" si="5"/>
        <v>57349</v>
      </c>
      <c r="C58" s="49">
        <v>102284</v>
      </c>
      <c r="D58" s="70">
        <f t="shared" si="6"/>
        <v>0.5606839779437645</v>
      </c>
      <c r="E58" s="49">
        <v>232934</v>
      </c>
      <c r="F58" s="49">
        <v>456720</v>
      </c>
      <c r="G58" s="70">
        <f t="shared" si="7"/>
        <v>0.5100148887721142</v>
      </c>
      <c r="H58" s="49">
        <v>137097</v>
      </c>
      <c r="I58" s="49">
        <v>264488</v>
      </c>
      <c r="J58" s="70">
        <f t="shared" si="8"/>
        <v>0.518348658540274</v>
      </c>
      <c r="K58" s="49">
        <v>370031</v>
      </c>
      <c r="L58" s="49">
        <v>721208</v>
      </c>
      <c r="M58" s="70">
        <f t="shared" si="9"/>
        <v>0.5130711251123116</v>
      </c>
      <c r="N58" s="49">
        <v>17208793</v>
      </c>
      <c r="O58" s="49">
        <v>31283053</v>
      </c>
      <c r="P58" s="70">
        <f t="shared" si="10"/>
        <v>0.5500995379191411</v>
      </c>
    </row>
    <row r="59" spans="1:16" ht="15">
      <c r="A59" s="72" t="s">
        <v>83</v>
      </c>
      <c r="B59" s="49">
        <f t="shared" si="5"/>
        <v>57657</v>
      </c>
      <c r="C59" s="49">
        <v>102284</v>
      </c>
      <c r="D59" s="70">
        <f t="shared" si="6"/>
        <v>0.5636952015955574</v>
      </c>
      <c r="E59" s="49">
        <v>231</v>
      </c>
      <c r="F59" s="49">
        <v>456720</v>
      </c>
      <c r="G59" s="70">
        <f t="shared" si="7"/>
        <v>0.0005057803468208092</v>
      </c>
      <c r="H59" s="49">
        <v>136269</v>
      </c>
      <c r="I59" s="49">
        <v>264488</v>
      </c>
      <c r="J59" s="70">
        <f t="shared" si="8"/>
        <v>0.5152180817277154</v>
      </c>
      <c r="K59" s="49">
        <v>368257</v>
      </c>
      <c r="L59" s="49">
        <v>721208</v>
      </c>
      <c r="M59" s="70">
        <f t="shared" si="9"/>
        <v>0.5106113631573693</v>
      </c>
      <c r="N59" s="49">
        <v>17180590</v>
      </c>
      <c r="O59" s="49">
        <v>31283053</v>
      </c>
      <c r="P59" s="70">
        <f t="shared" si="10"/>
        <v>0.549197995476976</v>
      </c>
    </row>
    <row r="60" spans="1:16" s="69" customFormat="1" ht="15">
      <c r="A60" s="74" t="s">
        <v>163</v>
      </c>
      <c r="B60" s="75">
        <f>AVERAGE(B48:B59)</f>
        <v>56938.333333333336</v>
      </c>
      <c r="C60" s="65">
        <v>102285</v>
      </c>
      <c r="D60" s="76">
        <f>B60/C60</f>
        <v>0.5566635707418813</v>
      </c>
      <c r="E60" s="75">
        <f>AVERAGE(E48:E59)</f>
        <v>213404.5</v>
      </c>
      <c r="F60" s="65">
        <v>456721</v>
      </c>
      <c r="G60" s="76">
        <f>E60/F60</f>
        <v>0.46725353114921364</v>
      </c>
      <c r="H60" s="75">
        <f>AVERAGE(H48:H59)</f>
        <v>136885.5</v>
      </c>
      <c r="I60" s="65">
        <v>264489</v>
      </c>
      <c r="J60" s="76">
        <f>H60/I60</f>
        <v>0.517547043544344</v>
      </c>
      <c r="K60" s="75">
        <f>AVERAGE(K48:K59)</f>
        <v>370436.4166666667</v>
      </c>
      <c r="L60" s="65">
        <v>721209</v>
      </c>
      <c r="M60" s="76">
        <f>K60/L60</f>
        <v>0.5136325484938024</v>
      </c>
      <c r="N60" s="75">
        <f>AVERAGE(N48:N59)</f>
        <v>17017298.833333332</v>
      </c>
      <c r="O60" s="65">
        <v>31283054</v>
      </c>
      <c r="P60" s="76">
        <f>N60/O60</f>
        <v>0.5439781817124802</v>
      </c>
    </row>
    <row r="61" spans="1:3" ht="15">
      <c r="A61" s="68"/>
      <c r="B61" s="68"/>
      <c r="C61" s="68"/>
    </row>
    <row r="62" spans="1:3" ht="15">
      <c r="A62" s="68"/>
      <c r="B62" s="68"/>
      <c r="C62" s="68"/>
    </row>
    <row r="63" spans="1:3" ht="15">
      <c r="A63" s="68"/>
      <c r="B63" s="68"/>
      <c r="C63" s="68"/>
    </row>
    <row r="64" spans="1:4" ht="15">
      <c r="A64" s="68"/>
      <c r="B64" s="68"/>
      <c r="C64" s="68"/>
      <c r="D64" s="68"/>
    </row>
    <row r="65" spans="1:5" ht="15">
      <c r="A65" s="68"/>
      <c r="B65" s="68"/>
      <c r="C65" s="68"/>
      <c r="D65" s="68"/>
      <c r="E65" s="68"/>
    </row>
    <row r="66" spans="1:5" ht="15">
      <c r="A66" s="68"/>
      <c r="B66" s="68"/>
      <c r="C66" s="68"/>
      <c r="D66" s="68"/>
      <c r="E66" s="68"/>
    </row>
    <row r="67" spans="1:7" ht="15">
      <c r="A67" s="68"/>
      <c r="B67" s="68"/>
      <c r="D67" s="68"/>
      <c r="E67" s="68"/>
      <c r="F67" s="68"/>
      <c r="G67" s="68"/>
    </row>
    <row r="68" spans="1:7" ht="15">
      <c r="A68" s="68"/>
      <c r="B68" s="68"/>
      <c r="D68" s="68"/>
      <c r="E68" s="68"/>
      <c r="F68" s="68"/>
      <c r="G68" s="68"/>
    </row>
    <row r="69" spans="1:7" ht="15">
      <c r="A69" s="68"/>
      <c r="B69" s="68"/>
      <c r="D69" s="68"/>
      <c r="E69" s="68"/>
      <c r="F69" s="68"/>
      <c r="G69" s="68"/>
    </row>
    <row r="70" spans="1:7" ht="15">
      <c r="A70" s="68"/>
      <c r="B70" s="68"/>
      <c r="D70" s="68"/>
      <c r="E70" s="68"/>
      <c r="F70" s="68"/>
      <c r="G70" s="68"/>
    </row>
    <row r="71" spans="1:7" ht="15">
      <c r="A71" s="68"/>
      <c r="B71" s="68"/>
      <c r="D71" s="68"/>
      <c r="E71" s="68"/>
      <c r="F71" s="68"/>
      <c r="G71" s="68"/>
    </row>
    <row r="72" spans="1:7" ht="15">
      <c r="A72" s="68"/>
      <c r="B72" s="68"/>
      <c r="D72" s="68"/>
      <c r="E72" s="68"/>
      <c r="F72" s="68"/>
      <c r="G72" s="68"/>
    </row>
    <row r="73" spans="1:7" ht="15">
      <c r="A73" s="68"/>
      <c r="B73" s="68"/>
      <c r="D73" s="68"/>
      <c r="E73" s="68"/>
      <c r="F73" s="68"/>
      <c r="G73" s="68"/>
    </row>
    <row r="74" spans="1:7" ht="15">
      <c r="A74" s="68"/>
      <c r="B74" s="68"/>
      <c r="D74" s="68"/>
      <c r="E74" s="68"/>
      <c r="F74" s="68"/>
      <c r="G74" s="68"/>
    </row>
    <row r="75" spans="1:7" ht="15">
      <c r="A75" s="68"/>
      <c r="B75" s="68"/>
      <c r="D75" s="68"/>
      <c r="E75" s="68"/>
      <c r="F75" s="68"/>
      <c r="G75" s="68"/>
    </row>
  </sheetData>
  <mergeCells count="11">
    <mergeCell ref="B42:H43"/>
    <mergeCell ref="B46:D46"/>
    <mergeCell ref="N46:P46"/>
    <mergeCell ref="K46:M46"/>
    <mergeCell ref="H46:J46"/>
    <mergeCell ref="E46:G46"/>
    <mergeCell ref="B6:C6"/>
    <mergeCell ref="D6:E6"/>
    <mergeCell ref="F6:G6"/>
    <mergeCell ref="H6:I6"/>
    <mergeCell ref="J6:J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5"/>
  <sheetViews>
    <sheetView workbookViewId="0" topLeftCell="A1"/>
  </sheetViews>
  <sheetFormatPr defaultColWidth="11.421875" defaultRowHeight="15"/>
  <cols>
    <col min="1" max="16384" width="11.421875" style="1" customWidth="1"/>
  </cols>
  <sheetData>
    <row r="1" ht="15.75">
      <c r="A1" s="10" t="s">
        <v>128</v>
      </c>
    </row>
    <row r="2" ht="15.75">
      <c r="A2" s="10"/>
    </row>
    <row r="3" ht="15.75">
      <c r="A3" s="10"/>
    </row>
    <row r="4" ht="15">
      <c r="A4" s="26" t="s">
        <v>175</v>
      </c>
    </row>
    <row r="8" spans="1:61" ht="15">
      <c r="A8" s="91" t="s">
        <v>120</v>
      </c>
      <c r="B8" s="89" t="s">
        <v>164</v>
      </c>
      <c r="C8" s="89"/>
      <c r="D8" s="89"/>
      <c r="E8" s="89"/>
      <c r="F8" s="89"/>
      <c r="G8" s="89" t="s">
        <v>165</v>
      </c>
      <c r="H8" s="89"/>
      <c r="I8" s="89"/>
      <c r="J8" s="89"/>
      <c r="K8" s="89"/>
      <c r="L8" s="89" t="s">
        <v>166</v>
      </c>
      <c r="M8" s="89"/>
      <c r="N8" s="89"/>
      <c r="O8" s="89"/>
      <c r="P8" s="89"/>
      <c r="Q8" s="89" t="s">
        <v>167</v>
      </c>
      <c r="R8" s="89"/>
      <c r="S8" s="89"/>
      <c r="T8" s="89"/>
      <c r="U8" s="89"/>
      <c r="V8" s="89" t="s">
        <v>168</v>
      </c>
      <c r="W8" s="89"/>
      <c r="X8" s="89"/>
      <c r="Y8" s="89"/>
      <c r="Z8" s="89"/>
      <c r="AA8" s="89" t="s">
        <v>169</v>
      </c>
      <c r="AB8" s="89"/>
      <c r="AC8" s="89"/>
      <c r="AD8" s="89"/>
      <c r="AE8" s="89"/>
      <c r="AF8" s="89" t="s">
        <v>170</v>
      </c>
      <c r="AG8" s="89"/>
      <c r="AH8" s="89"/>
      <c r="AI8" s="89"/>
      <c r="AJ8" s="89"/>
      <c r="AK8" s="89" t="s">
        <v>193</v>
      </c>
      <c r="AL8" s="89"/>
      <c r="AM8" s="89"/>
      <c r="AN8" s="89"/>
      <c r="AO8" s="89"/>
      <c r="AP8" s="89" t="s">
        <v>171</v>
      </c>
      <c r="AQ8" s="89"/>
      <c r="AR8" s="89"/>
      <c r="AS8" s="89"/>
      <c r="AT8" s="89"/>
      <c r="AU8" s="89" t="s">
        <v>172</v>
      </c>
      <c r="AV8" s="89"/>
      <c r="AW8" s="89"/>
      <c r="AX8" s="89"/>
      <c r="AY8" s="89"/>
      <c r="AZ8" s="89" t="s">
        <v>173</v>
      </c>
      <c r="BA8" s="89"/>
      <c r="BB8" s="89"/>
      <c r="BC8" s="89"/>
      <c r="BD8" s="89"/>
      <c r="BE8" s="89" t="s">
        <v>174</v>
      </c>
      <c r="BF8" s="89"/>
      <c r="BG8" s="89"/>
      <c r="BH8" s="89"/>
      <c r="BI8" s="89"/>
    </row>
    <row r="9" spans="1:61" ht="15">
      <c r="A9" s="92"/>
      <c r="B9" s="2" t="s">
        <v>11</v>
      </c>
      <c r="C9" s="5" t="s">
        <v>12</v>
      </c>
      <c r="D9" s="2" t="s">
        <v>13</v>
      </c>
      <c r="E9" s="5" t="s">
        <v>14</v>
      </c>
      <c r="F9" s="2" t="s">
        <v>10</v>
      </c>
      <c r="G9" s="2" t="s">
        <v>11</v>
      </c>
      <c r="H9" s="5" t="s">
        <v>12</v>
      </c>
      <c r="I9" s="2" t="s">
        <v>13</v>
      </c>
      <c r="J9" s="5" t="s">
        <v>14</v>
      </c>
      <c r="K9" s="2" t="s">
        <v>10</v>
      </c>
      <c r="L9" s="2" t="s">
        <v>11</v>
      </c>
      <c r="M9" s="5" t="s">
        <v>12</v>
      </c>
      <c r="N9" s="2" t="s">
        <v>13</v>
      </c>
      <c r="O9" s="5" t="s">
        <v>14</v>
      </c>
      <c r="P9" s="2" t="s">
        <v>10</v>
      </c>
      <c r="Q9" s="2" t="s">
        <v>11</v>
      </c>
      <c r="R9" s="5" t="s">
        <v>12</v>
      </c>
      <c r="S9" s="2" t="s">
        <v>13</v>
      </c>
      <c r="T9" s="5" t="s">
        <v>14</v>
      </c>
      <c r="U9" s="2" t="s">
        <v>10</v>
      </c>
      <c r="V9" s="2" t="s">
        <v>11</v>
      </c>
      <c r="W9" s="5" t="s">
        <v>12</v>
      </c>
      <c r="X9" s="2" t="s">
        <v>13</v>
      </c>
      <c r="Y9" s="5" t="s">
        <v>14</v>
      </c>
      <c r="Z9" s="2" t="s">
        <v>10</v>
      </c>
      <c r="AA9" s="2" t="s">
        <v>11</v>
      </c>
      <c r="AB9" s="5" t="s">
        <v>12</v>
      </c>
      <c r="AC9" s="2" t="s">
        <v>13</v>
      </c>
      <c r="AD9" s="5" t="s">
        <v>14</v>
      </c>
      <c r="AE9" s="2" t="s">
        <v>10</v>
      </c>
      <c r="AF9" s="2" t="s">
        <v>11</v>
      </c>
      <c r="AG9" s="5" t="s">
        <v>12</v>
      </c>
      <c r="AH9" s="2" t="s">
        <v>13</v>
      </c>
      <c r="AI9" s="5" t="s">
        <v>14</v>
      </c>
      <c r="AJ9" s="2" t="s">
        <v>10</v>
      </c>
      <c r="AK9" s="2" t="s">
        <v>11</v>
      </c>
      <c r="AL9" s="5" t="s">
        <v>12</v>
      </c>
      <c r="AM9" s="2" t="s">
        <v>13</v>
      </c>
      <c r="AN9" s="5" t="s">
        <v>14</v>
      </c>
      <c r="AO9" s="2" t="s">
        <v>10</v>
      </c>
      <c r="AP9" s="2" t="s">
        <v>11</v>
      </c>
      <c r="AQ9" s="5" t="s">
        <v>12</v>
      </c>
      <c r="AR9" s="2" t="s">
        <v>13</v>
      </c>
      <c r="AS9" s="5" t="s">
        <v>14</v>
      </c>
      <c r="AT9" s="2" t="s">
        <v>10</v>
      </c>
      <c r="AU9" s="2" t="s">
        <v>11</v>
      </c>
      <c r="AV9" s="5" t="s">
        <v>12</v>
      </c>
      <c r="AW9" s="2" t="s">
        <v>13</v>
      </c>
      <c r="AX9" s="5" t="s">
        <v>14</v>
      </c>
      <c r="AY9" s="2" t="s">
        <v>10</v>
      </c>
      <c r="AZ9" s="2" t="s">
        <v>11</v>
      </c>
      <c r="BA9" s="5" t="s">
        <v>12</v>
      </c>
      <c r="BB9" s="2" t="s">
        <v>13</v>
      </c>
      <c r="BC9" s="5" t="s">
        <v>14</v>
      </c>
      <c r="BD9" s="2" t="s">
        <v>10</v>
      </c>
      <c r="BE9" s="2" t="s">
        <v>11</v>
      </c>
      <c r="BF9" s="5" t="s">
        <v>12</v>
      </c>
      <c r="BG9" s="2" t="s">
        <v>13</v>
      </c>
      <c r="BH9" s="5" t="s">
        <v>14</v>
      </c>
      <c r="BI9" s="2" t="s">
        <v>10</v>
      </c>
    </row>
    <row r="10" spans="1:61" ht="15">
      <c r="A10" s="3" t="s">
        <v>0</v>
      </c>
      <c r="B10" s="45">
        <v>34</v>
      </c>
      <c r="C10" s="70">
        <f>B10/$F$20</f>
        <v>0.006919006919006919</v>
      </c>
      <c r="D10" s="45">
        <v>31</v>
      </c>
      <c r="E10" s="70">
        <f>D10/$F$20</f>
        <v>0.006308506308506308</v>
      </c>
      <c r="F10" s="49">
        <f>B10+D10</f>
        <v>65</v>
      </c>
      <c r="G10" s="45">
        <v>31</v>
      </c>
      <c r="H10" s="70">
        <f>G10/$K$20</f>
        <v>0.007069555302166477</v>
      </c>
      <c r="I10" s="45">
        <v>26</v>
      </c>
      <c r="J10" s="70">
        <f>I10/$K$20</f>
        <v>0.005929304446978335</v>
      </c>
      <c r="K10" s="49">
        <f>G10+I10</f>
        <v>57</v>
      </c>
      <c r="L10" s="45">
        <v>29</v>
      </c>
      <c r="M10" s="70">
        <f>L10/$P$20</f>
        <v>0.006503700381251401</v>
      </c>
      <c r="N10" s="45">
        <v>24</v>
      </c>
      <c r="O10" s="70">
        <f>N10/$P$20</f>
        <v>0.005382372729311505</v>
      </c>
      <c r="P10" s="49">
        <f>L10+N10</f>
        <v>53</v>
      </c>
      <c r="Q10" s="45">
        <v>60</v>
      </c>
      <c r="R10" s="70">
        <f>Q10/$U$20</f>
        <v>0.010855798805862132</v>
      </c>
      <c r="S10" s="45">
        <v>33</v>
      </c>
      <c r="T10" s="70">
        <f>S10/$U$20</f>
        <v>0.0059706893432241726</v>
      </c>
      <c r="U10" s="49">
        <f>Q10+S10</f>
        <v>93</v>
      </c>
      <c r="V10" s="45">
        <v>59</v>
      </c>
      <c r="W10" s="70">
        <f>V10/$Z$20</f>
        <v>0.01069615663524293</v>
      </c>
      <c r="X10" s="45">
        <v>32</v>
      </c>
      <c r="Y10" s="70">
        <f>X10/$Z$20</f>
        <v>0.005801305293691081</v>
      </c>
      <c r="Z10" s="49">
        <f>V10+X10</f>
        <v>91</v>
      </c>
      <c r="AA10" s="84">
        <v>117</v>
      </c>
      <c r="AB10" s="70">
        <f>AA10/$AE$20</f>
        <v>0.015870862723819858</v>
      </c>
      <c r="AC10" s="84">
        <v>119</v>
      </c>
      <c r="AD10" s="70">
        <f>AC10/$AE$20</f>
        <v>0.016142159522517633</v>
      </c>
      <c r="AE10" s="49">
        <f>AA10+AC10</f>
        <v>236</v>
      </c>
      <c r="AF10" s="45">
        <v>131</v>
      </c>
      <c r="AG10" s="70">
        <f>AF10/$AJ$20</f>
        <v>0.01659908768373036</v>
      </c>
      <c r="AH10" s="45">
        <v>73</v>
      </c>
      <c r="AI10" s="70">
        <f>AH10/$AJ$20</f>
        <v>0.009249873289406994</v>
      </c>
      <c r="AJ10" s="49">
        <f>AF10+AH10</f>
        <v>204</v>
      </c>
      <c r="AK10" s="84">
        <v>106</v>
      </c>
      <c r="AL10" s="70">
        <f>AK10/$AO$20</f>
        <v>0.019057892844300612</v>
      </c>
      <c r="AM10" s="84">
        <v>68</v>
      </c>
      <c r="AN10" s="70">
        <f>AM10/$AO$20</f>
        <v>0.01222581805106077</v>
      </c>
      <c r="AO10" s="49">
        <f>AK10+AM10</f>
        <v>174</v>
      </c>
      <c r="AP10" s="45">
        <v>91</v>
      </c>
      <c r="AQ10" s="70">
        <f>AP10/$AT$20</f>
        <v>0.014214308028741018</v>
      </c>
      <c r="AR10" s="45">
        <v>49</v>
      </c>
      <c r="AS10" s="70">
        <f>AR10/$AT$20</f>
        <v>0.007653858169322087</v>
      </c>
      <c r="AT10" s="49">
        <f>AP10+AR10</f>
        <v>140</v>
      </c>
      <c r="AU10" s="45">
        <v>74</v>
      </c>
      <c r="AV10" s="70">
        <f>AU10/$AY$20</f>
        <v>0.013120567375886525</v>
      </c>
      <c r="AW10" s="45">
        <v>31</v>
      </c>
      <c r="AX10" s="70">
        <f>AW10/$AY$20</f>
        <v>0.00549645390070922</v>
      </c>
      <c r="AY10" s="49">
        <f>AU10+AW10</f>
        <v>105</v>
      </c>
      <c r="AZ10" s="45">
        <v>63</v>
      </c>
      <c r="BA10" s="70">
        <f>AZ10/$BD$20</f>
        <v>0.01218568665377176</v>
      </c>
      <c r="BB10" s="45">
        <v>32</v>
      </c>
      <c r="BC10" s="70">
        <f>BB10/$BD$20</f>
        <v>0.006189555125725338</v>
      </c>
      <c r="BD10" s="49">
        <f>AZ10+BB10</f>
        <v>95</v>
      </c>
      <c r="BE10" s="45">
        <v>71</v>
      </c>
      <c r="BF10" s="70">
        <f>BE10/$BI$20</f>
        <v>0.014262756126958619</v>
      </c>
      <c r="BG10" s="45">
        <v>42</v>
      </c>
      <c r="BH10" s="70">
        <f>BG10/$BI$20</f>
        <v>0.008437123342707915</v>
      </c>
      <c r="BI10" s="49">
        <f>BE10+BG10</f>
        <v>113</v>
      </c>
    </row>
    <row r="11" spans="1:61" ht="15">
      <c r="A11" s="3" t="s">
        <v>1</v>
      </c>
      <c r="B11" s="45">
        <v>342</v>
      </c>
      <c r="C11" s="70">
        <f aca="true" t="shared" si="0" ref="C11:C19">B11/$F$20</f>
        <v>0.0695970695970696</v>
      </c>
      <c r="D11" s="45">
        <v>250</v>
      </c>
      <c r="E11" s="70">
        <f aca="true" t="shared" si="1" ref="E11:E20">D11/$F$20</f>
        <v>0.05087505087505088</v>
      </c>
      <c r="F11" s="49">
        <f aca="true" t="shared" si="2" ref="F11:F20">B11+D11</f>
        <v>592</v>
      </c>
      <c r="G11" s="45">
        <v>315</v>
      </c>
      <c r="H11" s="70">
        <f aca="true" t="shared" si="3" ref="H11:H19">G11/$K$20</f>
        <v>0.07183580387685291</v>
      </c>
      <c r="I11" s="45">
        <v>258</v>
      </c>
      <c r="J11" s="70">
        <f aca="true" t="shared" si="4" ref="J11:J19">I11/$K$20</f>
        <v>0.058836944127708096</v>
      </c>
      <c r="K11" s="49">
        <f aca="true" t="shared" si="5" ref="K11:K19">G11+I11</f>
        <v>573</v>
      </c>
      <c r="L11" s="45">
        <v>332</v>
      </c>
      <c r="M11" s="70">
        <f aca="true" t="shared" si="6" ref="M11:M20">L11/$P$20</f>
        <v>0.07445615608880915</v>
      </c>
      <c r="N11" s="45">
        <v>238</v>
      </c>
      <c r="O11" s="70">
        <f aca="true" t="shared" si="7" ref="O11:O20">N11/$P$20</f>
        <v>0.05337519623233909</v>
      </c>
      <c r="P11" s="49">
        <f aca="true" t="shared" si="8" ref="P11:P19">L11+N11</f>
        <v>570</v>
      </c>
      <c r="Q11" s="45">
        <v>386</v>
      </c>
      <c r="R11" s="70">
        <f aca="true" t="shared" si="9" ref="R11:R20">Q11/$U$20</f>
        <v>0.06983897231771305</v>
      </c>
      <c r="S11" s="45">
        <v>277</v>
      </c>
      <c r="T11" s="70">
        <f aca="true" t="shared" si="10" ref="T11:T20">S11/$U$20</f>
        <v>0.050117604487063504</v>
      </c>
      <c r="U11" s="49">
        <f aca="true" t="shared" si="11" ref="U11:U19">Q11+S11</f>
        <v>663</v>
      </c>
      <c r="V11" s="45">
        <v>404</v>
      </c>
      <c r="W11" s="70">
        <f aca="true" t="shared" si="12" ref="W11:W20">V11/$Z$20</f>
        <v>0.07324147933284988</v>
      </c>
      <c r="X11" s="45">
        <v>354</v>
      </c>
      <c r="Y11" s="70">
        <f aca="true" t="shared" si="13" ref="Y11:Y20">X11/$Z$20</f>
        <v>0.06417693981145758</v>
      </c>
      <c r="Z11" s="49">
        <f aca="true" t="shared" si="14" ref="Z11:Z20">V11+X11</f>
        <v>758</v>
      </c>
      <c r="AA11" s="84">
        <v>582</v>
      </c>
      <c r="AB11" s="70">
        <f aca="true" t="shared" si="15" ref="AB11:AB20">AA11/$AE$20</f>
        <v>0.07894736842105263</v>
      </c>
      <c r="AC11" s="84">
        <v>636</v>
      </c>
      <c r="AD11" s="70">
        <f aca="true" t="shared" si="16" ref="AD11:AD20">AC11/$AE$20</f>
        <v>0.08627238198589257</v>
      </c>
      <c r="AE11" s="49">
        <f aca="true" t="shared" si="17" ref="AE11:AE19">AA11+AC11</f>
        <v>1218</v>
      </c>
      <c r="AF11" s="45">
        <v>649</v>
      </c>
      <c r="AG11" s="70">
        <f aca="true" t="shared" si="18" ref="AG11:AG20">AF11/$AJ$20</f>
        <v>0.08223517486061835</v>
      </c>
      <c r="AH11" s="45">
        <v>533</v>
      </c>
      <c r="AI11" s="70">
        <f aca="true" t="shared" si="19" ref="AI11:AI20">AH11/$AJ$20</f>
        <v>0.06753674607197162</v>
      </c>
      <c r="AJ11" s="49">
        <f aca="true" t="shared" si="20" ref="AJ11:AJ20">AF11+AH11</f>
        <v>1182</v>
      </c>
      <c r="AK11" s="84">
        <v>435</v>
      </c>
      <c r="AL11" s="70">
        <f aca="true" t="shared" si="21" ref="AL11:AL20">AK11/$AO$20</f>
        <v>0.07820927723840346</v>
      </c>
      <c r="AM11" s="84">
        <v>403</v>
      </c>
      <c r="AN11" s="70">
        <f aca="true" t="shared" si="22" ref="AN11:AN20">AM11/$AO$20</f>
        <v>0.0724559510967278</v>
      </c>
      <c r="AO11" s="49">
        <f aca="true" t="shared" si="23" ref="AO11:AO20">AK11+AM11</f>
        <v>838</v>
      </c>
      <c r="AP11" s="45">
        <v>431</v>
      </c>
      <c r="AQ11" s="70">
        <f aca="true" t="shared" si="24" ref="AQ11:AQ20">AP11/$AT$20</f>
        <v>0.06732271165260856</v>
      </c>
      <c r="AR11" s="45">
        <v>435</v>
      </c>
      <c r="AS11" s="70">
        <f aca="true" t="shared" si="25" ref="AS11:AS20">AR11/$AT$20</f>
        <v>0.06794751640112465</v>
      </c>
      <c r="AT11" s="49">
        <f aca="true" t="shared" si="26" ref="AT11:AT20">AP11+AR11</f>
        <v>866</v>
      </c>
      <c r="AU11" s="45">
        <v>386</v>
      </c>
      <c r="AV11" s="70">
        <f aca="true" t="shared" si="27" ref="AV11:AV20">AU11/$AY$20</f>
        <v>0.06843971631205674</v>
      </c>
      <c r="AW11" s="45">
        <v>376</v>
      </c>
      <c r="AX11" s="70">
        <f aca="true" t="shared" si="28" ref="AX11:AX20">AW11/$AY$20</f>
        <v>0.06666666666666667</v>
      </c>
      <c r="AY11" s="49">
        <f aca="true" t="shared" si="29" ref="AY11:AY20">AU11+AW11</f>
        <v>762</v>
      </c>
      <c r="AZ11" s="45">
        <v>382</v>
      </c>
      <c r="BA11" s="70">
        <f aca="true" t="shared" si="30" ref="BA11:BA20">AZ11/$BD$20</f>
        <v>0.07388781431334623</v>
      </c>
      <c r="BB11" s="45">
        <v>343</v>
      </c>
      <c r="BC11" s="70">
        <f aca="true" t="shared" si="31" ref="BC11:BC20">BB11/$BD$20</f>
        <v>0.06634429400386847</v>
      </c>
      <c r="BD11" s="49">
        <f aca="true" t="shared" si="32" ref="BD11:BD20">AZ11+BB11</f>
        <v>725</v>
      </c>
      <c r="BE11" s="45">
        <v>404</v>
      </c>
      <c r="BF11" s="70">
        <f aca="true" t="shared" si="33" ref="BF11:BF20">BE11/$BI$20</f>
        <v>0.08115709120128566</v>
      </c>
      <c r="BG11" s="45">
        <v>420</v>
      </c>
      <c r="BH11" s="70">
        <f aca="true" t="shared" si="34" ref="BH11:BH20">BG11/$BI$20</f>
        <v>0.08437123342707915</v>
      </c>
      <c r="BI11" s="49">
        <f aca="true" t="shared" si="35" ref="BI11:BI20">BE11+BG11</f>
        <v>824</v>
      </c>
    </row>
    <row r="12" spans="1:61" ht="15">
      <c r="A12" s="3" t="s">
        <v>2</v>
      </c>
      <c r="B12" s="45">
        <v>516</v>
      </c>
      <c r="C12" s="70">
        <f t="shared" si="0"/>
        <v>0.10500610500610501</v>
      </c>
      <c r="D12" s="45">
        <v>425</v>
      </c>
      <c r="E12" s="70">
        <f t="shared" si="1"/>
        <v>0.08648758648758649</v>
      </c>
      <c r="F12" s="49">
        <f t="shared" si="2"/>
        <v>941</v>
      </c>
      <c r="G12" s="45">
        <v>466</v>
      </c>
      <c r="H12" s="70">
        <f t="shared" si="3"/>
        <v>0.10627137970353477</v>
      </c>
      <c r="I12" s="45">
        <v>336</v>
      </c>
      <c r="J12" s="70">
        <f t="shared" si="4"/>
        <v>0.0766248574686431</v>
      </c>
      <c r="K12" s="49">
        <f t="shared" si="5"/>
        <v>802</v>
      </c>
      <c r="L12" s="45">
        <v>445</v>
      </c>
      <c r="M12" s="70">
        <f t="shared" si="6"/>
        <v>0.09979816102265082</v>
      </c>
      <c r="N12" s="45">
        <v>370</v>
      </c>
      <c r="O12" s="70">
        <f t="shared" si="7"/>
        <v>0.08297824624355236</v>
      </c>
      <c r="P12" s="49">
        <f t="shared" si="8"/>
        <v>815</v>
      </c>
      <c r="Q12" s="45">
        <v>603</v>
      </c>
      <c r="R12" s="70">
        <f t="shared" si="9"/>
        <v>0.10910077799891442</v>
      </c>
      <c r="S12" s="45">
        <v>413</v>
      </c>
      <c r="T12" s="70">
        <f t="shared" si="10"/>
        <v>0.074724081780351</v>
      </c>
      <c r="U12" s="49">
        <f t="shared" si="11"/>
        <v>1016</v>
      </c>
      <c r="V12" s="45">
        <v>543</v>
      </c>
      <c r="W12" s="70">
        <f t="shared" si="12"/>
        <v>0.09844089920232052</v>
      </c>
      <c r="X12" s="45">
        <v>454</v>
      </c>
      <c r="Y12" s="70">
        <f t="shared" si="13"/>
        <v>0.0823060188542422</v>
      </c>
      <c r="Z12" s="49">
        <f t="shared" si="14"/>
        <v>997</v>
      </c>
      <c r="AA12" s="84">
        <v>671</v>
      </c>
      <c r="AB12" s="70">
        <f t="shared" si="15"/>
        <v>0.09102007596310363</v>
      </c>
      <c r="AC12" s="84">
        <v>648</v>
      </c>
      <c r="AD12" s="70">
        <f t="shared" si="16"/>
        <v>0.08790016277807922</v>
      </c>
      <c r="AE12" s="49">
        <f t="shared" si="17"/>
        <v>1319</v>
      </c>
      <c r="AF12" s="45">
        <v>779</v>
      </c>
      <c r="AG12" s="70">
        <f t="shared" si="18"/>
        <v>0.09870755195134313</v>
      </c>
      <c r="AH12" s="45">
        <v>654</v>
      </c>
      <c r="AI12" s="70">
        <f t="shared" si="19"/>
        <v>0.08286872782564622</v>
      </c>
      <c r="AJ12" s="49">
        <f t="shared" si="20"/>
        <v>1433</v>
      </c>
      <c r="AK12" s="84">
        <v>521</v>
      </c>
      <c r="AL12" s="70">
        <f t="shared" si="21"/>
        <v>0.09367134124415678</v>
      </c>
      <c r="AM12" s="84">
        <v>387</v>
      </c>
      <c r="AN12" s="70">
        <f t="shared" si="22"/>
        <v>0.06957928802588997</v>
      </c>
      <c r="AO12" s="49">
        <f t="shared" si="23"/>
        <v>908</v>
      </c>
      <c r="AP12" s="45">
        <v>621</v>
      </c>
      <c r="AQ12" s="70">
        <f t="shared" si="24"/>
        <v>0.09700093720712277</v>
      </c>
      <c r="AR12" s="45">
        <v>573</v>
      </c>
      <c r="AS12" s="70">
        <f t="shared" si="25"/>
        <v>0.0895032802249297</v>
      </c>
      <c r="AT12" s="49">
        <f t="shared" si="26"/>
        <v>1194</v>
      </c>
      <c r="AU12" s="45">
        <v>591</v>
      </c>
      <c r="AV12" s="70">
        <f t="shared" si="27"/>
        <v>0.10478723404255319</v>
      </c>
      <c r="AW12" s="45">
        <v>499</v>
      </c>
      <c r="AX12" s="70">
        <f t="shared" si="28"/>
        <v>0.08847517730496454</v>
      </c>
      <c r="AY12" s="49">
        <f t="shared" si="29"/>
        <v>1090</v>
      </c>
      <c r="AZ12" s="45">
        <v>516</v>
      </c>
      <c r="BA12" s="70">
        <f t="shared" si="30"/>
        <v>0.09980657640232109</v>
      </c>
      <c r="BB12" s="45">
        <v>485</v>
      </c>
      <c r="BC12" s="70">
        <f t="shared" si="31"/>
        <v>0.09381044487427466</v>
      </c>
      <c r="BD12" s="49">
        <f t="shared" si="32"/>
        <v>1001</v>
      </c>
      <c r="BE12" s="45">
        <v>491</v>
      </c>
      <c r="BF12" s="70">
        <f t="shared" si="33"/>
        <v>0.09863398955403777</v>
      </c>
      <c r="BG12" s="45">
        <v>449</v>
      </c>
      <c r="BH12" s="70">
        <f t="shared" si="34"/>
        <v>0.09019686621132986</v>
      </c>
      <c r="BI12" s="49">
        <f t="shared" si="35"/>
        <v>940</v>
      </c>
    </row>
    <row r="13" spans="1:61" ht="15">
      <c r="A13" s="3" t="s">
        <v>3</v>
      </c>
      <c r="B13" s="45">
        <v>432</v>
      </c>
      <c r="C13" s="70">
        <f t="shared" si="0"/>
        <v>0.08791208791208792</v>
      </c>
      <c r="D13" s="45">
        <v>351</v>
      </c>
      <c r="E13" s="70">
        <f t="shared" si="1"/>
        <v>0.07142857142857142</v>
      </c>
      <c r="F13" s="49">
        <f t="shared" si="2"/>
        <v>783</v>
      </c>
      <c r="G13" s="45">
        <v>434</v>
      </c>
      <c r="H13" s="70">
        <f t="shared" si="3"/>
        <v>0.09897377423033067</v>
      </c>
      <c r="I13" s="45">
        <v>275</v>
      </c>
      <c r="J13" s="70">
        <f t="shared" si="4"/>
        <v>0.06271379703534778</v>
      </c>
      <c r="K13" s="49">
        <f t="shared" si="5"/>
        <v>709</v>
      </c>
      <c r="L13" s="45">
        <v>431</v>
      </c>
      <c r="M13" s="70">
        <f t="shared" si="6"/>
        <v>0.0966584435972191</v>
      </c>
      <c r="N13" s="45">
        <v>285</v>
      </c>
      <c r="O13" s="70">
        <f t="shared" si="7"/>
        <v>0.06391567616057411</v>
      </c>
      <c r="P13" s="49">
        <f t="shared" si="8"/>
        <v>716</v>
      </c>
      <c r="Q13" s="45">
        <v>511</v>
      </c>
      <c r="R13" s="70">
        <f t="shared" si="9"/>
        <v>0.09245521982992581</v>
      </c>
      <c r="S13" s="45">
        <v>302</v>
      </c>
      <c r="T13" s="70">
        <f t="shared" si="10"/>
        <v>0.054640853989506064</v>
      </c>
      <c r="U13" s="49">
        <f t="shared" si="11"/>
        <v>813</v>
      </c>
      <c r="V13" s="45">
        <v>519</v>
      </c>
      <c r="W13" s="70">
        <f t="shared" si="12"/>
        <v>0.09408992023205222</v>
      </c>
      <c r="X13" s="45">
        <v>357</v>
      </c>
      <c r="Y13" s="70">
        <f t="shared" si="13"/>
        <v>0.06472081218274112</v>
      </c>
      <c r="Z13" s="49">
        <f t="shared" si="14"/>
        <v>876</v>
      </c>
      <c r="AA13" s="84">
        <v>661</v>
      </c>
      <c r="AB13" s="70">
        <f t="shared" si="15"/>
        <v>0.08966359196961476</v>
      </c>
      <c r="AC13" s="84">
        <v>463</v>
      </c>
      <c r="AD13" s="70">
        <f t="shared" si="16"/>
        <v>0.062805208898535</v>
      </c>
      <c r="AE13" s="49">
        <f t="shared" si="17"/>
        <v>1124</v>
      </c>
      <c r="AF13" s="45">
        <v>640</v>
      </c>
      <c r="AG13" s="70">
        <f t="shared" si="18"/>
        <v>0.08109477952356817</v>
      </c>
      <c r="AH13" s="45">
        <v>500</v>
      </c>
      <c r="AI13" s="70">
        <f t="shared" si="19"/>
        <v>0.06335529650278764</v>
      </c>
      <c r="AJ13" s="49">
        <f t="shared" si="20"/>
        <v>1140</v>
      </c>
      <c r="AK13" s="84">
        <v>449</v>
      </c>
      <c r="AL13" s="70">
        <f t="shared" si="21"/>
        <v>0.08072635742538656</v>
      </c>
      <c r="AM13" s="84">
        <v>350</v>
      </c>
      <c r="AN13" s="70">
        <f t="shared" si="22"/>
        <v>0.06292700467457749</v>
      </c>
      <c r="AO13" s="49">
        <f t="shared" si="23"/>
        <v>799</v>
      </c>
      <c r="AP13" s="45">
        <v>530</v>
      </c>
      <c r="AQ13" s="70">
        <f t="shared" si="24"/>
        <v>0.08278662917838175</v>
      </c>
      <c r="AR13" s="45">
        <v>422</v>
      </c>
      <c r="AS13" s="70">
        <f t="shared" si="25"/>
        <v>0.06591690096844736</v>
      </c>
      <c r="AT13" s="49">
        <f t="shared" si="26"/>
        <v>952</v>
      </c>
      <c r="AU13" s="45">
        <v>502</v>
      </c>
      <c r="AV13" s="70">
        <f t="shared" si="27"/>
        <v>0.08900709219858156</v>
      </c>
      <c r="AW13" s="45">
        <v>409</v>
      </c>
      <c r="AX13" s="70">
        <f t="shared" si="28"/>
        <v>0.0725177304964539</v>
      </c>
      <c r="AY13" s="49">
        <f t="shared" si="29"/>
        <v>911</v>
      </c>
      <c r="AZ13" s="45">
        <v>463</v>
      </c>
      <c r="BA13" s="70">
        <f t="shared" si="30"/>
        <v>0.0895551257253385</v>
      </c>
      <c r="BB13" s="45">
        <v>370</v>
      </c>
      <c r="BC13" s="70">
        <f t="shared" si="31"/>
        <v>0.07156673114119923</v>
      </c>
      <c r="BD13" s="49">
        <f t="shared" si="32"/>
        <v>833</v>
      </c>
      <c r="BE13" s="45">
        <v>391</v>
      </c>
      <c r="BF13" s="70">
        <f t="shared" si="33"/>
        <v>0.07854560064282845</v>
      </c>
      <c r="BG13" s="45">
        <v>306</v>
      </c>
      <c r="BH13" s="70">
        <f t="shared" si="34"/>
        <v>0.061470470068300524</v>
      </c>
      <c r="BI13" s="49">
        <f t="shared" si="35"/>
        <v>697</v>
      </c>
    </row>
    <row r="14" spans="1:61" ht="15">
      <c r="A14" s="3" t="s">
        <v>4</v>
      </c>
      <c r="B14" s="45">
        <v>426</v>
      </c>
      <c r="C14" s="70">
        <f t="shared" si="0"/>
        <v>0.08669108669108669</v>
      </c>
      <c r="D14" s="45">
        <v>237</v>
      </c>
      <c r="E14" s="70">
        <f t="shared" si="1"/>
        <v>0.04822954822954823</v>
      </c>
      <c r="F14" s="49">
        <f t="shared" si="2"/>
        <v>663</v>
      </c>
      <c r="G14" s="45">
        <v>402</v>
      </c>
      <c r="H14" s="70">
        <f t="shared" si="3"/>
        <v>0.09167616875712657</v>
      </c>
      <c r="I14" s="45">
        <v>237</v>
      </c>
      <c r="J14" s="70">
        <f t="shared" si="4"/>
        <v>0.0540478905359179</v>
      </c>
      <c r="K14" s="49">
        <f t="shared" si="5"/>
        <v>639</v>
      </c>
      <c r="L14" s="45">
        <v>380</v>
      </c>
      <c r="M14" s="70">
        <f t="shared" si="6"/>
        <v>0.08522090154743216</v>
      </c>
      <c r="N14" s="45">
        <v>251</v>
      </c>
      <c r="O14" s="70">
        <f t="shared" si="7"/>
        <v>0.05629064812738282</v>
      </c>
      <c r="P14" s="49">
        <f t="shared" si="8"/>
        <v>631</v>
      </c>
      <c r="Q14" s="45">
        <v>445</v>
      </c>
      <c r="R14" s="70">
        <f t="shared" si="9"/>
        <v>0.08051384114347747</v>
      </c>
      <c r="S14" s="45">
        <v>274</v>
      </c>
      <c r="T14" s="70">
        <f t="shared" si="10"/>
        <v>0.0495748145467704</v>
      </c>
      <c r="U14" s="49">
        <f t="shared" si="11"/>
        <v>719</v>
      </c>
      <c r="V14" s="45">
        <v>390</v>
      </c>
      <c r="W14" s="70">
        <f t="shared" si="12"/>
        <v>0.07070340826686004</v>
      </c>
      <c r="X14" s="45">
        <v>333</v>
      </c>
      <c r="Y14" s="70">
        <f t="shared" si="13"/>
        <v>0.06036983321247281</v>
      </c>
      <c r="Z14" s="49">
        <f t="shared" si="14"/>
        <v>723</v>
      </c>
      <c r="AA14" s="84">
        <v>517</v>
      </c>
      <c r="AB14" s="70">
        <f t="shared" si="15"/>
        <v>0.07013022246337493</v>
      </c>
      <c r="AC14" s="84">
        <v>418</v>
      </c>
      <c r="AD14" s="70">
        <f t="shared" si="16"/>
        <v>0.05670103092783505</v>
      </c>
      <c r="AE14" s="49">
        <f t="shared" si="17"/>
        <v>935</v>
      </c>
      <c r="AF14" s="45">
        <v>564</v>
      </c>
      <c r="AG14" s="70">
        <f t="shared" si="18"/>
        <v>0.07146477445514444</v>
      </c>
      <c r="AH14" s="45">
        <v>482</v>
      </c>
      <c r="AI14" s="70">
        <f t="shared" si="19"/>
        <v>0.06107450582868728</v>
      </c>
      <c r="AJ14" s="49">
        <f t="shared" si="20"/>
        <v>1046</v>
      </c>
      <c r="AK14" s="84">
        <v>406</v>
      </c>
      <c r="AL14" s="70">
        <f t="shared" si="21"/>
        <v>0.07299532542250989</v>
      </c>
      <c r="AM14" s="84">
        <v>344</v>
      </c>
      <c r="AN14" s="70">
        <f t="shared" si="22"/>
        <v>0.061848256023013304</v>
      </c>
      <c r="AO14" s="49">
        <f t="shared" si="23"/>
        <v>750</v>
      </c>
      <c r="AP14" s="45">
        <v>465</v>
      </c>
      <c r="AQ14" s="70">
        <f t="shared" si="24"/>
        <v>0.07263355201499531</v>
      </c>
      <c r="AR14" s="45">
        <v>379</v>
      </c>
      <c r="AS14" s="70">
        <f t="shared" si="25"/>
        <v>0.05920024992189941</v>
      </c>
      <c r="AT14" s="49">
        <f t="shared" si="26"/>
        <v>844</v>
      </c>
      <c r="AU14" s="45">
        <v>437</v>
      </c>
      <c r="AV14" s="70">
        <f t="shared" si="27"/>
        <v>0.0774822695035461</v>
      </c>
      <c r="AW14" s="45">
        <v>334</v>
      </c>
      <c r="AX14" s="70">
        <f t="shared" si="28"/>
        <v>0.05921985815602837</v>
      </c>
      <c r="AY14" s="49">
        <f t="shared" si="29"/>
        <v>771</v>
      </c>
      <c r="AZ14" s="45">
        <v>377</v>
      </c>
      <c r="BA14" s="70">
        <f t="shared" si="30"/>
        <v>0.07292069632495164</v>
      </c>
      <c r="BB14" s="45">
        <v>305</v>
      </c>
      <c r="BC14" s="70">
        <f t="shared" si="31"/>
        <v>0.05899419729206963</v>
      </c>
      <c r="BD14" s="49">
        <f t="shared" si="32"/>
        <v>682</v>
      </c>
      <c r="BE14" s="45">
        <v>364</v>
      </c>
      <c r="BF14" s="70">
        <f t="shared" si="33"/>
        <v>0.07312173563680192</v>
      </c>
      <c r="BG14" s="45">
        <v>263</v>
      </c>
      <c r="BH14" s="70">
        <f t="shared" si="34"/>
        <v>0.052832462836480514</v>
      </c>
      <c r="BI14" s="49">
        <f t="shared" si="35"/>
        <v>627</v>
      </c>
    </row>
    <row r="15" spans="1:61" ht="15">
      <c r="A15" s="3" t="s">
        <v>5</v>
      </c>
      <c r="B15" s="45">
        <v>406</v>
      </c>
      <c r="C15" s="70">
        <f t="shared" si="0"/>
        <v>0.08262108262108261</v>
      </c>
      <c r="D15" s="45">
        <v>237</v>
      </c>
      <c r="E15" s="70">
        <f t="shared" si="1"/>
        <v>0.04822954822954823</v>
      </c>
      <c r="F15" s="49">
        <f t="shared" si="2"/>
        <v>643</v>
      </c>
      <c r="G15" s="45">
        <v>358</v>
      </c>
      <c r="H15" s="70">
        <f t="shared" si="3"/>
        <v>0.08164196123147092</v>
      </c>
      <c r="I15" s="45">
        <v>161</v>
      </c>
      <c r="J15" s="70">
        <f t="shared" si="4"/>
        <v>0.036716077537058155</v>
      </c>
      <c r="K15" s="49">
        <f t="shared" si="5"/>
        <v>519</v>
      </c>
      <c r="L15" s="45">
        <v>366</v>
      </c>
      <c r="M15" s="70">
        <f t="shared" si="6"/>
        <v>0.08208118412200045</v>
      </c>
      <c r="N15" s="45">
        <v>202</v>
      </c>
      <c r="O15" s="70">
        <f t="shared" si="7"/>
        <v>0.045301637138371834</v>
      </c>
      <c r="P15" s="49">
        <f t="shared" si="8"/>
        <v>568</v>
      </c>
      <c r="Q15" s="45">
        <v>421</v>
      </c>
      <c r="R15" s="70">
        <f t="shared" si="9"/>
        <v>0.07617152162113262</v>
      </c>
      <c r="S15" s="45">
        <v>253</v>
      </c>
      <c r="T15" s="70">
        <f t="shared" si="10"/>
        <v>0.04577528496471865</v>
      </c>
      <c r="U15" s="49">
        <f t="shared" si="11"/>
        <v>674</v>
      </c>
      <c r="V15" s="45">
        <v>396</v>
      </c>
      <c r="W15" s="70">
        <f t="shared" si="12"/>
        <v>0.07179115300942712</v>
      </c>
      <c r="X15" s="45">
        <v>302</v>
      </c>
      <c r="Y15" s="70">
        <f t="shared" si="13"/>
        <v>0.05474981870920957</v>
      </c>
      <c r="Z15" s="49">
        <f t="shared" si="14"/>
        <v>698</v>
      </c>
      <c r="AA15" s="84">
        <v>486</v>
      </c>
      <c r="AB15" s="70">
        <f t="shared" si="15"/>
        <v>0.06592512208355941</v>
      </c>
      <c r="AC15" s="84">
        <v>362</v>
      </c>
      <c r="AD15" s="70">
        <f t="shared" si="16"/>
        <v>0.04910472056429734</v>
      </c>
      <c r="AE15" s="49">
        <f t="shared" si="17"/>
        <v>848</v>
      </c>
      <c r="AF15" s="45">
        <v>542</v>
      </c>
      <c r="AG15" s="70">
        <f t="shared" si="18"/>
        <v>0.0686771414090218</v>
      </c>
      <c r="AH15" s="45">
        <v>399</v>
      </c>
      <c r="AI15" s="70">
        <f t="shared" si="19"/>
        <v>0.05055752660922453</v>
      </c>
      <c r="AJ15" s="49">
        <f t="shared" si="20"/>
        <v>941</v>
      </c>
      <c r="AK15" s="84">
        <v>416</v>
      </c>
      <c r="AL15" s="70">
        <f t="shared" si="21"/>
        <v>0.07479323984178353</v>
      </c>
      <c r="AM15" s="84">
        <v>279</v>
      </c>
      <c r="AN15" s="70">
        <f t="shared" si="22"/>
        <v>0.05016181229773463</v>
      </c>
      <c r="AO15" s="49">
        <f t="shared" si="23"/>
        <v>695</v>
      </c>
      <c r="AP15" s="45">
        <v>457</v>
      </c>
      <c r="AQ15" s="70">
        <f t="shared" si="24"/>
        <v>0.07138394251796314</v>
      </c>
      <c r="AR15" s="45">
        <v>347</v>
      </c>
      <c r="AS15" s="70">
        <f t="shared" si="25"/>
        <v>0.054201811933770695</v>
      </c>
      <c r="AT15" s="49">
        <f t="shared" si="26"/>
        <v>804</v>
      </c>
      <c r="AU15" s="45">
        <v>391</v>
      </c>
      <c r="AV15" s="70">
        <f t="shared" si="27"/>
        <v>0.06932624113475178</v>
      </c>
      <c r="AW15" s="45">
        <v>261</v>
      </c>
      <c r="AX15" s="70">
        <f t="shared" si="28"/>
        <v>0.04627659574468085</v>
      </c>
      <c r="AY15" s="49">
        <f t="shared" si="29"/>
        <v>652</v>
      </c>
      <c r="AZ15" s="45">
        <v>399</v>
      </c>
      <c r="BA15" s="70">
        <f t="shared" si="30"/>
        <v>0.07717601547388782</v>
      </c>
      <c r="BB15" s="45">
        <v>222</v>
      </c>
      <c r="BC15" s="70">
        <f t="shared" si="31"/>
        <v>0.04294003868471954</v>
      </c>
      <c r="BD15" s="49">
        <f t="shared" si="32"/>
        <v>621</v>
      </c>
      <c r="BE15" s="45">
        <v>336</v>
      </c>
      <c r="BF15" s="70">
        <f t="shared" si="33"/>
        <v>0.06749698674166332</v>
      </c>
      <c r="BG15" s="45">
        <v>220</v>
      </c>
      <c r="BH15" s="70">
        <f t="shared" si="34"/>
        <v>0.0441944556046605</v>
      </c>
      <c r="BI15" s="49">
        <f t="shared" si="35"/>
        <v>556</v>
      </c>
    </row>
    <row r="16" spans="1:61" ht="15">
      <c r="A16" s="3" t="s">
        <v>6</v>
      </c>
      <c r="B16" s="45">
        <v>345</v>
      </c>
      <c r="C16" s="70">
        <f t="shared" si="0"/>
        <v>0.07020757020757021</v>
      </c>
      <c r="D16" s="45">
        <v>170</v>
      </c>
      <c r="E16" s="70">
        <f t="shared" si="1"/>
        <v>0.034595034595034595</v>
      </c>
      <c r="F16" s="49">
        <f t="shared" si="2"/>
        <v>515</v>
      </c>
      <c r="G16" s="45">
        <v>316</v>
      </c>
      <c r="H16" s="70">
        <f t="shared" si="3"/>
        <v>0.07206385404789054</v>
      </c>
      <c r="I16" s="45">
        <v>145</v>
      </c>
      <c r="J16" s="70">
        <f t="shared" si="4"/>
        <v>0.0330672748004561</v>
      </c>
      <c r="K16" s="49">
        <f t="shared" si="5"/>
        <v>461</v>
      </c>
      <c r="L16" s="45">
        <v>307</v>
      </c>
      <c r="M16" s="70">
        <f t="shared" si="6"/>
        <v>0.06884951782910967</v>
      </c>
      <c r="N16" s="45">
        <v>164</v>
      </c>
      <c r="O16" s="70">
        <f t="shared" si="7"/>
        <v>0.03677954698362862</v>
      </c>
      <c r="P16" s="49">
        <f t="shared" si="8"/>
        <v>471</v>
      </c>
      <c r="Q16" s="45">
        <v>422</v>
      </c>
      <c r="R16" s="70">
        <f t="shared" si="9"/>
        <v>0.07635245160123032</v>
      </c>
      <c r="S16" s="45">
        <v>238</v>
      </c>
      <c r="T16" s="70">
        <f t="shared" si="10"/>
        <v>0.04306133526325312</v>
      </c>
      <c r="U16" s="49">
        <f t="shared" si="11"/>
        <v>660</v>
      </c>
      <c r="V16" s="45">
        <v>356</v>
      </c>
      <c r="W16" s="70">
        <f t="shared" si="12"/>
        <v>0.06453952139231327</v>
      </c>
      <c r="X16" s="45">
        <v>238</v>
      </c>
      <c r="Y16" s="70">
        <f t="shared" si="13"/>
        <v>0.04314720812182741</v>
      </c>
      <c r="Z16" s="49">
        <f t="shared" si="14"/>
        <v>594</v>
      </c>
      <c r="AA16" s="84">
        <v>449</v>
      </c>
      <c r="AB16" s="70">
        <f t="shared" si="15"/>
        <v>0.06090613130765057</v>
      </c>
      <c r="AC16" s="84">
        <v>303</v>
      </c>
      <c r="AD16" s="70">
        <f t="shared" si="16"/>
        <v>0.041101465002712965</v>
      </c>
      <c r="AE16" s="49">
        <f t="shared" si="17"/>
        <v>752</v>
      </c>
      <c r="AF16" s="45">
        <v>469</v>
      </c>
      <c r="AG16" s="70">
        <f t="shared" si="18"/>
        <v>0.0594272681196148</v>
      </c>
      <c r="AH16" s="45">
        <v>357</v>
      </c>
      <c r="AI16" s="70">
        <f t="shared" si="19"/>
        <v>0.04523568170299037</v>
      </c>
      <c r="AJ16" s="49">
        <f t="shared" si="20"/>
        <v>826</v>
      </c>
      <c r="AK16" s="84">
        <v>348</v>
      </c>
      <c r="AL16" s="70">
        <f t="shared" si="21"/>
        <v>0.06256742179072276</v>
      </c>
      <c r="AM16" s="84">
        <v>252</v>
      </c>
      <c r="AN16" s="70">
        <f t="shared" si="22"/>
        <v>0.045307443365695796</v>
      </c>
      <c r="AO16" s="49">
        <f t="shared" si="23"/>
        <v>600</v>
      </c>
      <c r="AP16" s="45">
        <v>372</v>
      </c>
      <c r="AQ16" s="70">
        <f t="shared" si="24"/>
        <v>0.05810684161199625</v>
      </c>
      <c r="AR16" s="45">
        <v>314</v>
      </c>
      <c r="AS16" s="70">
        <f t="shared" si="25"/>
        <v>0.04904717275851297</v>
      </c>
      <c r="AT16" s="49">
        <f t="shared" si="26"/>
        <v>686</v>
      </c>
      <c r="AU16" s="45">
        <v>345</v>
      </c>
      <c r="AV16" s="70">
        <f t="shared" si="27"/>
        <v>0.061170212765957445</v>
      </c>
      <c r="AW16" s="45">
        <v>202</v>
      </c>
      <c r="AX16" s="70">
        <f t="shared" si="28"/>
        <v>0.035815602836879436</v>
      </c>
      <c r="AY16" s="49">
        <f t="shared" si="29"/>
        <v>547</v>
      </c>
      <c r="AZ16" s="45">
        <v>321</v>
      </c>
      <c r="BA16" s="70">
        <f t="shared" si="30"/>
        <v>0.062088974854932304</v>
      </c>
      <c r="BB16" s="45">
        <v>209</v>
      </c>
      <c r="BC16" s="70">
        <f t="shared" si="31"/>
        <v>0.04042553191489362</v>
      </c>
      <c r="BD16" s="49">
        <f t="shared" si="32"/>
        <v>530</v>
      </c>
      <c r="BE16" s="45">
        <v>277</v>
      </c>
      <c r="BF16" s="70">
        <f t="shared" si="33"/>
        <v>0.05564483728404982</v>
      </c>
      <c r="BG16" s="45">
        <v>239</v>
      </c>
      <c r="BH16" s="70">
        <f t="shared" si="34"/>
        <v>0.04801124949779028</v>
      </c>
      <c r="BI16" s="49">
        <f t="shared" si="35"/>
        <v>516</v>
      </c>
    </row>
    <row r="17" spans="1:61" ht="15">
      <c r="A17" s="3" t="s">
        <v>7</v>
      </c>
      <c r="B17" s="45">
        <v>292</v>
      </c>
      <c r="C17" s="70">
        <f t="shared" si="0"/>
        <v>0.05942205942205942</v>
      </c>
      <c r="D17" s="45">
        <v>122</v>
      </c>
      <c r="E17" s="70">
        <f t="shared" si="1"/>
        <v>0.024827024827024827</v>
      </c>
      <c r="F17" s="49">
        <f t="shared" si="2"/>
        <v>414</v>
      </c>
      <c r="G17" s="45">
        <v>250</v>
      </c>
      <c r="H17" s="70">
        <f t="shared" si="3"/>
        <v>0.05701254275940707</v>
      </c>
      <c r="I17" s="45">
        <v>108</v>
      </c>
      <c r="J17" s="70">
        <f t="shared" si="4"/>
        <v>0.024629418472063853</v>
      </c>
      <c r="K17" s="49">
        <f t="shared" si="5"/>
        <v>358</v>
      </c>
      <c r="L17" s="45">
        <v>237</v>
      </c>
      <c r="M17" s="70">
        <f t="shared" si="6"/>
        <v>0.05315093070195111</v>
      </c>
      <c r="N17" s="45">
        <v>110</v>
      </c>
      <c r="O17" s="70">
        <f t="shared" si="7"/>
        <v>0.02466920834267773</v>
      </c>
      <c r="P17" s="49">
        <f t="shared" si="8"/>
        <v>347</v>
      </c>
      <c r="Q17" s="45">
        <v>355</v>
      </c>
      <c r="R17" s="70">
        <f t="shared" si="9"/>
        <v>0.06423014293468428</v>
      </c>
      <c r="S17" s="45">
        <v>160</v>
      </c>
      <c r="T17" s="70">
        <f t="shared" si="10"/>
        <v>0.02894879681563235</v>
      </c>
      <c r="U17" s="49">
        <f t="shared" si="11"/>
        <v>515</v>
      </c>
      <c r="V17" s="45">
        <v>299</v>
      </c>
      <c r="W17" s="70">
        <f t="shared" si="12"/>
        <v>0.05420594633792603</v>
      </c>
      <c r="X17" s="45">
        <v>162</v>
      </c>
      <c r="Y17" s="70">
        <f t="shared" si="13"/>
        <v>0.029369108049311095</v>
      </c>
      <c r="Z17" s="49">
        <f t="shared" si="14"/>
        <v>461</v>
      </c>
      <c r="AA17" s="84">
        <v>365</v>
      </c>
      <c r="AB17" s="70">
        <f t="shared" si="15"/>
        <v>0.049511665762344004</v>
      </c>
      <c r="AC17" s="84">
        <v>194</v>
      </c>
      <c r="AD17" s="70">
        <f t="shared" si="16"/>
        <v>0.02631578947368421</v>
      </c>
      <c r="AE17" s="49">
        <f t="shared" si="17"/>
        <v>559</v>
      </c>
      <c r="AF17" s="45">
        <v>412</v>
      </c>
      <c r="AG17" s="70">
        <f t="shared" si="18"/>
        <v>0.05220476431829701</v>
      </c>
      <c r="AH17" s="45">
        <v>254</v>
      </c>
      <c r="AI17" s="70">
        <f t="shared" si="19"/>
        <v>0.03218449062341612</v>
      </c>
      <c r="AJ17" s="49">
        <f t="shared" si="20"/>
        <v>666</v>
      </c>
      <c r="AK17" s="84">
        <v>297</v>
      </c>
      <c r="AL17" s="70">
        <f t="shared" si="21"/>
        <v>0.05339805825242718</v>
      </c>
      <c r="AM17" s="84">
        <v>158</v>
      </c>
      <c r="AN17" s="70">
        <f t="shared" si="22"/>
        <v>0.02840704782452355</v>
      </c>
      <c r="AO17" s="49">
        <f t="shared" si="23"/>
        <v>455</v>
      </c>
      <c r="AP17" s="45">
        <v>333</v>
      </c>
      <c r="AQ17" s="70">
        <f t="shared" si="24"/>
        <v>0.052014995313964384</v>
      </c>
      <c r="AR17" s="45">
        <v>204</v>
      </c>
      <c r="AS17" s="70">
        <f t="shared" si="25"/>
        <v>0.031865042174320526</v>
      </c>
      <c r="AT17" s="49">
        <f t="shared" si="26"/>
        <v>537</v>
      </c>
      <c r="AU17" s="45">
        <v>284</v>
      </c>
      <c r="AV17" s="70">
        <f t="shared" si="27"/>
        <v>0.05035460992907802</v>
      </c>
      <c r="AW17" s="45">
        <v>160</v>
      </c>
      <c r="AX17" s="70">
        <f t="shared" si="28"/>
        <v>0.028368794326241134</v>
      </c>
      <c r="AY17" s="49">
        <f t="shared" si="29"/>
        <v>444</v>
      </c>
      <c r="AZ17" s="45">
        <v>257</v>
      </c>
      <c r="BA17" s="70">
        <f t="shared" si="30"/>
        <v>0.049709864603481625</v>
      </c>
      <c r="BB17" s="45">
        <v>136</v>
      </c>
      <c r="BC17" s="70">
        <f t="shared" si="31"/>
        <v>0.02630560928433269</v>
      </c>
      <c r="BD17" s="49">
        <f t="shared" si="32"/>
        <v>393</v>
      </c>
      <c r="BE17" s="45">
        <v>250</v>
      </c>
      <c r="BF17" s="70">
        <f t="shared" si="33"/>
        <v>0.0502209722780233</v>
      </c>
      <c r="BG17" s="45">
        <v>150</v>
      </c>
      <c r="BH17" s="70">
        <f t="shared" si="34"/>
        <v>0.030132583366813983</v>
      </c>
      <c r="BI17" s="49">
        <f t="shared" si="35"/>
        <v>400</v>
      </c>
    </row>
    <row r="18" spans="1:61" ht="15">
      <c r="A18" s="3" t="s">
        <v>8</v>
      </c>
      <c r="B18" s="45">
        <v>160</v>
      </c>
      <c r="C18" s="70">
        <f t="shared" si="0"/>
        <v>0.03256003256003256</v>
      </c>
      <c r="D18" s="45">
        <v>48</v>
      </c>
      <c r="E18" s="70">
        <f t="shared" si="1"/>
        <v>0.009768009768009768</v>
      </c>
      <c r="F18" s="49">
        <f t="shared" si="2"/>
        <v>208</v>
      </c>
      <c r="G18" s="45">
        <v>144</v>
      </c>
      <c r="H18" s="70">
        <f t="shared" si="3"/>
        <v>0.03283922462941847</v>
      </c>
      <c r="I18" s="45">
        <v>43</v>
      </c>
      <c r="J18" s="70">
        <f t="shared" si="4"/>
        <v>0.009806157354618017</v>
      </c>
      <c r="K18" s="49">
        <f t="shared" si="5"/>
        <v>187</v>
      </c>
      <c r="L18" s="45">
        <v>143</v>
      </c>
      <c r="M18" s="70">
        <f t="shared" si="6"/>
        <v>0.03206997084548105</v>
      </c>
      <c r="N18" s="45">
        <v>59</v>
      </c>
      <c r="O18" s="70">
        <f t="shared" si="7"/>
        <v>0.013231666292890782</v>
      </c>
      <c r="P18" s="49">
        <f t="shared" si="8"/>
        <v>202</v>
      </c>
      <c r="Q18" s="45">
        <v>199</v>
      </c>
      <c r="R18" s="70">
        <f t="shared" si="9"/>
        <v>0.036005066039442736</v>
      </c>
      <c r="S18" s="45">
        <v>73</v>
      </c>
      <c r="T18" s="70">
        <f t="shared" si="10"/>
        <v>0.01320788854713226</v>
      </c>
      <c r="U18" s="49">
        <f t="shared" si="11"/>
        <v>272</v>
      </c>
      <c r="V18" s="45">
        <v>163</v>
      </c>
      <c r="W18" s="70">
        <f t="shared" si="12"/>
        <v>0.02955039883973894</v>
      </c>
      <c r="X18" s="45">
        <v>65</v>
      </c>
      <c r="Y18" s="70">
        <f t="shared" si="13"/>
        <v>0.011783901377810007</v>
      </c>
      <c r="Z18" s="49">
        <f t="shared" si="14"/>
        <v>228</v>
      </c>
      <c r="AA18" s="84">
        <v>205</v>
      </c>
      <c r="AB18" s="70">
        <f t="shared" si="15"/>
        <v>0.027807921866521975</v>
      </c>
      <c r="AC18" s="84">
        <v>75</v>
      </c>
      <c r="AD18" s="70">
        <f t="shared" si="16"/>
        <v>0.010173629951166576</v>
      </c>
      <c r="AE18" s="49">
        <f t="shared" si="17"/>
        <v>280</v>
      </c>
      <c r="AF18" s="45">
        <v>226</v>
      </c>
      <c r="AG18" s="70">
        <f t="shared" si="18"/>
        <v>0.02863659401926001</v>
      </c>
      <c r="AH18" s="45">
        <v>96</v>
      </c>
      <c r="AI18" s="70">
        <f t="shared" si="19"/>
        <v>0.012164216928535226</v>
      </c>
      <c r="AJ18" s="49">
        <f t="shared" si="20"/>
        <v>322</v>
      </c>
      <c r="AK18" s="84">
        <v>174</v>
      </c>
      <c r="AL18" s="70">
        <f t="shared" si="21"/>
        <v>0.03128371089536138</v>
      </c>
      <c r="AM18" s="84">
        <v>82</v>
      </c>
      <c r="AN18" s="70">
        <f t="shared" si="22"/>
        <v>0.014742898238043868</v>
      </c>
      <c r="AO18" s="49">
        <f t="shared" si="23"/>
        <v>256</v>
      </c>
      <c r="AP18" s="45">
        <v>201</v>
      </c>
      <c r="AQ18" s="70">
        <f t="shared" si="24"/>
        <v>0.03139643861293346</v>
      </c>
      <c r="AR18" s="45">
        <v>85</v>
      </c>
      <c r="AS18" s="70">
        <f t="shared" si="25"/>
        <v>0.013277100905966885</v>
      </c>
      <c r="AT18" s="49">
        <f t="shared" si="26"/>
        <v>286</v>
      </c>
      <c r="AU18" s="45">
        <v>178</v>
      </c>
      <c r="AV18" s="70">
        <f t="shared" si="27"/>
        <v>0.03156028368794326</v>
      </c>
      <c r="AW18" s="45">
        <v>82</v>
      </c>
      <c r="AX18" s="70">
        <f t="shared" si="28"/>
        <v>0.014539007092198582</v>
      </c>
      <c r="AY18" s="49">
        <f t="shared" si="29"/>
        <v>260</v>
      </c>
      <c r="AZ18" s="45">
        <v>137</v>
      </c>
      <c r="BA18" s="70">
        <f t="shared" si="30"/>
        <v>0.026499032882011605</v>
      </c>
      <c r="BB18" s="45">
        <v>58</v>
      </c>
      <c r="BC18" s="70">
        <f t="shared" si="31"/>
        <v>0.011218568665377175</v>
      </c>
      <c r="BD18" s="49">
        <f t="shared" si="32"/>
        <v>195</v>
      </c>
      <c r="BE18" s="45">
        <v>140</v>
      </c>
      <c r="BF18" s="70">
        <f t="shared" si="33"/>
        <v>0.02812374447569305</v>
      </c>
      <c r="BG18" s="45">
        <v>78</v>
      </c>
      <c r="BH18" s="70">
        <f t="shared" si="34"/>
        <v>0.01566894335074327</v>
      </c>
      <c r="BI18" s="49">
        <f t="shared" si="35"/>
        <v>218</v>
      </c>
    </row>
    <row r="19" spans="1:61" ht="15">
      <c r="A19" s="3" t="s">
        <v>9</v>
      </c>
      <c r="B19" s="45">
        <v>69</v>
      </c>
      <c r="C19" s="70">
        <f t="shared" si="0"/>
        <v>0.014041514041514042</v>
      </c>
      <c r="D19" s="45">
        <v>21</v>
      </c>
      <c r="E19" s="70">
        <f t="shared" si="1"/>
        <v>0.004273504273504274</v>
      </c>
      <c r="F19" s="49">
        <f t="shared" si="2"/>
        <v>90</v>
      </c>
      <c r="G19" s="45">
        <v>62</v>
      </c>
      <c r="H19" s="70">
        <f t="shared" si="3"/>
        <v>0.014139110604332953</v>
      </c>
      <c r="I19" s="45">
        <v>18</v>
      </c>
      <c r="J19" s="70">
        <f t="shared" si="4"/>
        <v>0.004104903078677309</v>
      </c>
      <c r="K19" s="49">
        <f t="shared" si="5"/>
        <v>80</v>
      </c>
      <c r="L19" s="45">
        <v>64</v>
      </c>
      <c r="M19" s="70">
        <f t="shared" si="6"/>
        <v>0.01435299394483068</v>
      </c>
      <c r="N19" s="45">
        <v>22</v>
      </c>
      <c r="O19" s="70">
        <f t="shared" si="7"/>
        <v>0.004933841668535546</v>
      </c>
      <c r="P19" s="49">
        <f t="shared" si="8"/>
        <v>86</v>
      </c>
      <c r="Q19" s="45">
        <v>68</v>
      </c>
      <c r="R19" s="70">
        <f t="shared" si="9"/>
        <v>0.012303238646643748</v>
      </c>
      <c r="S19" s="45">
        <v>34</v>
      </c>
      <c r="T19" s="70">
        <f t="shared" si="10"/>
        <v>0.006151619323321874</v>
      </c>
      <c r="U19" s="49">
        <f t="shared" si="11"/>
        <v>102</v>
      </c>
      <c r="V19" s="45">
        <v>63</v>
      </c>
      <c r="W19" s="70">
        <f t="shared" si="12"/>
        <v>0.011421319796954314</v>
      </c>
      <c r="X19" s="45">
        <v>27</v>
      </c>
      <c r="Y19" s="70">
        <f t="shared" si="13"/>
        <v>0.004894851341551849</v>
      </c>
      <c r="Z19" s="49">
        <f t="shared" si="14"/>
        <v>90</v>
      </c>
      <c r="AA19" s="84">
        <v>72</v>
      </c>
      <c r="AB19" s="70">
        <f t="shared" si="15"/>
        <v>0.009766684753119913</v>
      </c>
      <c r="AC19" s="84">
        <v>29</v>
      </c>
      <c r="AD19" s="70">
        <f t="shared" si="16"/>
        <v>0.003933803581117743</v>
      </c>
      <c r="AE19" s="49">
        <f t="shared" si="17"/>
        <v>101</v>
      </c>
      <c r="AF19" s="45">
        <v>98</v>
      </c>
      <c r="AG19" s="70">
        <f t="shared" si="18"/>
        <v>0.012417638114546376</v>
      </c>
      <c r="AH19" s="45">
        <v>34</v>
      </c>
      <c r="AI19" s="70">
        <f t="shared" si="19"/>
        <v>0.004308160162189559</v>
      </c>
      <c r="AJ19" s="49">
        <f t="shared" si="20"/>
        <v>132</v>
      </c>
      <c r="AK19" s="84">
        <v>64</v>
      </c>
      <c r="AL19" s="70">
        <f t="shared" si="21"/>
        <v>0.011506652283351312</v>
      </c>
      <c r="AM19" s="84">
        <v>23</v>
      </c>
      <c r="AN19" s="70">
        <f t="shared" si="22"/>
        <v>0.004135203164329378</v>
      </c>
      <c r="AO19" s="49">
        <f t="shared" si="23"/>
        <v>87</v>
      </c>
      <c r="AP19" s="45">
        <v>63</v>
      </c>
      <c r="AQ19" s="70">
        <f t="shared" si="24"/>
        <v>0.009840674789128397</v>
      </c>
      <c r="AR19" s="45">
        <v>30</v>
      </c>
      <c r="AS19" s="70">
        <f t="shared" si="25"/>
        <v>0.004686035613870665</v>
      </c>
      <c r="AT19" s="49">
        <f t="shared" si="26"/>
        <v>93</v>
      </c>
      <c r="AU19" s="45">
        <v>70</v>
      </c>
      <c r="AV19" s="70">
        <f t="shared" si="27"/>
        <v>0.012411347517730497</v>
      </c>
      <c r="AW19" s="45">
        <v>28</v>
      </c>
      <c r="AX19" s="70">
        <f t="shared" si="28"/>
        <v>0.004964539007092199</v>
      </c>
      <c r="AY19" s="49">
        <f t="shared" si="29"/>
        <v>98</v>
      </c>
      <c r="AZ19" s="45">
        <v>66</v>
      </c>
      <c r="BA19" s="70">
        <f t="shared" si="30"/>
        <v>0.01276595744680851</v>
      </c>
      <c r="BB19" s="45">
        <v>29</v>
      </c>
      <c r="BC19" s="70">
        <f t="shared" si="31"/>
        <v>0.005609284332688588</v>
      </c>
      <c r="BD19" s="49">
        <f t="shared" si="32"/>
        <v>95</v>
      </c>
      <c r="BE19" s="45">
        <v>51</v>
      </c>
      <c r="BF19" s="70">
        <f t="shared" si="33"/>
        <v>0.010245078344716753</v>
      </c>
      <c r="BG19" s="45">
        <v>36</v>
      </c>
      <c r="BH19" s="70">
        <f t="shared" si="34"/>
        <v>0.007231820008035355</v>
      </c>
      <c r="BI19" s="49">
        <f t="shared" si="35"/>
        <v>87</v>
      </c>
    </row>
    <row r="20" spans="1:61" ht="15.75">
      <c r="A20" s="4" t="s">
        <v>10</v>
      </c>
      <c r="B20" s="55">
        <f>SUM(B10:B19)</f>
        <v>3022</v>
      </c>
      <c r="C20" s="70">
        <f>B20/$F$20</f>
        <v>0.6149776149776149</v>
      </c>
      <c r="D20" s="55">
        <f>SUM(D10:D19)</f>
        <v>1892</v>
      </c>
      <c r="E20" s="70">
        <f t="shared" si="1"/>
        <v>0.385022385022385</v>
      </c>
      <c r="F20" s="55">
        <f t="shared" si="2"/>
        <v>4914</v>
      </c>
      <c r="G20" s="8">
        <f>SUM(G10:G19)</f>
        <v>2778</v>
      </c>
      <c r="H20" s="9">
        <f>G20/$K$20</f>
        <v>0.6335233751425313</v>
      </c>
      <c r="I20" s="8">
        <f>SUM(I10:I19)</f>
        <v>1607</v>
      </c>
      <c r="J20" s="9">
        <f aca="true" t="shared" si="36" ref="J20">I20/$K$20</f>
        <v>0.3664766248574686</v>
      </c>
      <c r="K20" s="8">
        <f aca="true" t="shared" si="37" ref="K20">G20+I20</f>
        <v>4385</v>
      </c>
      <c r="L20" s="8">
        <f>SUM(L10:L19)</f>
        <v>2734</v>
      </c>
      <c r="M20" s="9">
        <f t="shared" si="6"/>
        <v>0.6131419600807356</v>
      </c>
      <c r="N20" s="8">
        <f>SUM(N10:N19)</f>
        <v>1725</v>
      </c>
      <c r="O20" s="9">
        <f t="shared" si="7"/>
        <v>0.38685803991926443</v>
      </c>
      <c r="P20" s="8">
        <f aca="true" t="shared" si="38" ref="P20">L20+N20</f>
        <v>4459</v>
      </c>
      <c r="Q20" s="8">
        <f>SUM(Q10:Q19)</f>
        <v>3470</v>
      </c>
      <c r="R20" s="9">
        <f t="shared" si="9"/>
        <v>0.6278270309390266</v>
      </c>
      <c r="S20" s="8">
        <f>SUM(S10:S19)</f>
        <v>2057</v>
      </c>
      <c r="T20" s="9">
        <f t="shared" si="10"/>
        <v>0.3721729690609734</v>
      </c>
      <c r="U20" s="8">
        <f aca="true" t="shared" si="39" ref="U20">Q20+S20</f>
        <v>5527</v>
      </c>
      <c r="V20" s="55">
        <f>SUM(V10:V19)</f>
        <v>3192</v>
      </c>
      <c r="W20" s="9">
        <f t="shared" si="12"/>
        <v>0.5786802030456852</v>
      </c>
      <c r="X20" s="55">
        <f>SUM(X10:X19)</f>
        <v>2324</v>
      </c>
      <c r="Y20" s="9">
        <f t="shared" si="13"/>
        <v>0.4213197969543147</v>
      </c>
      <c r="Z20" s="55">
        <f t="shared" si="14"/>
        <v>5516</v>
      </c>
      <c r="AA20" s="8">
        <f>SUM(AA10:AA19)</f>
        <v>4125</v>
      </c>
      <c r="AB20" s="9">
        <f t="shared" si="15"/>
        <v>0.5595496473141617</v>
      </c>
      <c r="AC20" s="8">
        <f>SUM(AC10:AC19)</f>
        <v>3247</v>
      </c>
      <c r="AD20" s="9">
        <f t="shared" si="16"/>
        <v>0.4404503526858383</v>
      </c>
      <c r="AE20" s="8">
        <f aca="true" t="shared" si="40" ref="AE20">AA20+AC20</f>
        <v>7372</v>
      </c>
      <c r="AF20" s="55">
        <f>SUM(AF10:AF19)</f>
        <v>4510</v>
      </c>
      <c r="AG20" s="9">
        <f t="shared" si="18"/>
        <v>0.5714647744551444</v>
      </c>
      <c r="AH20" s="55">
        <f>SUM(AH10:AH19)</f>
        <v>3382</v>
      </c>
      <c r="AI20" s="9">
        <f t="shared" si="19"/>
        <v>0.42853522554485557</v>
      </c>
      <c r="AJ20" s="55">
        <f t="shared" si="20"/>
        <v>7892</v>
      </c>
      <c r="AK20" s="55">
        <f>SUM(AK10:AK19)</f>
        <v>3216</v>
      </c>
      <c r="AL20" s="9">
        <f t="shared" si="21"/>
        <v>0.5782092772384034</v>
      </c>
      <c r="AM20" s="55">
        <f>SUM(AM10:AM19)</f>
        <v>2346</v>
      </c>
      <c r="AN20" s="9">
        <f t="shared" si="22"/>
        <v>0.42179072276159657</v>
      </c>
      <c r="AO20" s="55">
        <f t="shared" si="23"/>
        <v>5562</v>
      </c>
      <c r="AP20" s="55">
        <f>SUM(AP10:AP19)</f>
        <v>3564</v>
      </c>
      <c r="AQ20" s="9">
        <f t="shared" si="24"/>
        <v>0.5567010309278351</v>
      </c>
      <c r="AR20" s="55">
        <f>SUM(AR10:AR19)</f>
        <v>2838</v>
      </c>
      <c r="AS20" s="9">
        <f t="shared" si="25"/>
        <v>0.44329896907216493</v>
      </c>
      <c r="AT20" s="55">
        <f t="shared" si="26"/>
        <v>6402</v>
      </c>
      <c r="AU20" s="55">
        <f>SUM(AU10:AU19)</f>
        <v>3258</v>
      </c>
      <c r="AV20" s="9">
        <f t="shared" si="27"/>
        <v>0.5776595744680851</v>
      </c>
      <c r="AW20" s="55">
        <f>SUM(AW10:AW19)</f>
        <v>2382</v>
      </c>
      <c r="AX20" s="9">
        <f t="shared" si="28"/>
        <v>0.4223404255319149</v>
      </c>
      <c r="AY20" s="55">
        <f t="shared" si="29"/>
        <v>5640</v>
      </c>
      <c r="AZ20" s="55">
        <f>SUM(AZ10:AZ19)</f>
        <v>2981</v>
      </c>
      <c r="BA20" s="9">
        <f t="shared" si="30"/>
        <v>0.5765957446808511</v>
      </c>
      <c r="BB20" s="55">
        <f>SUM(BB10:BB19)</f>
        <v>2189</v>
      </c>
      <c r="BC20" s="9">
        <f t="shared" si="31"/>
        <v>0.42340425531914894</v>
      </c>
      <c r="BD20" s="55">
        <f t="shared" si="32"/>
        <v>5170</v>
      </c>
      <c r="BE20" s="55">
        <f>SUM(BE10:BE19)</f>
        <v>2775</v>
      </c>
      <c r="BF20" s="9">
        <f t="shared" si="33"/>
        <v>0.5574527922860587</v>
      </c>
      <c r="BG20" s="55">
        <f>SUM(BG10:BG19)</f>
        <v>2203</v>
      </c>
      <c r="BH20" s="9">
        <f t="shared" si="34"/>
        <v>0.44254720771394135</v>
      </c>
      <c r="BI20" s="55">
        <f t="shared" si="35"/>
        <v>4978</v>
      </c>
    </row>
    <row r="28" spans="1:3" ht="15">
      <c r="A28" s="3"/>
      <c r="B28" s="3" t="s">
        <v>11</v>
      </c>
      <c r="C28" s="3" t="s">
        <v>13</v>
      </c>
    </row>
    <row r="29" spans="1:4" ht="15">
      <c r="A29" s="3" t="s">
        <v>72</v>
      </c>
      <c r="B29" s="6">
        <f>C20</f>
        <v>0.6149776149776149</v>
      </c>
      <c r="C29" s="6">
        <f>E20</f>
        <v>0.385022385022385</v>
      </c>
      <c r="D29" s="47">
        <f aca="true" t="shared" si="41" ref="D29:D32">B29-C29</f>
        <v>0.22995522995522993</v>
      </c>
    </row>
    <row r="30" spans="1:4" ht="15">
      <c r="A30" s="3" t="s">
        <v>73</v>
      </c>
      <c r="B30" s="6">
        <f>H20</f>
        <v>0.6335233751425313</v>
      </c>
      <c r="C30" s="6">
        <f>J20</f>
        <v>0.3664766248574686</v>
      </c>
      <c r="D30" s="47">
        <f t="shared" si="41"/>
        <v>0.2670467502850627</v>
      </c>
    </row>
    <row r="31" spans="1:4" ht="15">
      <c r="A31" s="3" t="s">
        <v>74</v>
      </c>
      <c r="B31" s="6">
        <f>M20</f>
        <v>0.6131419600807356</v>
      </c>
      <c r="C31" s="6">
        <f>O20</f>
        <v>0.38685803991926443</v>
      </c>
      <c r="D31" s="47">
        <f t="shared" si="41"/>
        <v>0.2262839201614712</v>
      </c>
    </row>
    <row r="32" spans="1:4" ht="15">
      <c r="A32" s="3" t="s">
        <v>75</v>
      </c>
      <c r="B32" s="6">
        <f>R20</f>
        <v>0.6278270309390266</v>
      </c>
      <c r="C32" s="6">
        <f>T20</f>
        <v>0.3721729690609734</v>
      </c>
      <c r="D32" s="47">
        <f t="shared" si="41"/>
        <v>0.2556540618780532</v>
      </c>
    </row>
    <row r="33" spans="1:4" ht="15">
      <c r="A33" s="3" t="s">
        <v>76</v>
      </c>
      <c r="B33" s="6">
        <f>W20</f>
        <v>0.5786802030456852</v>
      </c>
      <c r="C33" s="6">
        <f>Y20</f>
        <v>0.4213197969543147</v>
      </c>
      <c r="D33" s="47">
        <f>B33-C33</f>
        <v>0.15736040609137053</v>
      </c>
    </row>
    <row r="34" spans="1:4" ht="15">
      <c r="A34" s="3" t="s">
        <v>77</v>
      </c>
      <c r="B34" s="6">
        <f>AB20</f>
        <v>0.5595496473141617</v>
      </c>
      <c r="C34" s="6">
        <f>AD20</f>
        <v>0.4404503526858383</v>
      </c>
      <c r="D34" s="47">
        <f aca="true" t="shared" si="42" ref="D34:D40">B34-C34</f>
        <v>0.11909929462832336</v>
      </c>
    </row>
    <row r="35" spans="1:4" ht="15">
      <c r="A35" s="3" t="s">
        <v>78</v>
      </c>
      <c r="B35" s="6">
        <f>AG20</f>
        <v>0.5714647744551444</v>
      </c>
      <c r="C35" s="6">
        <f>AI20</f>
        <v>0.42853522554485557</v>
      </c>
      <c r="D35" s="47">
        <f t="shared" si="42"/>
        <v>0.14292954891028886</v>
      </c>
    </row>
    <row r="36" spans="1:4" ht="15">
      <c r="A36" s="3" t="s">
        <v>79</v>
      </c>
      <c r="B36" s="6">
        <f>AL20</f>
        <v>0.5782092772384034</v>
      </c>
      <c r="C36" s="6">
        <f>AN20</f>
        <v>0.42179072276159657</v>
      </c>
      <c r="D36" s="47">
        <f t="shared" si="42"/>
        <v>0.15641855447680686</v>
      </c>
    </row>
    <row r="37" spans="1:4" ht="15">
      <c r="A37" s="3" t="s">
        <v>80</v>
      </c>
      <c r="B37" s="6">
        <f>AQ20</f>
        <v>0.5567010309278351</v>
      </c>
      <c r="C37" s="6">
        <f>AS20</f>
        <v>0.44329896907216493</v>
      </c>
      <c r="D37" s="47">
        <f t="shared" si="42"/>
        <v>0.11340206185567014</v>
      </c>
    </row>
    <row r="38" spans="1:4" ht="15">
      <c r="A38" s="3" t="s">
        <v>81</v>
      </c>
      <c r="B38" s="6">
        <f>AV20</f>
        <v>0.5776595744680851</v>
      </c>
      <c r="C38" s="6">
        <f>AX20</f>
        <v>0.4223404255319149</v>
      </c>
      <c r="D38" s="47">
        <f t="shared" si="42"/>
        <v>0.15531914893617021</v>
      </c>
    </row>
    <row r="39" spans="1:4" ht="15">
      <c r="A39" s="3" t="s">
        <v>82</v>
      </c>
      <c r="B39" s="6">
        <f>BA20</f>
        <v>0.5765957446808511</v>
      </c>
      <c r="C39" s="6">
        <f>BC20</f>
        <v>0.42340425531914894</v>
      </c>
      <c r="D39" s="47">
        <f t="shared" si="42"/>
        <v>0.15319148936170213</v>
      </c>
    </row>
    <row r="40" spans="1:4" ht="15">
      <c r="A40" s="3" t="s">
        <v>83</v>
      </c>
      <c r="B40" s="6">
        <f>BF20</f>
        <v>0.5574527922860587</v>
      </c>
      <c r="C40" s="6">
        <f>BH20</f>
        <v>0.44254720771394135</v>
      </c>
      <c r="D40" s="47">
        <f t="shared" si="42"/>
        <v>0.11490558457211736</v>
      </c>
    </row>
    <row r="43" spans="5:11" ht="15">
      <c r="E43" s="90" t="s">
        <v>176</v>
      </c>
      <c r="F43" s="90"/>
      <c r="G43" s="90"/>
      <c r="H43" s="90"/>
      <c r="I43" s="90"/>
      <c r="J43" s="90"/>
      <c r="K43" s="90"/>
    </row>
    <row r="44" spans="5:11" ht="15">
      <c r="E44" s="90"/>
      <c r="F44" s="90"/>
      <c r="G44" s="90"/>
      <c r="H44" s="90"/>
      <c r="I44" s="90"/>
      <c r="J44" s="90"/>
      <c r="K44" s="90"/>
    </row>
    <row r="45" spans="5:11" ht="15">
      <c r="E45" s="90"/>
      <c r="F45" s="90"/>
      <c r="G45" s="90"/>
      <c r="H45" s="90"/>
      <c r="I45" s="90"/>
      <c r="J45" s="90"/>
      <c r="K45" s="90"/>
    </row>
  </sheetData>
  <mergeCells count="14">
    <mergeCell ref="AU8:AY8"/>
    <mergeCell ref="AZ8:BD8"/>
    <mergeCell ref="E43:K45"/>
    <mergeCell ref="A8:A9"/>
    <mergeCell ref="BE8:BI8"/>
    <mergeCell ref="B8:F8"/>
    <mergeCell ref="G8:K8"/>
    <mergeCell ref="L8:P8"/>
    <mergeCell ref="Q8:U8"/>
    <mergeCell ref="V8:Z8"/>
    <mergeCell ref="AA8:AE8"/>
    <mergeCell ref="AF8:AJ8"/>
    <mergeCell ref="AK8:AO8"/>
    <mergeCell ref="AP8:AT8"/>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0"/>
  <sheetViews>
    <sheetView workbookViewId="0" topLeftCell="A1"/>
  </sheetViews>
  <sheetFormatPr defaultColWidth="11.421875" defaultRowHeight="15"/>
  <cols>
    <col min="1" max="1" width="24.00390625" style="1" bestFit="1" customWidth="1"/>
    <col min="2" max="7" width="11.421875" style="1" customWidth="1"/>
    <col min="8" max="8" width="12.140625" style="1" customWidth="1"/>
    <col min="9" max="9" width="13.28125" style="1" customWidth="1"/>
    <col min="10" max="16384" width="11.421875" style="1" customWidth="1"/>
  </cols>
  <sheetData>
    <row r="1" ht="15.75">
      <c r="A1" s="10" t="s">
        <v>128</v>
      </c>
    </row>
    <row r="2" ht="15.75">
      <c r="A2" s="10"/>
    </row>
    <row r="3" ht="15">
      <c r="A3" s="26" t="s">
        <v>177</v>
      </c>
    </row>
    <row r="4" ht="15.75">
      <c r="A4" s="10"/>
    </row>
    <row r="8" spans="1:61" ht="15">
      <c r="A8" s="94" t="s">
        <v>121</v>
      </c>
      <c r="B8" s="93" t="s">
        <v>15</v>
      </c>
      <c r="C8" s="93"/>
      <c r="D8" s="93"/>
      <c r="E8" s="93"/>
      <c r="F8" s="93"/>
      <c r="G8" s="93" t="s">
        <v>16</v>
      </c>
      <c r="H8" s="93"/>
      <c r="I8" s="93"/>
      <c r="J8" s="93"/>
      <c r="K8" s="93"/>
      <c r="L8" s="93" t="s">
        <v>17</v>
      </c>
      <c r="M8" s="93"/>
      <c r="N8" s="93"/>
      <c r="O8" s="93"/>
      <c r="P8" s="93"/>
      <c r="Q8" s="93" t="s">
        <v>18</v>
      </c>
      <c r="R8" s="93"/>
      <c r="S8" s="93"/>
      <c r="T8" s="93"/>
      <c r="U8" s="93"/>
      <c r="V8" s="93" t="s">
        <v>19</v>
      </c>
      <c r="W8" s="93"/>
      <c r="X8" s="93"/>
      <c r="Y8" s="93"/>
      <c r="Z8" s="93"/>
      <c r="AA8" s="93" t="s">
        <v>20</v>
      </c>
      <c r="AB8" s="93"/>
      <c r="AC8" s="93"/>
      <c r="AD8" s="93"/>
      <c r="AE8" s="93"/>
      <c r="AF8" s="93" t="s">
        <v>21</v>
      </c>
      <c r="AG8" s="93"/>
      <c r="AH8" s="93"/>
      <c r="AI8" s="93"/>
      <c r="AJ8" s="93"/>
      <c r="AK8" s="93" t="s">
        <v>22</v>
      </c>
      <c r="AL8" s="93"/>
      <c r="AM8" s="93"/>
      <c r="AN8" s="93"/>
      <c r="AO8" s="93"/>
      <c r="AP8" s="93" t="s">
        <v>23</v>
      </c>
      <c r="AQ8" s="93"/>
      <c r="AR8" s="93"/>
      <c r="AS8" s="93"/>
      <c r="AT8" s="93"/>
      <c r="AU8" s="93" t="s">
        <v>24</v>
      </c>
      <c r="AV8" s="93"/>
      <c r="AW8" s="93"/>
      <c r="AX8" s="93"/>
      <c r="AY8" s="93"/>
      <c r="AZ8" s="93" t="s">
        <v>25</v>
      </c>
      <c r="BA8" s="93"/>
      <c r="BB8" s="93"/>
      <c r="BC8" s="93"/>
      <c r="BD8" s="93"/>
      <c r="BE8" s="93" t="s">
        <v>26</v>
      </c>
      <c r="BF8" s="93"/>
      <c r="BG8" s="93"/>
      <c r="BH8" s="93"/>
      <c r="BI8" s="93"/>
    </row>
    <row r="9" spans="1:61" ht="15">
      <c r="A9" s="95"/>
      <c r="B9" s="2" t="s">
        <v>11</v>
      </c>
      <c r="C9" s="5" t="s">
        <v>12</v>
      </c>
      <c r="D9" s="2" t="s">
        <v>13</v>
      </c>
      <c r="E9" s="5" t="s">
        <v>14</v>
      </c>
      <c r="F9" s="2" t="s">
        <v>10</v>
      </c>
      <c r="G9" s="2" t="s">
        <v>11</v>
      </c>
      <c r="H9" s="5" t="s">
        <v>12</v>
      </c>
      <c r="I9" s="2" t="s">
        <v>13</v>
      </c>
      <c r="J9" s="5" t="s">
        <v>14</v>
      </c>
      <c r="K9" s="2" t="s">
        <v>10</v>
      </c>
      <c r="L9" s="2" t="s">
        <v>11</v>
      </c>
      <c r="M9" s="5" t="s">
        <v>12</v>
      </c>
      <c r="N9" s="2" t="s">
        <v>13</v>
      </c>
      <c r="O9" s="5" t="s">
        <v>14</v>
      </c>
      <c r="P9" s="2" t="s">
        <v>10</v>
      </c>
      <c r="Q9" s="2" t="s">
        <v>11</v>
      </c>
      <c r="R9" s="5" t="s">
        <v>12</v>
      </c>
      <c r="S9" s="2" t="s">
        <v>13</v>
      </c>
      <c r="T9" s="5" t="s">
        <v>14</v>
      </c>
      <c r="U9" s="2" t="s">
        <v>10</v>
      </c>
      <c r="V9" s="2" t="s">
        <v>11</v>
      </c>
      <c r="W9" s="5" t="s">
        <v>12</v>
      </c>
      <c r="X9" s="2" t="s">
        <v>13</v>
      </c>
      <c r="Y9" s="5" t="s">
        <v>14</v>
      </c>
      <c r="Z9" s="2" t="s">
        <v>10</v>
      </c>
      <c r="AA9" s="2" t="s">
        <v>11</v>
      </c>
      <c r="AB9" s="5" t="s">
        <v>12</v>
      </c>
      <c r="AC9" s="2" t="s">
        <v>13</v>
      </c>
      <c r="AD9" s="5" t="s">
        <v>14</v>
      </c>
      <c r="AE9" s="2" t="s">
        <v>10</v>
      </c>
      <c r="AF9" s="2" t="s">
        <v>11</v>
      </c>
      <c r="AG9" s="5" t="s">
        <v>12</v>
      </c>
      <c r="AH9" s="2" t="s">
        <v>13</v>
      </c>
      <c r="AI9" s="5" t="s">
        <v>14</v>
      </c>
      <c r="AJ9" s="2" t="s">
        <v>10</v>
      </c>
      <c r="AK9" s="2" t="s">
        <v>11</v>
      </c>
      <c r="AL9" s="5" t="s">
        <v>12</v>
      </c>
      <c r="AM9" s="2" t="s">
        <v>13</v>
      </c>
      <c r="AN9" s="5" t="s">
        <v>14</v>
      </c>
      <c r="AO9" s="2" t="s">
        <v>10</v>
      </c>
      <c r="AP9" s="2" t="s">
        <v>11</v>
      </c>
      <c r="AQ9" s="5" t="s">
        <v>12</v>
      </c>
      <c r="AR9" s="2" t="s">
        <v>13</v>
      </c>
      <c r="AS9" s="5" t="s">
        <v>14</v>
      </c>
      <c r="AT9" s="2" t="s">
        <v>10</v>
      </c>
      <c r="AU9" s="2" t="s">
        <v>11</v>
      </c>
      <c r="AV9" s="5" t="s">
        <v>12</v>
      </c>
      <c r="AW9" s="2" t="s">
        <v>13</v>
      </c>
      <c r="AX9" s="5" t="s">
        <v>14</v>
      </c>
      <c r="AY9" s="2" t="s">
        <v>10</v>
      </c>
      <c r="AZ9" s="2" t="s">
        <v>11</v>
      </c>
      <c r="BA9" s="5" t="s">
        <v>12</v>
      </c>
      <c r="BB9" s="2" t="s">
        <v>13</v>
      </c>
      <c r="BC9" s="5" t="s">
        <v>14</v>
      </c>
      <c r="BD9" s="2" t="s">
        <v>10</v>
      </c>
      <c r="BE9" s="2" t="s">
        <v>11</v>
      </c>
      <c r="BF9" s="5" t="s">
        <v>12</v>
      </c>
      <c r="BG9" s="2" t="s">
        <v>13</v>
      </c>
      <c r="BH9" s="5" t="s">
        <v>14</v>
      </c>
      <c r="BI9" s="2" t="s">
        <v>10</v>
      </c>
    </row>
    <row r="10" spans="1:61" ht="15">
      <c r="A10" s="3" t="s">
        <v>27</v>
      </c>
      <c r="B10" s="45">
        <v>263</v>
      </c>
      <c r="C10" s="70">
        <f>B10/$F$18</f>
        <v>0.051966014621616284</v>
      </c>
      <c r="D10" s="45">
        <v>81</v>
      </c>
      <c r="E10" s="81">
        <f>D10/$F$18</f>
        <v>0.016004742145820983</v>
      </c>
      <c r="F10" s="49">
        <f>B10+D10</f>
        <v>344</v>
      </c>
      <c r="G10" s="50">
        <v>258</v>
      </c>
      <c r="H10" s="70">
        <f>G10/$K$18</f>
        <v>0.05706702057067021</v>
      </c>
      <c r="I10" s="50">
        <v>120</v>
      </c>
      <c r="J10" s="81">
        <f>I10/$K$18</f>
        <v>0.026542800265428004</v>
      </c>
      <c r="K10" s="49">
        <f>G10+I10</f>
        <v>378</v>
      </c>
      <c r="L10" s="50">
        <v>225</v>
      </c>
      <c r="M10" s="70">
        <f>L10/$P$18</f>
        <v>0.04919108001749016</v>
      </c>
      <c r="N10" s="50">
        <v>144</v>
      </c>
      <c r="O10" s="81">
        <f>N10/$P$18</f>
        <v>0.031482291211193704</v>
      </c>
      <c r="P10" s="49">
        <f>L10+N10</f>
        <v>369</v>
      </c>
      <c r="Q10" s="50">
        <v>359</v>
      </c>
      <c r="R10" s="70">
        <f>Q10/$U$18</f>
        <v>0.05573668684986803</v>
      </c>
      <c r="S10" s="50">
        <v>185</v>
      </c>
      <c r="T10" s="81">
        <f>S10/$U$18</f>
        <v>0.02872224809812141</v>
      </c>
      <c r="U10" s="49">
        <f>Q10+S10</f>
        <v>544</v>
      </c>
      <c r="V10" s="50">
        <v>284</v>
      </c>
      <c r="W10" s="70">
        <f>V10/$Z$18</f>
        <v>0.04922010398613518</v>
      </c>
      <c r="X10" s="50">
        <v>139</v>
      </c>
      <c r="Y10" s="81">
        <f>X10/$Z$18</f>
        <v>0.024090121317157712</v>
      </c>
      <c r="Z10" s="49">
        <f>V10+X10</f>
        <v>423</v>
      </c>
      <c r="AA10" s="85">
        <v>502</v>
      </c>
      <c r="AB10" s="70">
        <f>AA10/$AE$18</f>
        <v>0.06504275719098213</v>
      </c>
      <c r="AC10" s="85">
        <v>523</v>
      </c>
      <c r="AD10" s="81">
        <f>AC10/$AE$18</f>
        <v>0.06776366934438974</v>
      </c>
      <c r="AE10" s="49">
        <f>AA10+AC10</f>
        <v>1025</v>
      </c>
      <c r="AF10" s="50">
        <v>429</v>
      </c>
      <c r="AG10" s="70">
        <f>AF10/$AJ$18</f>
        <v>0.05218343267242428</v>
      </c>
      <c r="AH10" s="50">
        <v>271</v>
      </c>
      <c r="AI10" s="81">
        <f>AH10/$AJ$18</f>
        <v>0.032964359566962656</v>
      </c>
      <c r="AJ10" s="49">
        <f>AF10+AH10</f>
        <v>700</v>
      </c>
      <c r="AK10" s="50">
        <v>377</v>
      </c>
      <c r="AL10" s="70">
        <f>AK10/$AO$18</f>
        <v>0.0652926913751299</v>
      </c>
      <c r="AM10" s="50">
        <v>197</v>
      </c>
      <c r="AN10" s="81">
        <f>AM10/$AO$18</f>
        <v>0.03411846207135435</v>
      </c>
      <c r="AO10" s="49">
        <f>AK10+AM10</f>
        <v>574</v>
      </c>
      <c r="AP10" s="50">
        <v>345</v>
      </c>
      <c r="AQ10" s="70">
        <f>AP10/$AT$18</f>
        <v>0.051685393258426963</v>
      </c>
      <c r="AR10" s="50">
        <v>176</v>
      </c>
      <c r="AS10" s="81">
        <f>AR10/$AT$18</f>
        <v>0.026367041198501872</v>
      </c>
      <c r="AT10" s="49">
        <f>AP10+AR10</f>
        <v>521</v>
      </c>
      <c r="AU10" s="50">
        <v>207</v>
      </c>
      <c r="AV10" s="70">
        <f>AU10/$AY$18</f>
        <v>0.035634360475124804</v>
      </c>
      <c r="AW10" s="50">
        <v>118</v>
      </c>
      <c r="AX10" s="81">
        <f>AW10/$AY$18</f>
        <v>0.02031330693751076</v>
      </c>
      <c r="AY10" s="49">
        <f>AU10+AW10</f>
        <v>325</v>
      </c>
      <c r="AZ10" s="50">
        <v>259</v>
      </c>
      <c r="BA10" s="70">
        <f>AZ10/$BD$18</f>
        <v>0.048629365377393916</v>
      </c>
      <c r="BB10" s="50">
        <v>130</v>
      </c>
      <c r="BC10" s="81">
        <f>BB10/$BD$18</f>
        <v>0.024408561772437103</v>
      </c>
      <c r="BD10" s="49">
        <f>AZ10+BB10</f>
        <v>389</v>
      </c>
      <c r="BE10" s="50">
        <v>254</v>
      </c>
      <c r="BF10" s="70">
        <f>BE10/$BI$18</f>
        <v>0.04972592012529366</v>
      </c>
      <c r="BG10" s="50">
        <v>90</v>
      </c>
      <c r="BH10" s="81">
        <f>BG10/$BI$18</f>
        <v>0.017619420516836334</v>
      </c>
      <c r="BI10" s="49">
        <f>BE10+BG10</f>
        <v>344</v>
      </c>
    </row>
    <row r="11" spans="1:61" ht="15">
      <c r="A11" s="3" t="s">
        <v>28</v>
      </c>
      <c r="B11" s="45">
        <v>701</v>
      </c>
      <c r="C11" s="70">
        <f aca="true" t="shared" si="0" ref="C11:C18">B11/$F$18</f>
        <v>0.1385101758545742</v>
      </c>
      <c r="D11" s="45">
        <v>291</v>
      </c>
      <c r="E11" s="81">
        <f aca="true" t="shared" si="1" ref="E11:E18">D11/$F$18</f>
        <v>0.05749851807943094</v>
      </c>
      <c r="F11" s="49">
        <f aca="true" t="shared" si="2" ref="F11:F18">B11+D11</f>
        <v>992</v>
      </c>
      <c r="G11" s="50">
        <v>705</v>
      </c>
      <c r="H11" s="70">
        <f aca="true" t="shared" si="3" ref="H11:H18">G11/$K$18</f>
        <v>0.15593895155938953</v>
      </c>
      <c r="I11" s="50">
        <v>299</v>
      </c>
      <c r="J11" s="81">
        <f aca="true" t="shared" si="4" ref="J11:J18">I11/$K$18</f>
        <v>0.06613581066135811</v>
      </c>
      <c r="K11" s="49">
        <f aca="true" t="shared" si="5" ref="K11:K18">G11+I11</f>
        <v>1004</v>
      </c>
      <c r="L11" s="50">
        <v>652</v>
      </c>
      <c r="M11" s="70">
        <f aca="true" t="shared" si="6" ref="M11:M18">L11/$P$18</f>
        <v>0.1425448185395715</v>
      </c>
      <c r="N11" s="50">
        <v>328</v>
      </c>
      <c r="O11" s="81">
        <f aca="true" t="shared" si="7" ref="O11:O18">N11/$P$18</f>
        <v>0.07170966331438566</v>
      </c>
      <c r="P11" s="49">
        <f aca="true" t="shared" si="8" ref="P11:P17">L11+N11</f>
        <v>980</v>
      </c>
      <c r="Q11" s="50">
        <v>691</v>
      </c>
      <c r="R11" s="70">
        <f aca="true" t="shared" si="9" ref="R11:R18">Q11/$U$18</f>
        <v>0.1072814780313616</v>
      </c>
      <c r="S11" s="50">
        <v>317</v>
      </c>
      <c r="T11" s="81">
        <f aca="true" t="shared" si="10" ref="T11:T18">S11/$U$18</f>
        <v>0.04921596025461885</v>
      </c>
      <c r="U11" s="49">
        <f aca="true" t="shared" si="11" ref="U11:U17">Q11+S11</f>
        <v>1008</v>
      </c>
      <c r="V11" s="50">
        <v>787</v>
      </c>
      <c r="W11" s="70">
        <f aca="true" t="shared" si="12" ref="W11:W18">V11/$Z$18</f>
        <v>0.1363951473136915</v>
      </c>
      <c r="X11" s="50">
        <v>485</v>
      </c>
      <c r="Y11" s="81">
        <f aca="true" t="shared" si="13" ref="Y11:Y18">X11/$Z$18</f>
        <v>0.08405545927209705</v>
      </c>
      <c r="Z11" s="49">
        <f aca="true" t="shared" si="14" ref="Z11:Z18">V11+X11</f>
        <v>1272</v>
      </c>
      <c r="AA11" s="85">
        <v>886</v>
      </c>
      <c r="AB11" s="70">
        <f aca="true" t="shared" si="15" ref="AB11:AB18">AA11/$AE$18</f>
        <v>0.11479657942472143</v>
      </c>
      <c r="AC11" s="85">
        <v>512</v>
      </c>
      <c r="AD11" s="81">
        <f aca="true" t="shared" si="16" ref="AD11:AD18">AC11/$AE$18</f>
        <v>0.06633842964498575</v>
      </c>
      <c r="AE11" s="49">
        <f aca="true" t="shared" si="17" ref="AE11:AE18">AA11+AC11</f>
        <v>1398</v>
      </c>
      <c r="AF11" s="50">
        <v>1136</v>
      </c>
      <c r="AG11" s="70">
        <f aca="true" t="shared" si="18" ref="AG11:AG18">AF11/$AJ$18</f>
        <v>0.13818270283420508</v>
      </c>
      <c r="AH11" s="50">
        <v>666</v>
      </c>
      <c r="AI11" s="81">
        <f aca="true" t="shared" si="19" ref="AI11:AI18">AH11/$AJ$18</f>
        <v>0.08101204233061671</v>
      </c>
      <c r="AJ11" s="49">
        <f aca="true" t="shared" si="20" ref="AJ11:AJ18">AF11+AH11</f>
        <v>1802</v>
      </c>
      <c r="AK11" s="50">
        <v>721</v>
      </c>
      <c r="AL11" s="70">
        <f aca="true" t="shared" si="21" ref="AL11:AL18">AK11/$AO$18</f>
        <v>0.12487010737790094</v>
      </c>
      <c r="AM11" s="50">
        <v>510</v>
      </c>
      <c r="AN11" s="81">
        <f aca="true" t="shared" si="22" ref="AN11:AN18">AM11/$AO$18</f>
        <v>0.08832698302736404</v>
      </c>
      <c r="AO11" s="49">
        <f aca="true" t="shared" si="23" ref="AO11:AO18">AK11+AM11</f>
        <v>1231</v>
      </c>
      <c r="AP11" s="50">
        <v>861</v>
      </c>
      <c r="AQ11" s="70">
        <f aca="true" t="shared" si="24" ref="AQ11:AQ18">AP11/$AT$18</f>
        <v>0.12898876404494383</v>
      </c>
      <c r="AR11" s="50">
        <v>545</v>
      </c>
      <c r="AS11" s="81">
        <f aca="true" t="shared" si="25" ref="AS11:AS18">AR11/$AT$18</f>
        <v>0.08164794007490636</v>
      </c>
      <c r="AT11" s="49">
        <f aca="true" t="shared" si="26" ref="AT11:AT18">AP11+AR11</f>
        <v>1406</v>
      </c>
      <c r="AU11" s="50">
        <v>728</v>
      </c>
      <c r="AV11" s="70">
        <f aca="true" t="shared" si="27" ref="AV11:AV18">AU11/$AY$18</f>
        <v>0.12532277500430367</v>
      </c>
      <c r="AW11" s="50">
        <v>349</v>
      </c>
      <c r="AX11" s="81">
        <f aca="true" t="shared" si="28" ref="AX11:AX18">AW11/$AY$18</f>
        <v>0.0600791874677225</v>
      </c>
      <c r="AY11" s="49">
        <f aca="true" t="shared" si="29" ref="AY11:AY18">AU11+AW11</f>
        <v>1077</v>
      </c>
      <c r="AZ11" s="50">
        <v>696</v>
      </c>
      <c r="BA11" s="70">
        <f aca="true" t="shared" si="30" ref="BA11:BA18">AZ11/$BD$18</f>
        <v>0.13067968456627863</v>
      </c>
      <c r="BB11" s="50">
        <v>370</v>
      </c>
      <c r="BC11" s="81">
        <f aca="true" t="shared" si="31" ref="BC11:BC18">BB11/$BD$18</f>
        <v>0.06947052196770559</v>
      </c>
      <c r="BD11" s="49">
        <f aca="true" t="shared" si="32" ref="BD11:BD18">AZ11+BB11</f>
        <v>1066</v>
      </c>
      <c r="BE11" s="50">
        <v>681</v>
      </c>
      <c r="BF11" s="70">
        <f aca="true" t="shared" si="33" ref="BF11:BF18">BE11/$BI$18</f>
        <v>0.13332028191072826</v>
      </c>
      <c r="BG11" s="50">
        <v>464</v>
      </c>
      <c r="BH11" s="81">
        <f aca="true" t="shared" si="34" ref="BH11:BH18">BG11/$BI$18</f>
        <v>0.0908379013312451</v>
      </c>
      <c r="BI11" s="49">
        <f aca="true" t="shared" si="35" ref="BI11:BI18">BE11+BG11</f>
        <v>1145</v>
      </c>
    </row>
    <row r="12" spans="1:61" ht="15">
      <c r="A12" s="3" t="s">
        <v>29</v>
      </c>
      <c r="B12" s="50">
        <v>1542</v>
      </c>
      <c r="C12" s="70">
        <f t="shared" si="0"/>
        <v>0.30468286899822167</v>
      </c>
      <c r="D12" s="50">
        <v>814</v>
      </c>
      <c r="E12" s="81">
        <f t="shared" si="1"/>
        <v>0.16083777909504052</v>
      </c>
      <c r="F12" s="49">
        <f t="shared" si="2"/>
        <v>2356</v>
      </c>
      <c r="G12" s="50">
        <v>1382</v>
      </c>
      <c r="H12" s="70">
        <f t="shared" si="3"/>
        <v>0.3056845830568458</v>
      </c>
      <c r="I12" s="50">
        <v>637</v>
      </c>
      <c r="J12" s="81">
        <f t="shared" si="4"/>
        <v>0.1408980314089803</v>
      </c>
      <c r="K12" s="49">
        <f t="shared" si="5"/>
        <v>2019</v>
      </c>
      <c r="L12" s="50">
        <v>1388</v>
      </c>
      <c r="M12" s="70">
        <f t="shared" si="6"/>
        <v>0.3034543069523393</v>
      </c>
      <c r="N12" s="50">
        <v>719</v>
      </c>
      <c r="O12" s="81">
        <f t="shared" si="7"/>
        <v>0.15719282903366857</v>
      </c>
      <c r="P12" s="49">
        <f t="shared" si="8"/>
        <v>2107</v>
      </c>
      <c r="Q12" s="50">
        <v>2522</v>
      </c>
      <c r="R12" s="70">
        <f t="shared" si="9"/>
        <v>0.39155410650520106</v>
      </c>
      <c r="S12" s="50">
        <v>1279</v>
      </c>
      <c r="T12" s="81">
        <f t="shared" si="10"/>
        <v>0.19857165036485017</v>
      </c>
      <c r="U12" s="49">
        <f t="shared" si="11"/>
        <v>3801</v>
      </c>
      <c r="V12" s="50">
        <v>1659</v>
      </c>
      <c r="W12" s="70">
        <f t="shared" si="12"/>
        <v>0.2875216637781629</v>
      </c>
      <c r="X12" s="50">
        <v>1060</v>
      </c>
      <c r="Y12" s="81">
        <f t="shared" si="13"/>
        <v>0.18370883882149047</v>
      </c>
      <c r="Z12" s="49">
        <f t="shared" si="14"/>
        <v>2719</v>
      </c>
      <c r="AA12" s="85">
        <v>2181</v>
      </c>
      <c r="AB12" s="70">
        <f t="shared" si="15"/>
        <v>0.2825861622181912</v>
      </c>
      <c r="AC12" s="85">
        <v>1474</v>
      </c>
      <c r="AD12" s="81">
        <f t="shared" si="16"/>
        <v>0.19098211972013476</v>
      </c>
      <c r="AE12" s="49">
        <f t="shared" si="17"/>
        <v>3655</v>
      </c>
      <c r="AF12" s="50">
        <v>2328</v>
      </c>
      <c r="AG12" s="70">
        <f t="shared" si="18"/>
        <v>0.2831772290475611</v>
      </c>
      <c r="AH12" s="50">
        <v>1520</v>
      </c>
      <c r="AI12" s="81">
        <f t="shared" si="19"/>
        <v>0.18489234886266878</v>
      </c>
      <c r="AJ12" s="49">
        <f t="shared" si="20"/>
        <v>3848</v>
      </c>
      <c r="AK12" s="50">
        <v>1652</v>
      </c>
      <c r="AL12" s="70">
        <f t="shared" si="21"/>
        <v>0.28611014894354003</v>
      </c>
      <c r="AM12" s="50">
        <v>1079</v>
      </c>
      <c r="AN12" s="81">
        <f t="shared" si="22"/>
        <v>0.18687218565985453</v>
      </c>
      <c r="AO12" s="49">
        <f t="shared" si="23"/>
        <v>2731</v>
      </c>
      <c r="AP12" s="50">
        <v>1841</v>
      </c>
      <c r="AQ12" s="70">
        <f t="shared" si="24"/>
        <v>0.2758052434456929</v>
      </c>
      <c r="AR12" s="50">
        <v>1288</v>
      </c>
      <c r="AS12" s="81">
        <f t="shared" si="25"/>
        <v>0.19295880149812733</v>
      </c>
      <c r="AT12" s="49">
        <f t="shared" si="26"/>
        <v>3129</v>
      </c>
      <c r="AU12" s="50">
        <v>1674</v>
      </c>
      <c r="AV12" s="70">
        <f t="shared" si="27"/>
        <v>0.28817352384231365</v>
      </c>
      <c r="AW12" s="50">
        <v>1106</v>
      </c>
      <c r="AX12" s="81">
        <f t="shared" si="28"/>
        <v>0.19039421587192287</v>
      </c>
      <c r="AY12" s="49">
        <f t="shared" si="29"/>
        <v>2780</v>
      </c>
      <c r="AZ12" s="50">
        <v>1363</v>
      </c>
      <c r="BA12" s="70">
        <f t="shared" si="30"/>
        <v>0.255914382275629</v>
      </c>
      <c r="BB12" s="50">
        <v>920</v>
      </c>
      <c r="BC12" s="81">
        <f t="shared" si="31"/>
        <v>0.17273751408186255</v>
      </c>
      <c r="BD12" s="49">
        <f t="shared" si="32"/>
        <v>2283</v>
      </c>
      <c r="BE12" s="50">
        <v>1387</v>
      </c>
      <c r="BF12" s="70">
        <f t="shared" si="33"/>
        <v>0.27153484729835553</v>
      </c>
      <c r="BG12" s="50">
        <v>919</v>
      </c>
      <c r="BH12" s="81">
        <f t="shared" si="34"/>
        <v>0.17991386061080658</v>
      </c>
      <c r="BI12" s="49">
        <f t="shared" si="35"/>
        <v>2306</v>
      </c>
    </row>
    <row r="13" spans="1:61" ht="15">
      <c r="A13" s="3" t="s">
        <v>30</v>
      </c>
      <c r="B13" s="50">
        <v>336</v>
      </c>
      <c r="C13" s="70">
        <f t="shared" si="0"/>
        <v>0.06639004149377593</v>
      </c>
      <c r="D13" s="50">
        <v>425</v>
      </c>
      <c r="E13" s="81">
        <f t="shared" si="1"/>
        <v>0.08397549891325824</v>
      </c>
      <c r="F13" s="49">
        <f t="shared" si="2"/>
        <v>761</v>
      </c>
      <c r="G13" s="50">
        <v>265</v>
      </c>
      <c r="H13" s="70">
        <f t="shared" si="3"/>
        <v>0.058615350586153504</v>
      </c>
      <c r="I13" s="50">
        <v>308</v>
      </c>
      <c r="J13" s="81">
        <f t="shared" si="4"/>
        <v>0.0681265206812652</v>
      </c>
      <c r="K13" s="49">
        <f t="shared" si="5"/>
        <v>573</v>
      </c>
      <c r="L13" s="50">
        <v>267</v>
      </c>
      <c r="M13" s="70">
        <f t="shared" si="6"/>
        <v>0.05837341495408833</v>
      </c>
      <c r="N13" s="50">
        <v>264</v>
      </c>
      <c r="O13" s="81">
        <f t="shared" si="7"/>
        <v>0.057717533887188456</v>
      </c>
      <c r="P13" s="49">
        <f t="shared" si="8"/>
        <v>531</v>
      </c>
      <c r="Q13" s="50">
        <v>251</v>
      </c>
      <c r="R13" s="70">
        <f t="shared" si="9"/>
        <v>0.03896910417637013</v>
      </c>
      <c r="S13" s="50">
        <v>279</v>
      </c>
      <c r="T13" s="81">
        <f t="shared" si="10"/>
        <v>0.04331625523986959</v>
      </c>
      <c r="U13" s="49">
        <f t="shared" si="11"/>
        <v>530</v>
      </c>
      <c r="V13" s="50">
        <v>338</v>
      </c>
      <c r="W13" s="70">
        <f t="shared" si="12"/>
        <v>0.058578856152513</v>
      </c>
      <c r="X13" s="50">
        <v>443</v>
      </c>
      <c r="Y13" s="81">
        <f t="shared" si="13"/>
        <v>0.07677642980935875</v>
      </c>
      <c r="Z13" s="49">
        <f t="shared" si="14"/>
        <v>781</v>
      </c>
      <c r="AA13" s="85">
        <v>469</v>
      </c>
      <c r="AB13" s="70">
        <f t="shared" si="15"/>
        <v>0.06076703809277015</v>
      </c>
      <c r="AC13" s="85">
        <v>522</v>
      </c>
      <c r="AD13" s="81">
        <f t="shared" si="16"/>
        <v>0.06763410209898937</v>
      </c>
      <c r="AE13" s="49">
        <f t="shared" si="17"/>
        <v>991</v>
      </c>
      <c r="AF13" s="50">
        <v>454</v>
      </c>
      <c r="AG13" s="70">
        <f t="shared" si="18"/>
        <v>0.055224425252402384</v>
      </c>
      <c r="AH13" s="50">
        <v>453</v>
      </c>
      <c r="AI13" s="81">
        <f t="shared" si="19"/>
        <v>0.05510278554920326</v>
      </c>
      <c r="AJ13" s="49">
        <f t="shared" si="20"/>
        <v>907</v>
      </c>
      <c r="AK13" s="50">
        <v>360</v>
      </c>
      <c r="AL13" s="70">
        <f t="shared" si="21"/>
        <v>0.06234845860755109</v>
      </c>
      <c r="AM13" s="50">
        <v>341</v>
      </c>
      <c r="AN13" s="81">
        <f t="shared" si="22"/>
        <v>0.059057845514374784</v>
      </c>
      <c r="AO13" s="49">
        <f t="shared" si="23"/>
        <v>701</v>
      </c>
      <c r="AP13" s="50">
        <v>359</v>
      </c>
      <c r="AQ13" s="70">
        <f t="shared" si="24"/>
        <v>0.053782771535580524</v>
      </c>
      <c r="AR13" s="50">
        <v>439</v>
      </c>
      <c r="AS13" s="81">
        <f t="shared" si="25"/>
        <v>0.06576779026217229</v>
      </c>
      <c r="AT13" s="49">
        <f t="shared" si="26"/>
        <v>798</v>
      </c>
      <c r="AU13" s="50">
        <v>388</v>
      </c>
      <c r="AV13" s="70">
        <f t="shared" si="27"/>
        <v>0.06679290755723877</v>
      </c>
      <c r="AW13" s="50">
        <v>359</v>
      </c>
      <c r="AX13" s="81">
        <f t="shared" si="28"/>
        <v>0.06180065415734205</v>
      </c>
      <c r="AY13" s="49">
        <f t="shared" si="29"/>
        <v>747</v>
      </c>
      <c r="AZ13" s="50">
        <v>383</v>
      </c>
      <c r="BA13" s="70">
        <f t="shared" si="30"/>
        <v>0.0719113781449493</v>
      </c>
      <c r="BB13" s="50">
        <v>430</v>
      </c>
      <c r="BC13" s="81">
        <f t="shared" si="31"/>
        <v>0.08073601201652272</v>
      </c>
      <c r="BD13" s="49">
        <f t="shared" si="32"/>
        <v>813</v>
      </c>
      <c r="BE13" s="50">
        <v>297</v>
      </c>
      <c r="BF13" s="70">
        <f t="shared" si="33"/>
        <v>0.058144087705559906</v>
      </c>
      <c r="BG13" s="50">
        <v>414</v>
      </c>
      <c r="BH13" s="81">
        <f t="shared" si="34"/>
        <v>0.08104933437744714</v>
      </c>
      <c r="BI13" s="49">
        <f t="shared" si="35"/>
        <v>711</v>
      </c>
    </row>
    <row r="14" spans="1:61" ht="15">
      <c r="A14" s="3" t="s">
        <v>31</v>
      </c>
      <c r="B14" s="50">
        <v>85</v>
      </c>
      <c r="C14" s="70">
        <f t="shared" si="0"/>
        <v>0.01679509978265165</v>
      </c>
      <c r="D14" s="50">
        <v>102</v>
      </c>
      <c r="E14" s="81">
        <f t="shared" si="1"/>
        <v>0.02015411973918198</v>
      </c>
      <c r="F14" s="49">
        <f t="shared" si="2"/>
        <v>187</v>
      </c>
      <c r="G14" s="50">
        <v>85</v>
      </c>
      <c r="H14" s="70">
        <f t="shared" si="3"/>
        <v>0.0188011501880115</v>
      </c>
      <c r="I14" s="50">
        <v>69</v>
      </c>
      <c r="J14" s="81">
        <f t="shared" si="4"/>
        <v>0.015262110152621102</v>
      </c>
      <c r="K14" s="49">
        <f t="shared" si="5"/>
        <v>154</v>
      </c>
      <c r="L14" s="50">
        <v>86</v>
      </c>
      <c r="M14" s="70">
        <f t="shared" si="6"/>
        <v>0.01880192391779624</v>
      </c>
      <c r="N14" s="50">
        <v>82</v>
      </c>
      <c r="O14" s="81">
        <f t="shared" si="7"/>
        <v>0.017927415828596416</v>
      </c>
      <c r="P14" s="49">
        <f t="shared" si="8"/>
        <v>168</v>
      </c>
      <c r="Q14" s="50">
        <v>80</v>
      </c>
      <c r="R14" s="70">
        <f t="shared" si="9"/>
        <v>0.012420431609998447</v>
      </c>
      <c r="S14" s="50">
        <v>80</v>
      </c>
      <c r="T14" s="81">
        <f t="shared" si="10"/>
        <v>0.012420431609998447</v>
      </c>
      <c r="U14" s="49">
        <f t="shared" si="11"/>
        <v>160</v>
      </c>
      <c r="V14" s="50">
        <v>90</v>
      </c>
      <c r="W14" s="70">
        <f t="shared" si="12"/>
        <v>0.01559792027729636</v>
      </c>
      <c r="X14" s="50">
        <v>97</v>
      </c>
      <c r="Y14" s="81">
        <f t="shared" si="13"/>
        <v>0.01681109185441941</v>
      </c>
      <c r="Z14" s="49">
        <f t="shared" si="14"/>
        <v>187</v>
      </c>
      <c r="AA14" s="85">
        <v>97</v>
      </c>
      <c r="AB14" s="70">
        <f t="shared" si="15"/>
        <v>0.012568022803835191</v>
      </c>
      <c r="AC14" s="85">
        <v>112</v>
      </c>
      <c r="AD14" s="81">
        <f t="shared" si="16"/>
        <v>0.014511531484840632</v>
      </c>
      <c r="AE14" s="49">
        <f t="shared" si="17"/>
        <v>209</v>
      </c>
      <c r="AF14" s="50">
        <v>122</v>
      </c>
      <c r="AG14" s="70">
        <f t="shared" si="18"/>
        <v>0.014840043790293151</v>
      </c>
      <c r="AH14" s="50">
        <v>185</v>
      </c>
      <c r="AI14" s="81">
        <f t="shared" si="19"/>
        <v>0.022503345091837976</v>
      </c>
      <c r="AJ14" s="49">
        <f t="shared" si="20"/>
        <v>307</v>
      </c>
      <c r="AK14" s="50">
        <v>78</v>
      </c>
      <c r="AL14" s="70">
        <f t="shared" si="21"/>
        <v>0.013508832698302737</v>
      </c>
      <c r="AM14" s="50">
        <v>96</v>
      </c>
      <c r="AN14" s="81">
        <f t="shared" si="22"/>
        <v>0.01662625562868029</v>
      </c>
      <c r="AO14" s="49">
        <f t="shared" si="23"/>
        <v>174</v>
      </c>
      <c r="AP14" s="50">
        <v>79</v>
      </c>
      <c r="AQ14" s="70">
        <f t="shared" si="24"/>
        <v>0.011835205992509363</v>
      </c>
      <c r="AR14" s="50">
        <v>122</v>
      </c>
      <c r="AS14" s="81">
        <f t="shared" si="25"/>
        <v>0.018277153558052435</v>
      </c>
      <c r="AT14" s="49">
        <f t="shared" si="26"/>
        <v>201</v>
      </c>
      <c r="AU14" s="50">
        <v>109</v>
      </c>
      <c r="AV14" s="70">
        <f t="shared" si="27"/>
        <v>0.01876398691685316</v>
      </c>
      <c r="AW14" s="50">
        <v>123</v>
      </c>
      <c r="AX14" s="81">
        <f t="shared" si="28"/>
        <v>0.021174040282320537</v>
      </c>
      <c r="AY14" s="49">
        <f t="shared" si="29"/>
        <v>232</v>
      </c>
      <c r="AZ14" s="50">
        <v>105</v>
      </c>
      <c r="BA14" s="70">
        <f t="shared" si="30"/>
        <v>0.019714607585429967</v>
      </c>
      <c r="BB14" s="50">
        <v>112</v>
      </c>
      <c r="BC14" s="81">
        <f t="shared" si="31"/>
        <v>0.021028914757791964</v>
      </c>
      <c r="BD14" s="49">
        <f t="shared" si="32"/>
        <v>217</v>
      </c>
      <c r="BE14" s="50">
        <v>59</v>
      </c>
      <c r="BF14" s="70">
        <f t="shared" si="33"/>
        <v>0.011550509005481598</v>
      </c>
      <c r="BG14" s="50">
        <v>90</v>
      </c>
      <c r="BH14" s="81">
        <f t="shared" si="34"/>
        <v>0.017619420516836334</v>
      </c>
      <c r="BI14" s="49">
        <f t="shared" si="35"/>
        <v>149</v>
      </c>
    </row>
    <row r="15" spans="1:61" ht="15">
      <c r="A15" s="3" t="s">
        <v>32</v>
      </c>
      <c r="B15" s="50">
        <v>48</v>
      </c>
      <c r="C15" s="70">
        <f t="shared" si="0"/>
        <v>0.00948429164196799</v>
      </c>
      <c r="D15" s="50">
        <v>47</v>
      </c>
      <c r="E15" s="81">
        <f t="shared" si="1"/>
        <v>0.009286702232760324</v>
      </c>
      <c r="F15" s="49">
        <f t="shared" si="2"/>
        <v>95</v>
      </c>
      <c r="G15" s="50">
        <v>41</v>
      </c>
      <c r="H15" s="70">
        <f t="shared" si="3"/>
        <v>0.0090687900906879</v>
      </c>
      <c r="I15" s="50">
        <v>36</v>
      </c>
      <c r="J15" s="81">
        <f t="shared" si="4"/>
        <v>0.007962840079628402</v>
      </c>
      <c r="K15" s="49">
        <f t="shared" si="5"/>
        <v>77</v>
      </c>
      <c r="L15" s="50">
        <v>39</v>
      </c>
      <c r="M15" s="70">
        <f t="shared" si="6"/>
        <v>0.008526453869698294</v>
      </c>
      <c r="N15" s="50">
        <v>53</v>
      </c>
      <c r="O15" s="81">
        <f t="shared" si="7"/>
        <v>0.011587232181897682</v>
      </c>
      <c r="P15" s="49">
        <f t="shared" si="8"/>
        <v>92</v>
      </c>
      <c r="Q15" s="50">
        <v>46</v>
      </c>
      <c r="R15" s="70">
        <f t="shared" si="9"/>
        <v>0.007141748175749107</v>
      </c>
      <c r="S15" s="50">
        <v>38</v>
      </c>
      <c r="T15" s="81">
        <f t="shared" si="10"/>
        <v>0.0058997050147492625</v>
      </c>
      <c r="U15" s="49">
        <f t="shared" si="11"/>
        <v>84</v>
      </c>
      <c r="V15" s="50">
        <v>41</v>
      </c>
      <c r="W15" s="70">
        <f t="shared" si="12"/>
        <v>0.007105719237435009</v>
      </c>
      <c r="X15" s="50">
        <v>51</v>
      </c>
      <c r="Y15" s="81">
        <f t="shared" si="13"/>
        <v>0.008838821490467937</v>
      </c>
      <c r="Z15" s="49">
        <f t="shared" si="14"/>
        <v>92</v>
      </c>
      <c r="AA15" s="85">
        <v>44</v>
      </c>
      <c r="AB15" s="70">
        <f t="shared" si="15"/>
        <v>0.005700958797615963</v>
      </c>
      <c r="AC15" s="85">
        <v>45</v>
      </c>
      <c r="AD15" s="81">
        <f t="shared" si="16"/>
        <v>0.005830526043016326</v>
      </c>
      <c r="AE15" s="49">
        <f t="shared" si="17"/>
        <v>89</v>
      </c>
      <c r="AF15" s="50">
        <v>60</v>
      </c>
      <c r="AG15" s="70">
        <f t="shared" si="18"/>
        <v>0.007298382191947452</v>
      </c>
      <c r="AH15" s="50">
        <v>74</v>
      </c>
      <c r="AI15" s="81">
        <f t="shared" si="19"/>
        <v>0.00900133803673519</v>
      </c>
      <c r="AJ15" s="49">
        <f t="shared" si="20"/>
        <v>134</v>
      </c>
      <c r="AK15" s="50">
        <v>37</v>
      </c>
      <c r="AL15" s="70">
        <f t="shared" si="21"/>
        <v>0.006408036023553862</v>
      </c>
      <c r="AM15" s="50">
        <v>41</v>
      </c>
      <c r="AN15" s="81">
        <f t="shared" si="22"/>
        <v>0.007100796674748874</v>
      </c>
      <c r="AO15" s="49">
        <f t="shared" si="23"/>
        <v>78</v>
      </c>
      <c r="AP15" s="50">
        <v>52</v>
      </c>
      <c r="AQ15" s="70">
        <f t="shared" si="24"/>
        <v>0.007790262172284644</v>
      </c>
      <c r="AR15" s="50">
        <v>41</v>
      </c>
      <c r="AS15" s="81">
        <f t="shared" si="25"/>
        <v>0.006142322097378277</v>
      </c>
      <c r="AT15" s="49">
        <f t="shared" si="26"/>
        <v>93</v>
      </c>
      <c r="AU15" s="50">
        <v>39</v>
      </c>
      <c r="AV15" s="70">
        <f t="shared" si="27"/>
        <v>0.006713720089516268</v>
      </c>
      <c r="AW15" s="50">
        <v>58</v>
      </c>
      <c r="AX15" s="81">
        <f t="shared" si="28"/>
        <v>0.009984506799793425</v>
      </c>
      <c r="AY15" s="49">
        <f t="shared" si="29"/>
        <v>97</v>
      </c>
      <c r="AZ15" s="50">
        <v>54</v>
      </c>
      <c r="BA15" s="70">
        <f t="shared" si="30"/>
        <v>0.010138941043935411</v>
      </c>
      <c r="BB15" s="50">
        <v>50</v>
      </c>
      <c r="BC15" s="81">
        <f t="shared" si="31"/>
        <v>0.00938790837401427</v>
      </c>
      <c r="BD15" s="49">
        <f t="shared" si="32"/>
        <v>104</v>
      </c>
      <c r="BE15" s="50">
        <v>32</v>
      </c>
      <c r="BF15" s="70">
        <f t="shared" si="33"/>
        <v>0.006264682850430697</v>
      </c>
      <c r="BG15" s="50">
        <v>54</v>
      </c>
      <c r="BH15" s="81">
        <f t="shared" si="34"/>
        <v>0.010571652310101801</v>
      </c>
      <c r="BI15" s="49">
        <f t="shared" si="35"/>
        <v>86</v>
      </c>
    </row>
    <row r="16" spans="1:61" ht="15">
      <c r="A16" s="3" t="s">
        <v>33</v>
      </c>
      <c r="B16" s="50">
        <v>84</v>
      </c>
      <c r="C16" s="70">
        <f t="shared" si="0"/>
        <v>0.016597510373443983</v>
      </c>
      <c r="D16" s="50">
        <v>111</v>
      </c>
      <c r="E16" s="81">
        <f t="shared" si="1"/>
        <v>0.021932424422050976</v>
      </c>
      <c r="F16" s="49">
        <f t="shared" si="2"/>
        <v>195</v>
      </c>
      <c r="G16" s="50">
        <v>91</v>
      </c>
      <c r="H16" s="70">
        <f t="shared" si="3"/>
        <v>0.020128290201282904</v>
      </c>
      <c r="I16" s="50">
        <v>117</v>
      </c>
      <c r="J16" s="81">
        <f t="shared" si="4"/>
        <v>0.025879230258792303</v>
      </c>
      <c r="K16" s="49">
        <f t="shared" si="5"/>
        <v>208</v>
      </c>
      <c r="L16" s="50">
        <v>82</v>
      </c>
      <c r="M16" s="70">
        <f t="shared" si="6"/>
        <v>0.017927415828596416</v>
      </c>
      <c r="N16" s="50">
        <v>116</v>
      </c>
      <c r="O16" s="81">
        <f t="shared" si="7"/>
        <v>0.025360734586794928</v>
      </c>
      <c r="P16" s="49">
        <f t="shared" si="8"/>
        <v>198</v>
      </c>
      <c r="Q16" s="50">
        <v>84</v>
      </c>
      <c r="R16" s="70">
        <f t="shared" si="9"/>
        <v>0.01304145319049837</v>
      </c>
      <c r="S16" s="50">
        <v>122</v>
      </c>
      <c r="T16" s="81">
        <f t="shared" si="10"/>
        <v>0.01894115820524763</v>
      </c>
      <c r="U16" s="49">
        <f t="shared" si="11"/>
        <v>206</v>
      </c>
      <c r="V16" s="50">
        <v>90</v>
      </c>
      <c r="W16" s="70">
        <f t="shared" si="12"/>
        <v>0.01559792027729636</v>
      </c>
      <c r="X16" s="50">
        <v>99</v>
      </c>
      <c r="Y16" s="81">
        <f t="shared" si="13"/>
        <v>0.017157712305025996</v>
      </c>
      <c r="Z16" s="49">
        <f t="shared" si="14"/>
        <v>189</v>
      </c>
      <c r="AA16" s="85">
        <v>93</v>
      </c>
      <c r="AB16" s="70">
        <f t="shared" si="15"/>
        <v>0.01204975382223374</v>
      </c>
      <c r="AC16" s="85">
        <v>134</v>
      </c>
      <c r="AD16" s="81">
        <f t="shared" si="16"/>
        <v>0.017362010883648613</v>
      </c>
      <c r="AE16" s="49">
        <f t="shared" si="17"/>
        <v>227</v>
      </c>
      <c r="AF16" s="50">
        <v>108</v>
      </c>
      <c r="AG16" s="70">
        <f t="shared" si="18"/>
        <v>0.013137087945505412</v>
      </c>
      <c r="AH16" s="50">
        <v>224</v>
      </c>
      <c r="AI16" s="81">
        <f t="shared" si="19"/>
        <v>0.02724729351660382</v>
      </c>
      <c r="AJ16" s="49">
        <f t="shared" si="20"/>
        <v>332</v>
      </c>
      <c r="AK16" s="50">
        <v>62</v>
      </c>
      <c r="AL16" s="70">
        <f t="shared" si="21"/>
        <v>0.010737790093522688</v>
      </c>
      <c r="AM16" s="50">
        <v>102</v>
      </c>
      <c r="AN16" s="81">
        <f t="shared" si="22"/>
        <v>0.01766539660547281</v>
      </c>
      <c r="AO16" s="49">
        <f t="shared" si="23"/>
        <v>164</v>
      </c>
      <c r="AP16" s="50">
        <v>124</v>
      </c>
      <c r="AQ16" s="70">
        <f t="shared" si="24"/>
        <v>0.018576779026217228</v>
      </c>
      <c r="AR16" s="50">
        <v>227</v>
      </c>
      <c r="AS16" s="81">
        <f t="shared" si="25"/>
        <v>0.03400749063670412</v>
      </c>
      <c r="AT16" s="49">
        <f t="shared" si="26"/>
        <v>351</v>
      </c>
      <c r="AU16" s="50">
        <v>101</v>
      </c>
      <c r="AV16" s="70">
        <f t="shared" si="27"/>
        <v>0.017386813565157515</v>
      </c>
      <c r="AW16" s="50">
        <v>210</v>
      </c>
      <c r="AX16" s="81">
        <f t="shared" si="28"/>
        <v>0.03615080048201067</v>
      </c>
      <c r="AY16" s="49">
        <f t="shared" si="29"/>
        <v>311</v>
      </c>
      <c r="AZ16" s="50">
        <v>114</v>
      </c>
      <c r="BA16" s="70">
        <f t="shared" si="30"/>
        <v>0.021404431092752536</v>
      </c>
      <c r="BB16" s="50">
        <v>152</v>
      </c>
      <c r="BC16" s="81">
        <f t="shared" si="31"/>
        <v>0.02853924145700338</v>
      </c>
      <c r="BD16" s="49">
        <f t="shared" si="32"/>
        <v>266</v>
      </c>
      <c r="BE16" s="50">
        <v>77</v>
      </c>
      <c r="BF16" s="70">
        <f t="shared" si="33"/>
        <v>0.015074393108848864</v>
      </c>
      <c r="BG16" s="50">
        <v>136</v>
      </c>
      <c r="BH16" s="81">
        <f t="shared" si="34"/>
        <v>0.02662490211433046</v>
      </c>
      <c r="BI16" s="49">
        <f t="shared" si="35"/>
        <v>213</v>
      </c>
    </row>
    <row r="17" spans="1:61" ht="15">
      <c r="A17" s="3" t="s">
        <v>34</v>
      </c>
      <c r="B17" s="50">
        <v>47</v>
      </c>
      <c r="C17" s="70">
        <f t="shared" si="0"/>
        <v>0.009286702232760324</v>
      </c>
      <c r="D17" s="50">
        <v>84</v>
      </c>
      <c r="E17" s="81">
        <f t="shared" si="1"/>
        <v>0.016597510373443983</v>
      </c>
      <c r="F17" s="49">
        <f t="shared" si="2"/>
        <v>131</v>
      </c>
      <c r="G17" s="50">
        <v>46</v>
      </c>
      <c r="H17" s="70">
        <f t="shared" si="3"/>
        <v>0.0101747401017474</v>
      </c>
      <c r="I17" s="50">
        <v>62</v>
      </c>
      <c r="J17" s="81">
        <f t="shared" si="4"/>
        <v>0.013713780137137801</v>
      </c>
      <c r="K17" s="49">
        <f t="shared" si="5"/>
        <v>108</v>
      </c>
      <c r="L17" s="50">
        <v>51</v>
      </c>
      <c r="M17" s="70">
        <f t="shared" si="6"/>
        <v>0.01114997813729777</v>
      </c>
      <c r="N17" s="50">
        <v>78</v>
      </c>
      <c r="O17" s="81">
        <f t="shared" si="7"/>
        <v>0.017052907739396588</v>
      </c>
      <c r="P17" s="49">
        <f t="shared" si="8"/>
        <v>129</v>
      </c>
      <c r="Q17" s="50">
        <v>51</v>
      </c>
      <c r="R17" s="70">
        <f t="shared" si="9"/>
        <v>0.007918025151374011</v>
      </c>
      <c r="S17" s="50">
        <v>57</v>
      </c>
      <c r="T17" s="81">
        <f t="shared" si="10"/>
        <v>0.008849557522123894</v>
      </c>
      <c r="U17" s="49">
        <f t="shared" si="11"/>
        <v>108</v>
      </c>
      <c r="V17" s="50">
        <v>53</v>
      </c>
      <c r="W17" s="70">
        <f t="shared" si="12"/>
        <v>0.009185441941074523</v>
      </c>
      <c r="X17" s="50">
        <v>54</v>
      </c>
      <c r="Y17" s="81">
        <f t="shared" si="13"/>
        <v>0.009358752166377816</v>
      </c>
      <c r="Z17" s="49">
        <f t="shared" si="14"/>
        <v>107</v>
      </c>
      <c r="AA17" s="85">
        <v>51</v>
      </c>
      <c r="AB17" s="70">
        <f t="shared" si="15"/>
        <v>0.006607929515418502</v>
      </c>
      <c r="AC17" s="85">
        <v>73</v>
      </c>
      <c r="AD17" s="81">
        <f t="shared" si="16"/>
        <v>0.009458408914226484</v>
      </c>
      <c r="AE17" s="49">
        <f t="shared" si="17"/>
        <v>124</v>
      </c>
      <c r="AF17" s="50">
        <v>72</v>
      </c>
      <c r="AG17" s="70">
        <f t="shared" si="18"/>
        <v>0.008758058630336941</v>
      </c>
      <c r="AH17" s="50">
        <v>119</v>
      </c>
      <c r="AI17" s="81">
        <f t="shared" si="19"/>
        <v>0.01447512468069578</v>
      </c>
      <c r="AJ17" s="49">
        <f t="shared" si="20"/>
        <v>191</v>
      </c>
      <c r="AK17" s="50">
        <v>52</v>
      </c>
      <c r="AL17" s="70">
        <f t="shared" si="21"/>
        <v>0.009005888465535157</v>
      </c>
      <c r="AM17" s="50">
        <v>69</v>
      </c>
      <c r="AN17" s="81">
        <f t="shared" si="22"/>
        <v>0.01195012123311396</v>
      </c>
      <c r="AO17" s="49">
        <f t="shared" si="23"/>
        <v>121</v>
      </c>
      <c r="AP17" s="50">
        <v>71</v>
      </c>
      <c r="AQ17" s="70">
        <f t="shared" si="24"/>
        <v>0.010636704119850187</v>
      </c>
      <c r="AR17" s="50">
        <v>105</v>
      </c>
      <c r="AS17" s="81">
        <f t="shared" si="25"/>
        <v>0.015730337078651686</v>
      </c>
      <c r="AT17" s="49">
        <f t="shared" si="26"/>
        <v>176</v>
      </c>
      <c r="AU17" s="50">
        <v>100</v>
      </c>
      <c r="AV17" s="70">
        <f t="shared" si="27"/>
        <v>0.01721466689619556</v>
      </c>
      <c r="AW17" s="50">
        <v>140</v>
      </c>
      <c r="AX17" s="81">
        <f t="shared" si="28"/>
        <v>0.02410053365467378</v>
      </c>
      <c r="AY17" s="49">
        <f t="shared" si="29"/>
        <v>240</v>
      </c>
      <c r="AZ17" s="50">
        <v>96</v>
      </c>
      <c r="BA17" s="70">
        <f t="shared" si="30"/>
        <v>0.018024784078107398</v>
      </c>
      <c r="BB17" s="50">
        <v>92</v>
      </c>
      <c r="BC17" s="81">
        <f t="shared" si="31"/>
        <v>0.017273751408186256</v>
      </c>
      <c r="BD17" s="49">
        <f t="shared" si="32"/>
        <v>188</v>
      </c>
      <c r="BE17" s="50">
        <v>63</v>
      </c>
      <c r="BF17" s="70">
        <f t="shared" si="33"/>
        <v>0.012333594361785435</v>
      </c>
      <c r="BG17" s="50">
        <v>91</v>
      </c>
      <c r="BH17" s="81">
        <f t="shared" si="34"/>
        <v>0.017815191855912293</v>
      </c>
      <c r="BI17" s="49">
        <f t="shared" si="35"/>
        <v>154</v>
      </c>
    </row>
    <row r="18" spans="1:61" ht="15.75">
      <c r="A18" s="4" t="s">
        <v>10</v>
      </c>
      <c r="B18" s="55">
        <f>SUM(B10:B17)</f>
        <v>3106</v>
      </c>
      <c r="C18" s="9">
        <f t="shared" si="0"/>
        <v>0.6137127049990121</v>
      </c>
      <c r="D18" s="55">
        <f>SUM(D10:D17)</f>
        <v>1955</v>
      </c>
      <c r="E18" s="9">
        <f t="shared" si="1"/>
        <v>0.38628729500098796</v>
      </c>
      <c r="F18" s="55">
        <f t="shared" si="2"/>
        <v>5061</v>
      </c>
      <c r="G18" s="55">
        <f>SUM(G10:G17)</f>
        <v>2873</v>
      </c>
      <c r="H18" s="80">
        <f t="shared" si="3"/>
        <v>0.6354788763547887</v>
      </c>
      <c r="I18" s="55">
        <f>SUM(I10:I17)</f>
        <v>1648</v>
      </c>
      <c r="J18" s="82">
        <f t="shared" si="4"/>
        <v>0.3645211236452112</v>
      </c>
      <c r="K18" s="55">
        <f t="shared" si="5"/>
        <v>4521</v>
      </c>
      <c r="L18" s="8">
        <f>SUM(L10:L17)</f>
        <v>2790</v>
      </c>
      <c r="M18" s="82">
        <f t="shared" si="6"/>
        <v>0.609969392216878</v>
      </c>
      <c r="N18" s="8">
        <f>SUM(N10:N17)</f>
        <v>1784</v>
      </c>
      <c r="O18" s="82">
        <f t="shared" si="7"/>
        <v>0.390030607783122</v>
      </c>
      <c r="P18" s="8">
        <f aca="true" t="shared" si="36" ref="P18">L18+N18</f>
        <v>4574</v>
      </c>
      <c r="Q18" s="8">
        <f>SUM(Q10:Q17)</f>
        <v>4084</v>
      </c>
      <c r="R18" s="82">
        <f t="shared" si="9"/>
        <v>0.6340630336904207</v>
      </c>
      <c r="S18" s="8">
        <f>SUM(S10:S17)</f>
        <v>2357</v>
      </c>
      <c r="T18" s="82">
        <f t="shared" si="10"/>
        <v>0.3659369663095793</v>
      </c>
      <c r="U18" s="8">
        <f aca="true" t="shared" si="37" ref="U18">Q18+S18</f>
        <v>6441</v>
      </c>
      <c r="V18" s="55">
        <f>SUM(V10:V17)</f>
        <v>3342</v>
      </c>
      <c r="W18" s="82">
        <f t="shared" si="12"/>
        <v>0.5792027729636049</v>
      </c>
      <c r="X18" s="55">
        <f>SUM(X10:X17)</f>
        <v>2428</v>
      </c>
      <c r="Y18" s="82">
        <f t="shared" si="13"/>
        <v>0.42079722703639516</v>
      </c>
      <c r="Z18" s="55">
        <f t="shared" si="14"/>
        <v>5770</v>
      </c>
      <c r="AA18" s="55">
        <f>SUM(AA10:AA17)</f>
        <v>4323</v>
      </c>
      <c r="AB18" s="82">
        <f t="shared" si="15"/>
        <v>0.5601192018657684</v>
      </c>
      <c r="AC18" s="55">
        <f>SUM(AC10:AC17)</f>
        <v>3395</v>
      </c>
      <c r="AD18" s="82">
        <f t="shared" si="16"/>
        <v>0.43988079813423164</v>
      </c>
      <c r="AE18" s="55">
        <f t="shared" si="17"/>
        <v>7718</v>
      </c>
      <c r="AF18" s="55">
        <f>SUM(AF10:AF17)</f>
        <v>4709</v>
      </c>
      <c r="AG18" s="82">
        <f t="shared" si="18"/>
        <v>0.5728013623646758</v>
      </c>
      <c r="AH18" s="55">
        <f>SUM(AH10:AH17)</f>
        <v>3512</v>
      </c>
      <c r="AI18" s="82">
        <f t="shared" si="19"/>
        <v>0.4271986376353242</v>
      </c>
      <c r="AJ18" s="55">
        <f t="shared" si="20"/>
        <v>8221</v>
      </c>
      <c r="AK18" s="55">
        <f>SUM(AK10:AK17)</f>
        <v>3339</v>
      </c>
      <c r="AL18" s="82">
        <f t="shared" si="21"/>
        <v>0.5782819535850364</v>
      </c>
      <c r="AM18" s="55">
        <f>SUM(AM10:AM17)</f>
        <v>2435</v>
      </c>
      <c r="AN18" s="82">
        <f t="shared" si="22"/>
        <v>0.42171804641496363</v>
      </c>
      <c r="AO18" s="55">
        <f t="shared" si="23"/>
        <v>5774</v>
      </c>
      <c r="AP18" s="55">
        <f>SUM(AP10:AP17)</f>
        <v>3732</v>
      </c>
      <c r="AQ18" s="82">
        <f t="shared" si="24"/>
        <v>0.5591011235955056</v>
      </c>
      <c r="AR18" s="55">
        <f>SUM(AR10:AR17)</f>
        <v>2943</v>
      </c>
      <c r="AS18" s="82">
        <f t="shared" si="25"/>
        <v>0.4408988764044944</v>
      </c>
      <c r="AT18" s="55">
        <f t="shared" si="26"/>
        <v>6675</v>
      </c>
      <c r="AU18" s="55">
        <f>SUM(AU10:AU17)</f>
        <v>3346</v>
      </c>
      <c r="AV18" s="82">
        <f t="shared" si="27"/>
        <v>0.5760027543467033</v>
      </c>
      <c r="AW18" s="55">
        <f>SUM(AW10:AW17)</f>
        <v>2463</v>
      </c>
      <c r="AX18" s="82">
        <f t="shared" si="28"/>
        <v>0.4239972456532966</v>
      </c>
      <c r="AY18" s="55">
        <f t="shared" si="29"/>
        <v>5809</v>
      </c>
      <c r="AZ18" s="55">
        <f>SUM(AZ10:AZ17)</f>
        <v>3070</v>
      </c>
      <c r="BA18" s="82">
        <f t="shared" si="30"/>
        <v>0.5764175741644761</v>
      </c>
      <c r="BB18" s="55">
        <f>SUM(BB10:BB17)</f>
        <v>2256</v>
      </c>
      <c r="BC18" s="82">
        <f t="shared" si="31"/>
        <v>0.42358242583552386</v>
      </c>
      <c r="BD18" s="55">
        <f t="shared" si="32"/>
        <v>5326</v>
      </c>
      <c r="BE18" s="55">
        <f>SUM(BE10:BE17)</f>
        <v>2850</v>
      </c>
      <c r="BF18" s="82">
        <f t="shared" si="33"/>
        <v>0.5579483163664839</v>
      </c>
      <c r="BG18" s="55">
        <f>SUM(BG10:BG17)</f>
        <v>2258</v>
      </c>
      <c r="BH18" s="82">
        <f t="shared" si="34"/>
        <v>0.44205168363351605</v>
      </c>
      <c r="BI18" s="55">
        <f t="shared" si="35"/>
        <v>5108</v>
      </c>
    </row>
    <row r="25" spans="1:9" ht="25.5">
      <c r="A25" s="2" t="s">
        <v>122</v>
      </c>
      <c r="B25" s="2" t="s">
        <v>27</v>
      </c>
      <c r="C25" s="5" t="s">
        <v>28</v>
      </c>
      <c r="D25" s="2" t="s">
        <v>84</v>
      </c>
      <c r="E25" s="2" t="s">
        <v>30</v>
      </c>
      <c r="F25" s="5" t="s">
        <v>85</v>
      </c>
      <c r="G25" s="5" t="s">
        <v>86</v>
      </c>
      <c r="H25" s="5" t="s">
        <v>33</v>
      </c>
      <c r="I25" s="5" t="s">
        <v>34</v>
      </c>
    </row>
    <row r="26" spans="1:23" ht="15">
      <c r="A26" s="3" t="s">
        <v>72</v>
      </c>
      <c r="B26" s="49">
        <v>344</v>
      </c>
      <c r="C26" s="49">
        <v>992</v>
      </c>
      <c r="D26" s="49">
        <v>2356</v>
      </c>
      <c r="E26" s="49">
        <v>761</v>
      </c>
      <c r="F26" s="49">
        <v>187</v>
      </c>
      <c r="G26" s="49">
        <v>95</v>
      </c>
      <c r="H26" s="49">
        <v>195</v>
      </c>
      <c r="I26" s="49">
        <v>131</v>
      </c>
      <c r="L26" s="49">
        <v>344</v>
      </c>
      <c r="M26" s="49">
        <v>378</v>
      </c>
      <c r="N26" s="49">
        <v>369</v>
      </c>
      <c r="O26" s="49">
        <v>544</v>
      </c>
      <c r="P26" s="49">
        <v>423</v>
      </c>
      <c r="Q26" s="49">
        <v>1025</v>
      </c>
      <c r="R26" s="49">
        <v>700</v>
      </c>
      <c r="S26" s="49">
        <v>574</v>
      </c>
      <c r="T26" s="49">
        <v>521</v>
      </c>
      <c r="U26" s="49">
        <v>325</v>
      </c>
      <c r="V26" s="49">
        <v>389</v>
      </c>
      <c r="W26" s="49">
        <v>344</v>
      </c>
    </row>
    <row r="27" spans="1:27" ht="15">
      <c r="A27" s="3" t="s">
        <v>73</v>
      </c>
      <c r="B27" s="49">
        <v>378</v>
      </c>
      <c r="C27" s="49">
        <v>1004</v>
      </c>
      <c r="D27" s="49">
        <v>2019</v>
      </c>
      <c r="E27" s="49">
        <v>573</v>
      </c>
      <c r="F27" s="49">
        <v>154</v>
      </c>
      <c r="G27" s="49">
        <v>77</v>
      </c>
      <c r="H27" s="49">
        <v>208</v>
      </c>
      <c r="I27" s="49">
        <v>108</v>
      </c>
      <c r="K27" s="37"/>
      <c r="L27" s="49">
        <v>992</v>
      </c>
      <c r="M27" s="49">
        <v>1004</v>
      </c>
      <c r="N27" s="49">
        <v>980</v>
      </c>
      <c r="O27" s="49">
        <v>1008</v>
      </c>
      <c r="P27" s="49">
        <v>1272</v>
      </c>
      <c r="Q27" s="49">
        <v>1398</v>
      </c>
      <c r="R27" s="49">
        <v>1802</v>
      </c>
      <c r="S27" s="49">
        <v>1231</v>
      </c>
      <c r="T27" s="49">
        <v>1406</v>
      </c>
      <c r="U27" s="49">
        <v>1077</v>
      </c>
      <c r="V27" s="49">
        <v>1066</v>
      </c>
      <c r="W27" s="49">
        <v>1145</v>
      </c>
      <c r="X27" s="37"/>
      <c r="Y27" s="37"/>
      <c r="Z27" s="37"/>
      <c r="AA27" s="37"/>
    </row>
    <row r="28" spans="1:27" ht="15">
      <c r="A28" s="3" t="s">
        <v>87</v>
      </c>
      <c r="B28" s="49">
        <v>369</v>
      </c>
      <c r="C28" s="49">
        <v>980</v>
      </c>
      <c r="D28" s="49">
        <v>2107</v>
      </c>
      <c r="E28" s="49">
        <v>531</v>
      </c>
      <c r="F28" s="49">
        <v>168</v>
      </c>
      <c r="G28" s="49">
        <v>92</v>
      </c>
      <c r="H28" s="49">
        <v>198</v>
      </c>
      <c r="I28" s="49">
        <v>129</v>
      </c>
      <c r="K28" s="37"/>
      <c r="L28" s="49">
        <v>2356</v>
      </c>
      <c r="M28" s="49">
        <v>2019</v>
      </c>
      <c r="N28" s="49">
        <v>2107</v>
      </c>
      <c r="O28" s="49">
        <v>3801</v>
      </c>
      <c r="P28" s="49">
        <v>2719</v>
      </c>
      <c r="Q28" s="49">
        <v>3655</v>
      </c>
      <c r="R28" s="49">
        <v>3848</v>
      </c>
      <c r="S28" s="49">
        <v>2731</v>
      </c>
      <c r="T28" s="49">
        <v>3129</v>
      </c>
      <c r="U28" s="49">
        <v>2780</v>
      </c>
      <c r="V28" s="49">
        <v>2283</v>
      </c>
      <c r="W28" s="49">
        <v>2306</v>
      </c>
      <c r="X28" s="37"/>
      <c r="Y28" s="37"/>
      <c r="Z28" s="37"/>
      <c r="AA28" s="37"/>
    </row>
    <row r="29" spans="1:27" ht="15">
      <c r="A29" s="3" t="s">
        <v>75</v>
      </c>
      <c r="B29" s="49">
        <v>544</v>
      </c>
      <c r="C29" s="49">
        <v>1008</v>
      </c>
      <c r="D29" s="49">
        <v>3801</v>
      </c>
      <c r="E29" s="49">
        <v>530</v>
      </c>
      <c r="F29" s="49">
        <v>160</v>
      </c>
      <c r="G29" s="49">
        <v>84</v>
      </c>
      <c r="H29" s="49">
        <v>206</v>
      </c>
      <c r="I29" s="49">
        <v>108</v>
      </c>
      <c r="K29" s="37"/>
      <c r="L29" s="49">
        <v>761</v>
      </c>
      <c r="M29" s="49">
        <v>573</v>
      </c>
      <c r="N29" s="49">
        <v>531</v>
      </c>
      <c r="O29" s="49">
        <v>530</v>
      </c>
      <c r="P29" s="49">
        <v>781</v>
      </c>
      <c r="Q29" s="49">
        <v>991</v>
      </c>
      <c r="R29" s="49">
        <v>907</v>
      </c>
      <c r="S29" s="49">
        <v>701</v>
      </c>
      <c r="T29" s="49">
        <v>798</v>
      </c>
      <c r="U29" s="49">
        <v>747</v>
      </c>
      <c r="V29" s="49">
        <v>813</v>
      </c>
      <c r="W29" s="49">
        <v>711</v>
      </c>
      <c r="X29" s="37"/>
      <c r="Y29" s="37"/>
      <c r="Z29" s="37"/>
      <c r="AA29" s="37"/>
    </row>
    <row r="30" spans="1:27" ht="15">
      <c r="A30" s="3" t="s">
        <v>76</v>
      </c>
      <c r="B30" s="49">
        <v>423</v>
      </c>
      <c r="C30" s="49">
        <v>1272</v>
      </c>
      <c r="D30" s="49">
        <v>2719</v>
      </c>
      <c r="E30" s="49">
        <v>781</v>
      </c>
      <c r="F30" s="49">
        <v>187</v>
      </c>
      <c r="G30" s="49">
        <v>92</v>
      </c>
      <c r="H30" s="49">
        <v>189</v>
      </c>
      <c r="I30" s="49">
        <v>107</v>
      </c>
      <c r="K30" s="37"/>
      <c r="L30" s="49">
        <v>187</v>
      </c>
      <c r="M30" s="49">
        <v>154</v>
      </c>
      <c r="N30" s="49">
        <v>168</v>
      </c>
      <c r="O30" s="49">
        <v>160</v>
      </c>
      <c r="P30" s="49">
        <v>187</v>
      </c>
      <c r="Q30" s="49">
        <v>209</v>
      </c>
      <c r="R30" s="49">
        <v>307</v>
      </c>
      <c r="S30" s="49">
        <v>174</v>
      </c>
      <c r="T30" s="49">
        <v>201</v>
      </c>
      <c r="U30" s="49">
        <v>232</v>
      </c>
      <c r="V30" s="49">
        <v>217</v>
      </c>
      <c r="W30" s="49">
        <v>149</v>
      </c>
      <c r="X30" s="37"/>
      <c r="Y30" s="37"/>
      <c r="Z30" s="37"/>
      <c r="AA30" s="37"/>
    </row>
    <row r="31" spans="1:27" ht="15">
      <c r="A31" s="3" t="s">
        <v>77</v>
      </c>
      <c r="B31" s="49">
        <v>1025</v>
      </c>
      <c r="C31" s="49">
        <v>1398</v>
      </c>
      <c r="D31" s="49">
        <v>3655</v>
      </c>
      <c r="E31" s="49">
        <v>991</v>
      </c>
      <c r="F31" s="49">
        <v>209</v>
      </c>
      <c r="G31" s="49">
        <v>89</v>
      </c>
      <c r="H31" s="49">
        <v>227</v>
      </c>
      <c r="I31" s="49">
        <v>124</v>
      </c>
      <c r="K31" s="37"/>
      <c r="L31" s="49">
        <v>95</v>
      </c>
      <c r="M31" s="49">
        <v>77</v>
      </c>
      <c r="N31" s="49">
        <v>92</v>
      </c>
      <c r="O31" s="49">
        <v>84</v>
      </c>
      <c r="P31" s="49">
        <v>92</v>
      </c>
      <c r="Q31" s="49">
        <v>89</v>
      </c>
      <c r="R31" s="49">
        <v>134</v>
      </c>
      <c r="S31" s="49">
        <v>78</v>
      </c>
      <c r="T31" s="49">
        <v>93</v>
      </c>
      <c r="U31" s="49">
        <v>97</v>
      </c>
      <c r="V31" s="49">
        <v>104</v>
      </c>
      <c r="W31" s="49">
        <v>86</v>
      </c>
      <c r="X31" s="37"/>
      <c r="Y31" s="37"/>
      <c r="Z31" s="37"/>
      <c r="AA31" s="37"/>
    </row>
    <row r="32" spans="1:27" ht="15">
      <c r="A32" s="3" t="s">
        <v>78</v>
      </c>
      <c r="B32" s="49">
        <v>700</v>
      </c>
      <c r="C32" s="49">
        <v>1802</v>
      </c>
      <c r="D32" s="49">
        <v>3848</v>
      </c>
      <c r="E32" s="49">
        <v>907</v>
      </c>
      <c r="F32" s="49">
        <v>307</v>
      </c>
      <c r="G32" s="49">
        <v>134</v>
      </c>
      <c r="H32" s="49">
        <v>332</v>
      </c>
      <c r="I32" s="49">
        <v>191</v>
      </c>
      <c r="K32" s="37"/>
      <c r="L32" s="49">
        <v>195</v>
      </c>
      <c r="M32" s="49">
        <v>208</v>
      </c>
      <c r="N32" s="49">
        <v>198</v>
      </c>
      <c r="O32" s="49">
        <v>206</v>
      </c>
      <c r="P32" s="49">
        <v>189</v>
      </c>
      <c r="Q32" s="49">
        <v>227</v>
      </c>
      <c r="R32" s="49">
        <v>332</v>
      </c>
      <c r="S32" s="49">
        <v>164</v>
      </c>
      <c r="T32" s="49">
        <v>351</v>
      </c>
      <c r="U32" s="49">
        <v>311</v>
      </c>
      <c r="V32" s="49">
        <v>266</v>
      </c>
      <c r="W32" s="49">
        <v>213</v>
      </c>
      <c r="X32" s="37"/>
      <c r="Y32" s="37"/>
      <c r="Z32" s="37"/>
      <c r="AA32" s="37"/>
    </row>
    <row r="33" spans="1:27" ht="15">
      <c r="A33" s="3" t="s">
        <v>79</v>
      </c>
      <c r="B33" s="49">
        <v>574</v>
      </c>
      <c r="C33" s="49">
        <v>1231</v>
      </c>
      <c r="D33" s="49">
        <v>2731</v>
      </c>
      <c r="E33" s="49">
        <v>701</v>
      </c>
      <c r="F33" s="49">
        <v>174</v>
      </c>
      <c r="G33" s="49">
        <v>78</v>
      </c>
      <c r="H33" s="49">
        <v>164</v>
      </c>
      <c r="I33" s="49">
        <v>121</v>
      </c>
      <c r="K33" s="37"/>
      <c r="L33" s="49">
        <v>131</v>
      </c>
      <c r="M33" s="49">
        <v>108</v>
      </c>
      <c r="N33" s="49">
        <v>129</v>
      </c>
      <c r="O33" s="49">
        <v>108</v>
      </c>
      <c r="P33" s="49">
        <v>107</v>
      </c>
      <c r="Q33" s="49">
        <v>124</v>
      </c>
      <c r="R33" s="49">
        <v>191</v>
      </c>
      <c r="S33" s="49">
        <v>121</v>
      </c>
      <c r="T33" s="49">
        <v>176</v>
      </c>
      <c r="U33" s="49">
        <v>240</v>
      </c>
      <c r="V33" s="49">
        <v>188</v>
      </c>
      <c r="W33" s="49">
        <v>154</v>
      </c>
      <c r="X33" s="37"/>
      <c r="Y33" s="37"/>
      <c r="Z33" s="37"/>
      <c r="AA33" s="37"/>
    </row>
    <row r="34" spans="1:27" ht="15">
      <c r="A34" s="3" t="s">
        <v>80</v>
      </c>
      <c r="B34" s="49">
        <v>521</v>
      </c>
      <c r="C34" s="49">
        <v>1406</v>
      </c>
      <c r="D34" s="49">
        <v>3129</v>
      </c>
      <c r="E34" s="49">
        <v>798</v>
      </c>
      <c r="F34" s="49">
        <v>201</v>
      </c>
      <c r="G34" s="49">
        <v>93</v>
      </c>
      <c r="H34" s="49">
        <v>351</v>
      </c>
      <c r="I34" s="49">
        <v>176</v>
      </c>
      <c r="K34" s="37"/>
      <c r="L34" s="37"/>
      <c r="M34" s="37"/>
      <c r="N34" s="37"/>
      <c r="O34" s="37"/>
      <c r="P34" s="37"/>
      <c r="Q34" s="37"/>
      <c r="R34" s="37"/>
      <c r="S34" s="37"/>
      <c r="T34" s="37"/>
      <c r="U34" s="37"/>
      <c r="V34" s="37"/>
      <c r="W34" s="37"/>
      <c r="X34" s="37"/>
      <c r="Y34" s="37"/>
      <c r="Z34" s="37"/>
      <c r="AA34" s="37"/>
    </row>
    <row r="35" spans="1:27" ht="15">
      <c r="A35" s="3" t="s">
        <v>81</v>
      </c>
      <c r="B35" s="49">
        <v>325</v>
      </c>
      <c r="C35" s="49">
        <v>1077</v>
      </c>
      <c r="D35" s="49">
        <v>2780</v>
      </c>
      <c r="E35" s="49">
        <v>747</v>
      </c>
      <c r="F35" s="49">
        <v>232</v>
      </c>
      <c r="G35" s="49">
        <v>97</v>
      </c>
      <c r="H35" s="49">
        <v>311</v>
      </c>
      <c r="I35" s="49">
        <v>240</v>
      </c>
      <c r="K35" s="37"/>
      <c r="L35" s="37"/>
      <c r="M35" s="37"/>
      <c r="N35" s="37"/>
      <c r="O35" s="37"/>
      <c r="P35" s="37"/>
      <c r="Q35" s="37"/>
      <c r="R35" s="37"/>
      <c r="S35" s="37"/>
      <c r="T35" s="37"/>
      <c r="U35" s="37"/>
      <c r="V35" s="37"/>
      <c r="W35" s="37"/>
      <c r="X35" s="37"/>
      <c r="Y35" s="37"/>
      <c r="Z35" s="37"/>
      <c r="AA35" s="37"/>
    </row>
    <row r="36" spans="1:27" ht="15">
      <c r="A36" s="3" t="s">
        <v>82</v>
      </c>
      <c r="B36" s="49">
        <v>389</v>
      </c>
      <c r="C36" s="49">
        <v>1066</v>
      </c>
      <c r="D36" s="49">
        <v>2283</v>
      </c>
      <c r="E36" s="49">
        <v>813</v>
      </c>
      <c r="F36" s="49">
        <v>217</v>
      </c>
      <c r="G36" s="49">
        <v>104</v>
      </c>
      <c r="H36" s="49">
        <v>266</v>
      </c>
      <c r="I36" s="49">
        <v>188</v>
      </c>
      <c r="K36" s="37"/>
      <c r="L36" s="37"/>
      <c r="M36" s="37"/>
      <c r="N36" s="37"/>
      <c r="O36" s="37"/>
      <c r="P36" s="37"/>
      <c r="Q36" s="37"/>
      <c r="R36" s="37"/>
      <c r="S36" s="37"/>
      <c r="T36" s="37"/>
      <c r="U36" s="37"/>
      <c r="V36" s="37"/>
      <c r="W36" s="37"/>
      <c r="X36" s="37"/>
      <c r="Y36" s="37"/>
      <c r="Z36" s="37"/>
      <c r="AA36" s="37"/>
    </row>
    <row r="37" spans="1:27" ht="15">
      <c r="A37" s="3" t="s">
        <v>83</v>
      </c>
      <c r="B37" s="49">
        <v>344</v>
      </c>
      <c r="C37" s="49">
        <v>1145</v>
      </c>
      <c r="D37" s="49">
        <v>2306</v>
      </c>
      <c r="E37" s="49">
        <v>711</v>
      </c>
      <c r="F37" s="49">
        <v>149</v>
      </c>
      <c r="G37" s="49">
        <v>86</v>
      </c>
      <c r="H37" s="49">
        <v>213</v>
      </c>
      <c r="I37" s="49">
        <v>154</v>
      </c>
      <c r="K37" s="37"/>
      <c r="L37" s="37"/>
      <c r="M37" s="37"/>
      <c r="N37" s="37"/>
      <c r="O37" s="37"/>
      <c r="P37" s="37"/>
      <c r="Q37" s="37"/>
      <c r="R37" s="37"/>
      <c r="S37" s="37"/>
      <c r="T37" s="37"/>
      <c r="U37" s="37"/>
      <c r="V37" s="37"/>
      <c r="W37" s="37"/>
      <c r="X37" s="37"/>
      <c r="Y37" s="37"/>
      <c r="Z37" s="37"/>
      <c r="AA37" s="37"/>
    </row>
    <row r="38" spans="11:27" ht="15">
      <c r="K38" s="37"/>
      <c r="L38" s="37"/>
      <c r="M38" s="37"/>
      <c r="N38" s="37"/>
      <c r="O38" s="37"/>
      <c r="P38" s="37"/>
      <c r="Q38" s="37"/>
      <c r="R38" s="37"/>
      <c r="S38" s="37"/>
      <c r="T38" s="37"/>
      <c r="U38" s="37"/>
      <c r="V38" s="37"/>
      <c r="W38" s="37"/>
      <c r="X38" s="37"/>
      <c r="Y38" s="37"/>
      <c r="Z38" s="37"/>
      <c r="AA38" s="37"/>
    </row>
    <row r="58" spans="7:10" ht="12.75" customHeight="1">
      <c r="G58" s="36"/>
      <c r="H58" s="36"/>
      <c r="I58" s="36"/>
      <c r="J58" s="36"/>
    </row>
    <row r="59" spans="1:10" ht="12.75" customHeight="1">
      <c r="A59" s="90" t="s">
        <v>178</v>
      </c>
      <c r="B59" s="90"/>
      <c r="C59" s="90"/>
      <c r="D59" s="90"/>
      <c r="E59" s="90"/>
      <c r="F59" s="90"/>
      <c r="G59" s="90"/>
      <c r="H59" s="90"/>
      <c r="I59" s="90"/>
      <c r="J59" s="90"/>
    </row>
    <row r="60" spans="1:10" ht="15">
      <c r="A60" s="90"/>
      <c r="B60" s="90"/>
      <c r="C60" s="90"/>
      <c r="D60" s="90"/>
      <c r="E60" s="90"/>
      <c r="F60" s="90"/>
      <c r="G60" s="90"/>
      <c r="H60" s="90"/>
      <c r="I60" s="90"/>
      <c r="J60" s="90"/>
    </row>
  </sheetData>
  <mergeCells count="14">
    <mergeCell ref="A59:J60"/>
    <mergeCell ref="BE8:BI8"/>
    <mergeCell ref="AA8:AE8"/>
    <mergeCell ref="AF8:AJ8"/>
    <mergeCell ref="AK8:AO8"/>
    <mergeCell ref="AP8:AT8"/>
    <mergeCell ref="AU8:AY8"/>
    <mergeCell ref="AZ8:BD8"/>
    <mergeCell ref="A8:A9"/>
    <mergeCell ref="B8:F8"/>
    <mergeCell ref="G8:K8"/>
    <mergeCell ref="L8:P8"/>
    <mergeCell ref="Q8:U8"/>
    <mergeCell ref="V8:Z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2"/>
  <sheetViews>
    <sheetView workbookViewId="0" topLeftCell="A1"/>
  </sheetViews>
  <sheetFormatPr defaultColWidth="11.421875" defaultRowHeight="15"/>
  <cols>
    <col min="1" max="16384" width="11.421875" style="1" customWidth="1"/>
  </cols>
  <sheetData>
    <row r="1" ht="15.75">
      <c r="A1" s="10" t="s">
        <v>129</v>
      </c>
    </row>
    <row r="4" ht="15">
      <c r="A4" s="26" t="s">
        <v>179</v>
      </c>
    </row>
    <row r="8" spans="1:28" ht="15">
      <c r="A8" s="96" t="s">
        <v>137</v>
      </c>
      <c r="B8" s="97"/>
      <c r="C8" s="97"/>
      <c r="D8" s="97"/>
      <c r="E8" s="97"/>
      <c r="F8" s="97"/>
      <c r="G8" s="97"/>
      <c r="H8" s="97"/>
      <c r="I8" s="97"/>
      <c r="J8" s="97"/>
      <c r="K8" s="97"/>
      <c r="L8" s="97"/>
      <c r="M8" s="97"/>
      <c r="N8" s="97"/>
      <c r="O8" s="97"/>
      <c r="P8" s="97"/>
      <c r="Q8" s="97"/>
      <c r="R8" s="97"/>
      <c r="S8" s="97"/>
      <c r="T8" s="97"/>
      <c r="U8" s="97"/>
      <c r="V8" s="97"/>
      <c r="W8" s="97"/>
      <c r="X8" s="97"/>
      <c r="Y8" s="97"/>
      <c r="Z8" s="97"/>
      <c r="AA8" s="97"/>
      <c r="AB8" s="98"/>
    </row>
    <row r="9" spans="1:28" ht="15">
      <c r="A9" s="91" t="s">
        <v>120</v>
      </c>
      <c r="B9" s="93" t="s">
        <v>37</v>
      </c>
      <c r="C9" s="93"/>
      <c r="D9" s="93"/>
      <c r="E9" s="93" t="s">
        <v>38</v>
      </c>
      <c r="F9" s="93"/>
      <c r="G9" s="93"/>
      <c r="H9" s="93" t="s">
        <v>29</v>
      </c>
      <c r="I9" s="93"/>
      <c r="J9" s="93"/>
      <c r="K9" s="93" t="s">
        <v>39</v>
      </c>
      <c r="L9" s="93"/>
      <c r="M9" s="93"/>
      <c r="N9" s="93" t="s">
        <v>40</v>
      </c>
      <c r="O9" s="93"/>
      <c r="P9" s="93"/>
      <c r="Q9" s="93" t="s">
        <v>41</v>
      </c>
      <c r="R9" s="93"/>
      <c r="S9" s="93"/>
      <c r="T9" s="93" t="s">
        <v>42</v>
      </c>
      <c r="U9" s="93"/>
      <c r="V9" s="93"/>
      <c r="W9" s="93" t="s">
        <v>43</v>
      </c>
      <c r="X9" s="93"/>
      <c r="Y9" s="93"/>
      <c r="Z9" s="93" t="s">
        <v>10</v>
      </c>
      <c r="AA9" s="93"/>
      <c r="AB9" s="93"/>
    </row>
    <row r="10" spans="1:28" ht="51">
      <c r="A10" s="92"/>
      <c r="B10" s="2" t="s">
        <v>11</v>
      </c>
      <c r="C10" s="2" t="s">
        <v>35</v>
      </c>
      <c r="D10" s="5" t="s">
        <v>44</v>
      </c>
      <c r="E10" s="2" t="s">
        <v>11</v>
      </c>
      <c r="F10" s="2" t="s">
        <v>13</v>
      </c>
      <c r="G10" s="5" t="s">
        <v>45</v>
      </c>
      <c r="H10" s="2" t="s">
        <v>11</v>
      </c>
      <c r="I10" s="2" t="s">
        <v>13</v>
      </c>
      <c r="J10" s="5" t="s">
        <v>46</v>
      </c>
      <c r="K10" s="2" t="s">
        <v>11</v>
      </c>
      <c r="L10" s="2" t="s">
        <v>13</v>
      </c>
      <c r="M10" s="5" t="s">
        <v>47</v>
      </c>
      <c r="N10" s="2" t="s">
        <v>11</v>
      </c>
      <c r="O10" s="2" t="s">
        <v>13</v>
      </c>
      <c r="P10" s="5" t="s">
        <v>48</v>
      </c>
      <c r="Q10" s="2" t="s">
        <v>11</v>
      </c>
      <c r="R10" s="2" t="s">
        <v>13</v>
      </c>
      <c r="S10" s="5" t="s">
        <v>49</v>
      </c>
      <c r="T10" s="2" t="s">
        <v>11</v>
      </c>
      <c r="U10" s="2" t="s">
        <v>13</v>
      </c>
      <c r="V10" s="5" t="s">
        <v>50</v>
      </c>
      <c r="W10" s="2" t="s">
        <v>11</v>
      </c>
      <c r="X10" s="2" t="s">
        <v>13</v>
      </c>
      <c r="Y10" s="5" t="s">
        <v>51</v>
      </c>
      <c r="Z10" s="2" t="s">
        <v>11</v>
      </c>
      <c r="AA10" s="2" t="s">
        <v>13</v>
      </c>
      <c r="AB10" s="2" t="s">
        <v>52</v>
      </c>
    </row>
    <row r="11" spans="1:28" ht="15">
      <c r="A11" s="3" t="s">
        <v>0</v>
      </c>
      <c r="B11" s="50">
        <v>1</v>
      </c>
      <c r="C11" s="50">
        <v>1</v>
      </c>
      <c r="D11" s="49">
        <f>B11+C11</f>
        <v>2</v>
      </c>
      <c r="E11" s="50">
        <v>8</v>
      </c>
      <c r="F11" s="50">
        <v>3</v>
      </c>
      <c r="G11" s="49">
        <f>E11+F11</f>
        <v>11</v>
      </c>
      <c r="H11" s="50">
        <v>17</v>
      </c>
      <c r="I11" s="50">
        <v>17</v>
      </c>
      <c r="J11" s="49">
        <f>H11+I11</f>
        <v>34</v>
      </c>
      <c r="K11" s="50">
        <v>6</v>
      </c>
      <c r="L11" s="50">
        <v>8</v>
      </c>
      <c r="M11" s="49">
        <f>K11+L11</f>
        <v>14</v>
      </c>
      <c r="N11" s="50">
        <v>1</v>
      </c>
      <c r="O11" s="50">
        <v>2</v>
      </c>
      <c r="P11" s="49">
        <f>N11+O11</f>
        <v>3</v>
      </c>
      <c r="Q11" s="50">
        <v>0</v>
      </c>
      <c r="R11" s="50">
        <v>0</v>
      </c>
      <c r="S11" s="49">
        <f>Q11+R11</f>
        <v>0</v>
      </c>
      <c r="T11" s="50">
        <v>1</v>
      </c>
      <c r="U11" s="50">
        <v>0</v>
      </c>
      <c r="V11" s="49">
        <f>T11+U11</f>
        <v>1</v>
      </c>
      <c r="W11" s="50">
        <v>0</v>
      </c>
      <c r="X11" s="50">
        <v>0</v>
      </c>
      <c r="Y11" s="49">
        <f>W11+X11</f>
        <v>0</v>
      </c>
      <c r="Z11" s="49">
        <f>B11+E11+H11+K11+N11+Q11+T11+W11</f>
        <v>34</v>
      </c>
      <c r="AA11" s="49">
        <f>C11+F11+I11+L11+O11+R11+U11+X11</f>
        <v>31</v>
      </c>
      <c r="AB11" s="49">
        <f>Z11+AA11</f>
        <v>65</v>
      </c>
    </row>
    <row r="12" spans="1:28" ht="15">
      <c r="A12" s="3" t="s">
        <v>1</v>
      </c>
      <c r="B12" s="50">
        <v>29</v>
      </c>
      <c r="C12" s="50">
        <v>8</v>
      </c>
      <c r="D12" s="49">
        <f aca="true" t="shared" si="0" ref="D12:D20">B12+C12</f>
        <v>37</v>
      </c>
      <c r="E12" s="50">
        <v>89</v>
      </c>
      <c r="F12" s="50">
        <v>45</v>
      </c>
      <c r="G12" s="49">
        <f aca="true" t="shared" si="1" ref="G12:G20">E12+F12</f>
        <v>134</v>
      </c>
      <c r="H12" s="50">
        <v>170</v>
      </c>
      <c r="I12" s="50">
        <v>88</v>
      </c>
      <c r="J12" s="49">
        <f aca="true" t="shared" si="2" ref="J12:J20">H12+I12</f>
        <v>258</v>
      </c>
      <c r="K12" s="50">
        <v>39</v>
      </c>
      <c r="L12" s="50">
        <v>78</v>
      </c>
      <c r="M12" s="49">
        <f aca="true" t="shared" si="3" ref="M12:M20">K12+L12</f>
        <v>117</v>
      </c>
      <c r="N12" s="50">
        <v>15</v>
      </c>
      <c r="O12" s="50">
        <v>15</v>
      </c>
      <c r="P12" s="49">
        <f aca="true" t="shared" si="4" ref="P12:P20">N12+O12</f>
        <v>30</v>
      </c>
      <c r="Q12" s="50">
        <v>6</v>
      </c>
      <c r="R12" s="50">
        <v>8</v>
      </c>
      <c r="S12" s="49">
        <f aca="true" t="shared" si="5" ref="S12:S20">Q12+R12</f>
        <v>14</v>
      </c>
      <c r="T12" s="50">
        <v>10</v>
      </c>
      <c r="U12" s="50">
        <v>9</v>
      </c>
      <c r="V12" s="49">
        <f aca="true" t="shared" si="6" ref="V12:V20">T12+U12</f>
        <v>19</v>
      </c>
      <c r="W12" s="50">
        <v>2</v>
      </c>
      <c r="X12" s="50">
        <v>8</v>
      </c>
      <c r="Y12" s="49">
        <f aca="true" t="shared" si="7" ref="Y12:Y20">W12+X12</f>
        <v>10</v>
      </c>
      <c r="Z12" s="49">
        <f aca="true" t="shared" si="8" ref="Z12:AA20">B12+E12+H12+K12+N12+Q12+T12+W12</f>
        <v>360</v>
      </c>
      <c r="AA12" s="49">
        <f t="shared" si="8"/>
        <v>259</v>
      </c>
      <c r="AB12" s="49">
        <f aca="true" t="shared" si="9" ref="AB12:AB20">Z12+AA12</f>
        <v>619</v>
      </c>
    </row>
    <row r="13" spans="1:28" ht="15">
      <c r="A13" s="3" t="s">
        <v>2</v>
      </c>
      <c r="B13" s="50">
        <v>49</v>
      </c>
      <c r="C13" s="50">
        <v>17</v>
      </c>
      <c r="D13" s="49">
        <f t="shared" si="0"/>
        <v>66</v>
      </c>
      <c r="E13" s="50">
        <v>103</v>
      </c>
      <c r="F13" s="50">
        <v>50</v>
      </c>
      <c r="G13" s="49">
        <f t="shared" si="1"/>
        <v>153</v>
      </c>
      <c r="H13" s="50">
        <v>247</v>
      </c>
      <c r="I13" s="50">
        <v>132</v>
      </c>
      <c r="J13" s="49">
        <f t="shared" si="2"/>
        <v>379</v>
      </c>
      <c r="K13" s="50">
        <v>66</v>
      </c>
      <c r="L13" s="50">
        <v>132</v>
      </c>
      <c r="M13" s="49">
        <f t="shared" si="3"/>
        <v>198</v>
      </c>
      <c r="N13" s="50">
        <v>20</v>
      </c>
      <c r="O13" s="50">
        <v>22</v>
      </c>
      <c r="P13" s="49">
        <f t="shared" si="4"/>
        <v>42</v>
      </c>
      <c r="Q13" s="50">
        <v>12</v>
      </c>
      <c r="R13" s="50">
        <v>14</v>
      </c>
      <c r="S13" s="49">
        <f t="shared" si="5"/>
        <v>26</v>
      </c>
      <c r="T13" s="50">
        <v>20</v>
      </c>
      <c r="U13" s="50">
        <v>46</v>
      </c>
      <c r="V13" s="49">
        <f t="shared" si="6"/>
        <v>66</v>
      </c>
      <c r="W13" s="50">
        <v>15</v>
      </c>
      <c r="X13" s="50">
        <v>26</v>
      </c>
      <c r="Y13" s="49">
        <f t="shared" si="7"/>
        <v>41</v>
      </c>
      <c r="Z13" s="49">
        <f t="shared" si="8"/>
        <v>532</v>
      </c>
      <c r="AA13" s="49">
        <f t="shared" si="8"/>
        <v>439</v>
      </c>
      <c r="AB13" s="49">
        <f t="shared" si="9"/>
        <v>971</v>
      </c>
    </row>
    <row r="14" spans="1:28" ht="15">
      <c r="A14" s="3" t="s">
        <v>3</v>
      </c>
      <c r="B14" s="50">
        <v>41</v>
      </c>
      <c r="C14" s="50">
        <v>12</v>
      </c>
      <c r="D14" s="49">
        <f t="shared" si="0"/>
        <v>53</v>
      </c>
      <c r="E14" s="50">
        <v>92</v>
      </c>
      <c r="F14" s="50">
        <v>60</v>
      </c>
      <c r="G14" s="49">
        <f t="shared" si="1"/>
        <v>152</v>
      </c>
      <c r="H14" s="50">
        <v>203</v>
      </c>
      <c r="I14" s="50">
        <v>128</v>
      </c>
      <c r="J14" s="49">
        <f t="shared" si="2"/>
        <v>331</v>
      </c>
      <c r="K14" s="50">
        <v>59</v>
      </c>
      <c r="L14" s="50">
        <v>87</v>
      </c>
      <c r="M14" s="49">
        <f t="shared" si="3"/>
        <v>146</v>
      </c>
      <c r="N14" s="50">
        <v>15</v>
      </c>
      <c r="O14" s="50">
        <v>17</v>
      </c>
      <c r="P14" s="49">
        <f t="shared" si="4"/>
        <v>32</v>
      </c>
      <c r="Q14" s="50">
        <v>7</v>
      </c>
      <c r="R14" s="50">
        <v>5</v>
      </c>
      <c r="S14" s="49">
        <f t="shared" si="5"/>
        <v>12</v>
      </c>
      <c r="T14" s="50">
        <v>24</v>
      </c>
      <c r="U14" s="50">
        <v>26</v>
      </c>
      <c r="V14" s="49">
        <f t="shared" si="6"/>
        <v>50</v>
      </c>
      <c r="W14" s="50">
        <v>8</v>
      </c>
      <c r="X14" s="50">
        <v>23</v>
      </c>
      <c r="Y14" s="49">
        <f t="shared" si="7"/>
        <v>31</v>
      </c>
      <c r="Z14" s="49">
        <f t="shared" si="8"/>
        <v>449</v>
      </c>
      <c r="AA14" s="49">
        <f t="shared" si="8"/>
        <v>358</v>
      </c>
      <c r="AB14" s="49">
        <f t="shared" si="9"/>
        <v>807</v>
      </c>
    </row>
    <row r="15" spans="1:28" ht="15">
      <c r="A15" s="3" t="s">
        <v>4</v>
      </c>
      <c r="B15" s="50">
        <v>29</v>
      </c>
      <c r="C15" s="50">
        <v>8</v>
      </c>
      <c r="D15" s="49">
        <f t="shared" si="0"/>
        <v>37</v>
      </c>
      <c r="E15" s="50">
        <v>100</v>
      </c>
      <c r="F15" s="50">
        <v>21</v>
      </c>
      <c r="G15" s="49">
        <f t="shared" si="1"/>
        <v>121</v>
      </c>
      <c r="H15" s="50">
        <v>209</v>
      </c>
      <c r="I15" s="50">
        <v>120</v>
      </c>
      <c r="J15" s="49">
        <f t="shared" si="2"/>
        <v>329</v>
      </c>
      <c r="K15" s="50">
        <v>48</v>
      </c>
      <c r="L15" s="50">
        <v>45</v>
      </c>
      <c r="M15" s="49">
        <f t="shared" si="3"/>
        <v>93</v>
      </c>
      <c r="N15" s="50">
        <v>17</v>
      </c>
      <c r="O15" s="50">
        <v>14</v>
      </c>
      <c r="P15" s="49">
        <f t="shared" si="4"/>
        <v>31</v>
      </c>
      <c r="Q15" s="50">
        <v>14</v>
      </c>
      <c r="R15" s="50">
        <v>12</v>
      </c>
      <c r="S15" s="49">
        <f t="shared" si="5"/>
        <v>26</v>
      </c>
      <c r="T15" s="50">
        <v>12</v>
      </c>
      <c r="U15" s="50">
        <v>14</v>
      </c>
      <c r="V15" s="49">
        <f t="shared" si="6"/>
        <v>26</v>
      </c>
      <c r="W15" s="50">
        <v>10</v>
      </c>
      <c r="X15" s="50">
        <v>13</v>
      </c>
      <c r="Y15" s="49">
        <f t="shared" si="7"/>
        <v>23</v>
      </c>
      <c r="Z15" s="49">
        <f t="shared" si="8"/>
        <v>439</v>
      </c>
      <c r="AA15" s="49">
        <f t="shared" si="8"/>
        <v>247</v>
      </c>
      <c r="AB15" s="49">
        <f t="shared" si="9"/>
        <v>686</v>
      </c>
    </row>
    <row r="16" spans="1:28" ht="15">
      <c r="A16" s="3" t="s">
        <v>5</v>
      </c>
      <c r="B16" s="50">
        <v>32</v>
      </c>
      <c r="C16" s="50">
        <v>13</v>
      </c>
      <c r="D16" s="49">
        <f t="shared" si="0"/>
        <v>45</v>
      </c>
      <c r="E16" s="50">
        <v>87</v>
      </c>
      <c r="F16" s="50">
        <v>32</v>
      </c>
      <c r="G16" s="49">
        <f t="shared" si="1"/>
        <v>119</v>
      </c>
      <c r="H16" s="50">
        <v>213</v>
      </c>
      <c r="I16" s="50">
        <v>127</v>
      </c>
      <c r="J16" s="49">
        <f t="shared" si="2"/>
        <v>340</v>
      </c>
      <c r="K16" s="50">
        <v>60</v>
      </c>
      <c r="L16" s="50">
        <v>40</v>
      </c>
      <c r="M16" s="49">
        <f t="shared" si="3"/>
        <v>100</v>
      </c>
      <c r="N16" s="50">
        <v>4</v>
      </c>
      <c r="O16" s="50">
        <v>13</v>
      </c>
      <c r="P16" s="49">
        <f t="shared" si="4"/>
        <v>17</v>
      </c>
      <c r="Q16" s="50">
        <v>5</v>
      </c>
      <c r="R16" s="50">
        <v>5</v>
      </c>
      <c r="S16" s="49">
        <f t="shared" si="5"/>
        <v>10</v>
      </c>
      <c r="T16" s="50">
        <v>8</v>
      </c>
      <c r="U16" s="50">
        <v>9</v>
      </c>
      <c r="V16" s="49">
        <f t="shared" si="6"/>
        <v>17</v>
      </c>
      <c r="W16" s="50">
        <v>6</v>
      </c>
      <c r="X16" s="50">
        <v>8</v>
      </c>
      <c r="Y16" s="49">
        <f t="shared" si="7"/>
        <v>14</v>
      </c>
      <c r="Z16" s="49">
        <f t="shared" si="8"/>
        <v>415</v>
      </c>
      <c r="AA16" s="49">
        <f t="shared" si="8"/>
        <v>247</v>
      </c>
      <c r="AB16" s="49">
        <f t="shared" si="9"/>
        <v>662</v>
      </c>
    </row>
    <row r="17" spans="1:28" ht="15">
      <c r="A17" s="3" t="s">
        <v>6</v>
      </c>
      <c r="B17" s="50">
        <v>34</v>
      </c>
      <c r="C17" s="50">
        <v>10</v>
      </c>
      <c r="D17" s="49">
        <f t="shared" si="0"/>
        <v>44</v>
      </c>
      <c r="E17" s="50">
        <v>80</v>
      </c>
      <c r="F17" s="50">
        <v>35</v>
      </c>
      <c r="G17" s="49">
        <f t="shared" si="1"/>
        <v>115</v>
      </c>
      <c r="H17" s="50">
        <v>187</v>
      </c>
      <c r="I17" s="50">
        <v>98</v>
      </c>
      <c r="J17" s="49">
        <f t="shared" si="2"/>
        <v>285</v>
      </c>
      <c r="K17" s="50">
        <v>31</v>
      </c>
      <c r="L17" s="50">
        <v>19</v>
      </c>
      <c r="M17" s="49">
        <f t="shared" si="3"/>
        <v>50</v>
      </c>
      <c r="N17" s="50">
        <v>8</v>
      </c>
      <c r="O17" s="50">
        <v>11</v>
      </c>
      <c r="P17" s="49">
        <f t="shared" si="4"/>
        <v>19</v>
      </c>
      <c r="Q17" s="50">
        <v>4</v>
      </c>
      <c r="R17" s="50">
        <v>0</v>
      </c>
      <c r="S17" s="49">
        <f t="shared" si="5"/>
        <v>4</v>
      </c>
      <c r="T17" s="50">
        <v>6</v>
      </c>
      <c r="U17" s="50">
        <v>5</v>
      </c>
      <c r="V17" s="49">
        <f t="shared" si="6"/>
        <v>11</v>
      </c>
      <c r="W17" s="50">
        <v>2</v>
      </c>
      <c r="X17" s="50">
        <v>2</v>
      </c>
      <c r="Y17" s="49">
        <f t="shared" si="7"/>
        <v>4</v>
      </c>
      <c r="Z17" s="49">
        <f t="shared" si="8"/>
        <v>352</v>
      </c>
      <c r="AA17" s="49">
        <f t="shared" si="8"/>
        <v>180</v>
      </c>
      <c r="AB17" s="49">
        <f t="shared" si="9"/>
        <v>532</v>
      </c>
    </row>
    <row r="18" spans="1:28" ht="15">
      <c r="A18" s="3" t="s">
        <v>7</v>
      </c>
      <c r="B18" s="50">
        <v>19</v>
      </c>
      <c r="C18" s="50">
        <v>7</v>
      </c>
      <c r="D18" s="49">
        <f t="shared" si="0"/>
        <v>26</v>
      </c>
      <c r="E18" s="50">
        <v>86</v>
      </c>
      <c r="F18" s="50">
        <v>26</v>
      </c>
      <c r="G18" s="49">
        <f t="shared" si="1"/>
        <v>112</v>
      </c>
      <c r="H18" s="50">
        <v>169</v>
      </c>
      <c r="I18" s="50">
        <v>67</v>
      </c>
      <c r="J18" s="49">
        <f t="shared" si="2"/>
        <v>236</v>
      </c>
      <c r="K18" s="50">
        <v>17</v>
      </c>
      <c r="L18" s="50">
        <v>11</v>
      </c>
      <c r="M18" s="49">
        <f t="shared" si="3"/>
        <v>28</v>
      </c>
      <c r="N18" s="50">
        <v>4</v>
      </c>
      <c r="O18" s="50">
        <v>5</v>
      </c>
      <c r="P18" s="49">
        <f t="shared" si="4"/>
        <v>9</v>
      </c>
      <c r="Q18" s="50">
        <v>1</v>
      </c>
      <c r="R18" s="50">
        <v>3</v>
      </c>
      <c r="S18" s="49">
        <f t="shared" si="5"/>
        <v>4</v>
      </c>
      <c r="T18" s="50">
        <v>2</v>
      </c>
      <c r="U18" s="50">
        <v>3</v>
      </c>
      <c r="V18" s="49">
        <f t="shared" si="6"/>
        <v>5</v>
      </c>
      <c r="W18" s="50">
        <v>1</v>
      </c>
      <c r="X18" s="50">
        <v>4</v>
      </c>
      <c r="Y18" s="49">
        <f t="shared" si="7"/>
        <v>5</v>
      </c>
      <c r="Z18" s="49">
        <f t="shared" si="8"/>
        <v>299</v>
      </c>
      <c r="AA18" s="49">
        <f t="shared" si="8"/>
        <v>126</v>
      </c>
      <c r="AB18" s="49">
        <f t="shared" si="9"/>
        <v>425</v>
      </c>
    </row>
    <row r="19" spans="1:28" ht="15">
      <c r="A19" s="3" t="s">
        <v>8</v>
      </c>
      <c r="B19" s="50">
        <v>19</v>
      </c>
      <c r="C19" s="50">
        <v>3</v>
      </c>
      <c r="D19" s="49">
        <f t="shared" si="0"/>
        <v>22</v>
      </c>
      <c r="E19" s="50">
        <v>42</v>
      </c>
      <c r="F19" s="50">
        <v>14</v>
      </c>
      <c r="G19" s="49">
        <f t="shared" si="1"/>
        <v>56</v>
      </c>
      <c r="H19" s="50">
        <v>86</v>
      </c>
      <c r="I19" s="50">
        <v>27</v>
      </c>
      <c r="J19" s="49">
        <f t="shared" si="2"/>
        <v>113</v>
      </c>
      <c r="K19" s="50">
        <v>11</v>
      </c>
      <c r="L19" s="50">
        <v>3</v>
      </c>
      <c r="M19" s="49">
        <f t="shared" si="3"/>
        <v>14</v>
      </c>
      <c r="N19" s="50">
        <v>1</v>
      </c>
      <c r="O19" s="50">
        <v>2</v>
      </c>
      <c r="P19" s="49">
        <f t="shared" si="4"/>
        <v>3</v>
      </c>
      <c r="Q19" s="50">
        <v>0</v>
      </c>
      <c r="R19" s="50">
        <v>0</v>
      </c>
      <c r="S19" s="49">
        <f t="shared" si="5"/>
        <v>0</v>
      </c>
      <c r="T19" s="50">
        <v>1</v>
      </c>
      <c r="U19" s="50">
        <v>0</v>
      </c>
      <c r="V19" s="49">
        <f t="shared" si="6"/>
        <v>1</v>
      </c>
      <c r="W19" s="50">
        <v>1</v>
      </c>
      <c r="X19" s="50">
        <v>0</v>
      </c>
      <c r="Y19" s="49">
        <f t="shared" si="7"/>
        <v>1</v>
      </c>
      <c r="Z19" s="49">
        <f t="shared" si="8"/>
        <v>161</v>
      </c>
      <c r="AA19" s="49">
        <f t="shared" si="8"/>
        <v>49</v>
      </c>
      <c r="AB19" s="49">
        <f t="shared" si="9"/>
        <v>210</v>
      </c>
    </row>
    <row r="20" spans="1:28" ht="15">
      <c r="A20" s="3" t="s">
        <v>9</v>
      </c>
      <c r="B20" s="50">
        <v>11</v>
      </c>
      <c r="C20" s="50">
        <v>2</v>
      </c>
      <c r="D20" s="49">
        <f t="shared" si="0"/>
        <v>13</v>
      </c>
      <c r="E20" s="50">
        <v>16</v>
      </c>
      <c r="F20" s="50">
        <v>5</v>
      </c>
      <c r="G20" s="49">
        <f t="shared" si="1"/>
        <v>21</v>
      </c>
      <c r="H20" s="50">
        <v>41</v>
      </c>
      <c r="I20" s="50">
        <v>12</v>
      </c>
      <c r="J20" s="49">
        <f t="shared" si="2"/>
        <v>53</v>
      </c>
      <c r="K20" s="50">
        <v>0</v>
      </c>
      <c r="L20" s="50">
        <v>2</v>
      </c>
      <c r="M20" s="49">
        <f t="shared" si="3"/>
        <v>2</v>
      </c>
      <c r="N20" s="50">
        <v>0</v>
      </c>
      <c r="O20" s="50">
        <v>1</v>
      </c>
      <c r="P20" s="49">
        <f t="shared" si="4"/>
        <v>1</v>
      </c>
      <c r="Q20" s="50">
        <v>0</v>
      </c>
      <c r="R20" s="50">
        <v>0</v>
      </c>
      <c r="S20" s="49">
        <f t="shared" si="5"/>
        <v>0</v>
      </c>
      <c r="T20" s="50">
        <v>0</v>
      </c>
      <c r="U20" s="50">
        <v>0</v>
      </c>
      <c r="V20" s="49">
        <f t="shared" si="6"/>
        <v>0</v>
      </c>
      <c r="W20" s="50">
        <v>2</v>
      </c>
      <c r="X20" s="50">
        <v>0</v>
      </c>
      <c r="Y20" s="49">
        <f t="shared" si="7"/>
        <v>2</v>
      </c>
      <c r="Z20" s="49">
        <f t="shared" si="8"/>
        <v>70</v>
      </c>
      <c r="AA20" s="49">
        <f t="shared" si="8"/>
        <v>22</v>
      </c>
      <c r="AB20" s="49">
        <f t="shared" si="9"/>
        <v>92</v>
      </c>
    </row>
    <row r="21" spans="1:28" ht="15.75">
      <c r="A21" s="4" t="s">
        <v>10</v>
      </c>
      <c r="B21" s="55">
        <f>SUM(B11:B20)</f>
        <v>264</v>
      </c>
      <c r="C21" s="55">
        <f aca="true" t="shared" si="10" ref="C21:AB21">SUM(C11:C20)</f>
        <v>81</v>
      </c>
      <c r="D21" s="55">
        <f t="shared" si="10"/>
        <v>345</v>
      </c>
      <c r="E21" s="55">
        <f t="shared" si="10"/>
        <v>703</v>
      </c>
      <c r="F21" s="55">
        <f t="shared" si="10"/>
        <v>291</v>
      </c>
      <c r="G21" s="55">
        <f t="shared" si="10"/>
        <v>994</v>
      </c>
      <c r="H21" s="55">
        <f t="shared" si="10"/>
        <v>1542</v>
      </c>
      <c r="I21" s="55">
        <f t="shared" si="10"/>
        <v>816</v>
      </c>
      <c r="J21" s="55">
        <f t="shared" si="10"/>
        <v>2358</v>
      </c>
      <c r="K21" s="55">
        <f t="shared" si="10"/>
        <v>337</v>
      </c>
      <c r="L21" s="55">
        <f t="shared" si="10"/>
        <v>425</v>
      </c>
      <c r="M21" s="55">
        <f t="shared" si="10"/>
        <v>762</v>
      </c>
      <c r="N21" s="55">
        <f t="shared" si="10"/>
        <v>85</v>
      </c>
      <c r="O21" s="55">
        <f t="shared" si="10"/>
        <v>102</v>
      </c>
      <c r="P21" s="55">
        <f t="shared" si="10"/>
        <v>187</v>
      </c>
      <c r="Q21" s="55">
        <f t="shared" si="10"/>
        <v>49</v>
      </c>
      <c r="R21" s="55">
        <f t="shared" si="10"/>
        <v>47</v>
      </c>
      <c r="S21" s="55">
        <f t="shared" si="10"/>
        <v>96</v>
      </c>
      <c r="T21" s="55">
        <f t="shared" si="10"/>
        <v>84</v>
      </c>
      <c r="U21" s="55">
        <f t="shared" si="10"/>
        <v>112</v>
      </c>
      <c r="V21" s="55">
        <f t="shared" si="10"/>
        <v>196</v>
      </c>
      <c r="W21" s="55">
        <f t="shared" si="10"/>
        <v>47</v>
      </c>
      <c r="X21" s="55">
        <f t="shared" si="10"/>
        <v>84</v>
      </c>
      <c r="Y21" s="55">
        <f t="shared" si="10"/>
        <v>131</v>
      </c>
      <c r="Z21" s="55">
        <f t="shared" si="10"/>
        <v>3111</v>
      </c>
      <c r="AA21" s="55">
        <f t="shared" si="10"/>
        <v>1958</v>
      </c>
      <c r="AB21" s="55">
        <f t="shared" si="10"/>
        <v>5069</v>
      </c>
    </row>
    <row r="22" spans="1:28" ht="15">
      <c r="A22" s="96" t="s">
        <v>138</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8"/>
    </row>
    <row r="23" spans="1:28" ht="15">
      <c r="A23" s="91" t="s">
        <v>120</v>
      </c>
      <c r="B23" s="93" t="s">
        <v>37</v>
      </c>
      <c r="C23" s="93"/>
      <c r="D23" s="93"/>
      <c r="E23" s="93" t="s">
        <v>38</v>
      </c>
      <c r="F23" s="93"/>
      <c r="G23" s="93"/>
      <c r="H23" s="93" t="s">
        <v>29</v>
      </c>
      <c r="I23" s="93"/>
      <c r="J23" s="93"/>
      <c r="K23" s="93" t="s">
        <v>39</v>
      </c>
      <c r="L23" s="93"/>
      <c r="M23" s="93"/>
      <c r="N23" s="93" t="s">
        <v>40</v>
      </c>
      <c r="O23" s="93"/>
      <c r="P23" s="93"/>
      <c r="Q23" s="93" t="s">
        <v>41</v>
      </c>
      <c r="R23" s="93"/>
      <c r="S23" s="93"/>
      <c r="T23" s="93" t="s">
        <v>42</v>
      </c>
      <c r="U23" s="93"/>
      <c r="V23" s="93"/>
      <c r="W23" s="93" t="s">
        <v>43</v>
      </c>
      <c r="X23" s="93"/>
      <c r="Y23" s="93"/>
      <c r="Z23" s="93" t="s">
        <v>10</v>
      </c>
      <c r="AA23" s="93"/>
      <c r="AB23" s="93"/>
    </row>
    <row r="24" spans="1:28" ht="51">
      <c r="A24" s="92"/>
      <c r="B24" s="2" t="s">
        <v>11</v>
      </c>
      <c r="C24" s="2" t="s">
        <v>35</v>
      </c>
      <c r="D24" s="5" t="s">
        <v>44</v>
      </c>
      <c r="E24" s="2" t="s">
        <v>11</v>
      </c>
      <c r="F24" s="2" t="s">
        <v>13</v>
      </c>
      <c r="G24" s="5" t="s">
        <v>45</v>
      </c>
      <c r="H24" s="2" t="s">
        <v>11</v>
      </c>
      <c r="I24" s="2" t="s">
        <v>13</v>
      </c>
      <c r="J24" s="5" t="s">
        <v>46</v>
      </c>
      <c r="K24" s="2" t="s">
        <v>11</v>
      </c>
      <c r="L24" s="2" t="s">
        <v>13</v>
      </c>
      <c r="M24" s="5" t="s">
        <v>47</v>
      </c>
      <c r="N24" s="2" t="s">
        <v>11</v>
      </c>
      <c r="O24" s="2" t="s">
        <v>13</v>
      </c>
      <c r="P24" s="5" t="s">
        <v>48</v>
      </c>
      <c r="Q24" s="2" t="s">
        <v>11</v>
      </c>
      <c r="R24" s="2" t="s">
        <v>13</v>
      </c>
      <c r="S24" s="5" t="s">
        <v>49</v>
      </c>
      <c r="T24" s="2" t="s">
        <v>11</v>
      </c>
      <c r="U24" s="2" t="s">
        <v>13</v>
      </c>
      <c r="V24" s="5" t="s">
        <v>50</v>
      </c>
      <c r="W24" s="2" t="s">
        <v>11</v>
      </c>
      <c r="X24" s="2" t="s">
        <v>13</v>
      </c>
      <c r="Y24" s="5" t="s">
        <v>51</v>
      </c>
      <c r="Z24" s="2" t="s">
        <v>11</v>
      </c>
      <c r="AA24" s="2" t="s">
        <v>13</v>
      </c>
      <c r="AB24" s="2" t="s">
        <v>52</v>
      </c>
    </row>
    <row r="25" spans="1:28" ht="15">
      <c r="A25" s="3" t="s">
        <v>0</v>
      </c>
      <c r="B25" s="50">
        <v>4</v>
      </c>
      <c r="C25" s="50">
        <v>7</v>
      </c>
      <c r="D25" s="49">
        <f>B25+C25</f>
        <v>11</v>
      </c>
      <c r="E25" s="50">
        <v>7</v>
      </c>
      <c r="F25" s="50">
        <v>8</v>
      </c>
      <c r="G25" s="49">
        <f>E25+F25</f>
        <v>15</v>
      </c>
      <c r="H25" s="50">
        <v>13</v>
      </c>
      <c r="I25" s="50">
        <v>5</v>
      </c>
      <c r="J25" s="49">
        <f>H25+I25</f>
        <v>18</v>
      </c>
      <c r="K25" s="50">
        <v>6</v>
      </c>
      <c r="L25" s="50">
        <v>6</v>
      </c>
      <c r="M25" s="49">
        <f>K25+L25</f>
        <v>12</v>
      </c>
      <c r="N25" s="50">
        <v>1</v>
      </c>
      <c r="O25" s="50">
        <v>0</v>
      </c>
      <c r="P25" s="49">
        <f>N25+O25</f>
        <v>1</v>
      </c>
      <c r="Q25" s="50">
        <v>0</v>
      </c>
      <c r="R25" s="50">
        <v>0</v>
      </c>
      <c r="S25" s="49">
        <f>Q25+R25</f>
        <v>0</v>
      </c>
      <c r="T25" s="50">
        <v>0</v>
      </c>
      <c r="U25" s="50">
        <v>0</v>
      </c>
      <c r="V25" s="49">
        <f>T25+U25</f>
        <v>0</v>
      </c>
      <c r="W25" s="50">
        <v>0</v>
      </c>
      <c r="X25" s="50">
        <v>0</v>
      </c>
      <c r="Y25" s="49">
        <f>W25+X25</f>
        <v>0</v>
      </c>
      <c r="Z25" s="49">
        <f>B25+E25+H25+K25+N25+Q25+T25+W25</f>
        <v>31</v>
      </c>
      <c r="AA25" s="49">
        <f>C25+F25+I25+L25+O25+R25+U25+X25</f>
        <v>26</v>
      </c>
      <c r="AB25" s="49">
        <f>Z25+AA25</f>
        <v>57</v>
      </c>
    </row>
    <row r="26" spans="1:28" ht="15">
      <c r="A26" s="3" t="s">
        <v>1</v>
      </c>
      <c r="B26" s="50">
        <v>37</v>
      </c>
      <c r="C26" s="50">
        <v>11</v>
      </c>
      <c r="D26" s="49">
        <f aca="true" t="shared" si="11" ref="D26:D34">B26+C26</f>
        <v>48</v>
      </c>
      <c r="E26" s="50">
        <v>72</v>
      </c>
      <c r="F26" s="50">
        <v>53</v>
      </c>
      <c r="G26" s="49">
        <f aca="true" t="shared" si="12" ref="G26:G34">E26+F26</f>
        <v>125</v>
      </c>
      <c r="H26" s="50">
        <v>148</v>
      </c>
      <c r="I26" s="50">
        <v>80</v>
      </c>
      <c r="J26" s="49">
        <f aca="true" t="shared" si="13" ref="J26:J34">H26+I26</f>
        <v>228</v>
      </c>
      <c r="K26" s="50">
        <v>43</v>
      </c>
      <c r="L26" s="50">
        <v>86</v>
      </c>
      <c r="M26" s="49">
        <f aca="true" t="shared" si="14" ref="M26:M34">K26+L26</f>
        <v>129</v>
      </c>
      <c r="N26" s="50">
        <v>17</v>
      </c>
      <c r="O26" s="50">
        <v>13</v>
      </c>
      <c r="P26" s="49">
        <f aca="true" t="shared" si="15" ref="P26:P34">N26+O26</f>
        <v>30</v>
      </c>
      <c r="Q26" s="50">
        <v>5</v>
      </c>
      <c r="R26" s="50">
        <v>5</v>
      </c>
      <c r="S26" s="49">
        <f aca="true" t="shared" si="16" ref="S26:S34">Q26+R26</f>
        <v>10</v>
      </c>
      <c r="T26" s="50">
        <v>12</v>
      </c>
      <c r="U26" s="50">
        <v>17</v>
      </c>
      <c r="V26" s="49">
        <f aca="true" t="shared" si="17" ref="V26:V34">T26+U26</f>
        <v>29</v>
      </c>
      <c r="W26" s="50">
        <v>3</v>
      </c>
      <c r="X26" s="50">
        <v>4</v>
      </c>
      <c r="Y26" s="49">
        <f aca="true" t="shared" si="18" ref="Y26:Y34">W26+X26</f>
        <v>7</v>
      </c>
      <c r="Z26" s="49">
        <f aca="true" t="shared" si="19" ref="Z26:AA34">B26+E26+H26+K26+N26+Q26+T26+W26</f>
        <v>337</v>
      </c>
      <c r="AA26" s="49">
        <f t="shared" si="19"/>
        <v>269</v>
      </c>
      <c r="AB26" s="49">
        <f aca="true" t="shared" si="20" ref="AB26:AB34">Z26+AA26</f>
        <v>606</v>
      </c>
    </row>
    <row r="27" spans="1:28" ht="15">
      <c r="A27" s="3" t="s">
        <v>2</v>
      </c>
      <c r="B27" s="50">
        <v>43</v>
      </c>
      <c r="C27" s="50">
        <v>20</v>
      </c>
      <c r="D27" s="49">
        <f t="shared" si="11"/>
        <v>63</v>
      </c>
      <c r="E27" s="50">
        <v>108</v>
      </c>
      <c r="F27" s="50">
        <v>48</v>
      </c>
      <c r="G27" s="49">
        <f t="shared" si="12"/>
        <v>156</v>
      </c>
      <c r="H27" s="50">
        <v>216</v>
      </c>
      <c r="I27" s="50">
        <v>104</v>
      </c>
      <c r="J27" s="49">
        <f t="shared" si="13"/>
        <v>320</v>
      </c>
      <c r="K27" s="50">
        <v>46</v>
      </c>
      <c r="L27" s="50">
        <v>78</v>
      </c>
      <c r="M27" s="49">
        <f t="shared" si="14"/>
        <v>124</v>
      </c>
      <c r="N27" s="50">
        <v>19</v>
      </c>
      <c r="O27" s="50">
        <v>20</v>
      </c>
      <c r="P27" s="49">
        <f t="shared" si="15"/>
        <v>39</v>
      </c>
      <c r="Q27" s="50">
        <v>12</v>
      </c>
      <c r="R27" s="50">
        <v>8</v>
      </c>
      <c r="S27" s="49">
        <f t="shared" si="16"/>
        <v>20</v>
      </c>
      <c r="T27" s="50">
        <v>29</v>
      </c>
      <c r="U27" s="50">
        <v>43</v>
      </c>
      <c r="V27" s="49">
        <f t="shared" si="17"/>
        <v>72</v>
      </c>
      <c r="W27" s="50">
        <v>12</v>
      </c>
      <c r="X27" s="50">
        <v>23</v>
      </c>
      <c r="Y27" s="49">
        <f t="shared" si="18"/>
        <v>35</v>
      </c>
      <c r="Z27" s="49">
        <f t="shared" si="19"/>
        <v>485</v>
      </c>
      <c r="AA27" s="49">
        <f t="shared" si="19"/>
        <v>344</v>
      </c>
      <c r="AB27" s="49">
        <f t="shared" si="20"/>
        <v>829</v>
      </c>
    </row>
    <row r="28" spans="1:28" ht="15">
      <c r="A28" s="3" t="s">
        <v>3</v>
      </c>
      <c r="B28" s="50">
        <v>43</v>
      </c>
      <c r="C28" s="50">
        <v>23</v>
      </c>
      <c r="D28" s="49">
        <f t="shared" si="11"/>
        <v>66</v>
      </c>
      <c r="E28" s="50">
        <v>108</v>
      </c>
      <c r="F28" s="50">
        <v>55</v>
      </c>
      <c r="G28" s="49">
        <f t="shared" si="12"/>
        <v>163</v>
      </c>
      <c r="H28" s="50">
        <v>203</v>
      </c>
      <c r="I28" s="50">
        <v>94</v>
      </c>
      <c r="J28" s="49">
        <f t="shared" si="13"/>
        <v>297</v>
      </c>
      <c r="K28" s="50">
        <v>50</v>
      </c>
      <c r="L28" s="50">
        <v>50</v>
      </c>
      <c r="M28" s="49">
        <f t="shared" si="14"/>
        <v>100</v>
      </c>
      <c r="N28" s="50">
        <v>11</v>
      </c>
      <c r="O28" s="50">
        <v>16</v>
      </c>
      <c r="P28" s="49">
        <f t="shared" si="15"/>
        <v>27</v>
      </c>
      <c r="Q28" s="50">
        <v>2</v>
      </c>
      <c r="R28" s="50">
        <v>5</v>
      </c>
      <c r="S28" s="49">
        <f t="shared" si="16"/>
        <v>7</v>
      </c>
      <c r="T28" s="50">
        <v>18</v>
      </c>
      <c r="U28" s="50">
        <v>25</v>
      </c>
      <c r="V28" s="49">
        <f t="shared" si="17"/>
        <v>43</v>
      </c>
      <c r="W28" s="50">
        <v>15</v>
      </c>
      <c r="X28" s="50">
        <v>17</v>
      </c>
      <c r="Y28" s="49">
        <f t="shared" si="18"/>
        <v>32</v>
      </c>
      <c r="Z28" s="49">
        <f t="shared" si="19"/>
        <v>450</v>
      </c>
      <c r="AA28" s="49">
        <f t="shared" si="19"/>
        <v>285</v>
      </c>
      <c r="AB28" s="49">
        <f t="shared" si="20"/>
        <v>735</v>
      </c>
    </row>
    <row r="29" spans="1:28" ht="15">
      <c r="A29" s="3" t="s">
        <v>4</v>
      </c>
      <c r="B29" s="50">
        <v>31</v>
      </c>
      <c r="C29" s="50">
        <v>16</v>
      </c>
      <c r="D29" s="49">
        <f t="shared" si="11"/>
        <v>47</v>
      </c>
      <c r="E29" s="50">
        <v>90</v>
      </c>
      <c r="F29" s="50">
        <v>42</v>
      </c>
      <c r="G29" s="49">
        <f t="shared" si="12"/>
        <v>132</v>
      </c>
      <c r="H29" s="50">
        <v>198</v>
      </c>
      <c r="I29" s="50">
        <v>105</v>
      </c>
      <c r="J29" s="49">
        <f t="shared" si="13"/>
        <v>303</v>
      </c>
      <c r="K29" s="50">
        <v>42</v>
      </c>
      <c r="L29" s="50">
        <v>40</v>
      </c>
      <c r="M29" s="49">
        <f t="shared" si="14"/>
        <v>82</v>
      </c>
      <c r="N29" s="50">
        <v>19</v>
      </c>
      <c r="O29" s="50">
        <v>8</v>
      </c>
      <c r="P29" s="49">
        <f t="shared" si="15"/>
        <v>27</v>
      </c>
      <c r="Q29" s="50">
        <v>12</v>
      </c>
      <c r="R29" s="50">
        <v>7</v>
      </c>
      <c r="S29" s="49">
        <f t="shared" si="16"/>
        <v>19</v>
      </c>
      <c r="T29" s="50">
        <v>18</v>
      </c>
      <c r="U29" s="50">
        <v>13</v>
      </c>
      <c r="V29" s="49">
        <f t="shared" si="17"/>
        <v>31</v>
      </c>
      <c r="W29" s="50">
        <v>5</v>
      </c>
      <c r="X29" s="50">
        <v>11</v>
      </c>
      <c r="Y29" s="49">
        <f t="shared" si="18"/>
        <v>16</v>
      </c>
      <c r="Z29" s="49">
        <f t="shared" si="19"/>
        <v>415</v>
      </c>
      <c r="AA29" s="49">
        <f t="shared" si="19"/>
        <v>242</v>
      </c>
      <c r="AB29" s="49">
        <f t="shared" si="20"/>
        <v>657</v>
      </c>
    </row>
    <row r="30" spans="1:28" ht="15">
      <c r="A30" s="3" t="s">
        <v>5</v>
      </c>
      <c r="B30" s="50">
        <v>34</v>
      </c>
      <c r="C30" s="50">
        <v>15</v>
      </c>
      <c r="D30" s="49">
        <f t="shared" si="11"/>
        <v>49</v>
      </c>
      <c r="E30" s="50">
        <v>72</v>
      </c>
      <c r="F30" s="50">
        <v>29</v>
      </c>
      <c r="G30" s="49">
        <f t="shared" si="12"/>
        <v>101</v>
      </c>
      <c r="H30" s="50">
        <v>200</v>
      </c>
      <c r="I30" s="50">
        <v>74</v>
      </c>
      <c r="J30" s="49">
        <f t="shared" si="13"/>
        <v>274</v>
      </c>
      <c r="K30" s="50">
        <v>32</v>
      </c>
      <c r="L30" s="50">
        <v>25</v>
      </c>
      <c r="M30" s="49">
        <f t="shared" si="14"/>
        <v>57</v>
      </c>
      <c r="N30" s="50">
        <v>11</v>
      </c>
      <c r="O30" s="50">
        <v>5</v>
      </c>
      <c r="P30" s="49">
        <f t="shared" si="15"/>
        <v>16</v>
      </c>
      <c r="Q30" s="50">
        <v>4</v>
      </c>
      <c r="R30" s="50">
        <v>5</v>
      </c>
      <c r="S30" s="49">
        <f t="shared" si="16"/>
        <v>9</v>
      </c>
      <c r="T30" s="50">
        <v>6</v>
      </c>
      <c r="U30" s="50">
        <v>8</v>
      </c>
      <c r="V30" s="49">
        <f t="shared" si="17"/>
        <v>14</v>
      </c>
      <c r="W30" s="50">
        <v>8</v>
      </c>
      <c r="X30" s="50">
        <v>4</v>
      </c>
      <c r="Y30" s="49">
        <f t="shared" si="18"/>
        <v>12</v>
      </c>
      <c r="Z30" s="49">
        <f t="shared" si="19"/>
        <v>367</v>
      </c>
      <c r="AA30" s="49">
        <f t="shared" si="19"/>
        <v>165</v>
      </c>
      <c r="AB30" s="49">
        <f t="shared" si="20"/>
        <v>532</v>
      </c>
    </row>
    <row r="31" spans="1:28" ht="15">
      <c r="A31" s="3" t="s">
        <v>6</v>
      </c>
      <c r="B31" s="50">
        <v>25</v>
      </c>
      <c r="C31" s="50">
        <v>14</v>
      </c>
      <c r="D31" s="49">
        <f t="shared" si="11"/>
        <v>39</v>
      </c>
      <c r="E31" s="50">
        <v>97</v>
      </c>
      <c r="F31" s="50">
        <v>33</v>
      </c>
      <c r="G31" s="49">
        <f t="shared" si="12"/>
        <v>130</v>
      </c>
      <c r="H31" s="50">
        <v>165</v>
      </c>
      <c r="I31" s="50">
        <v>75</v>
      </c>
      <c r="J31" s="49">
        <f t="shared" si="13"/>
        <v>240</v>
      </c>
      <c r="K31" s="50">
        <v>21</v>
      </c>
      <c r="L31" s="50">
        <v>15</v>
      </c>
      <c r="M31" s="49">
        <f t="shared" si="14"/>
        <v>36</v>
      </c>
      <c r="N31" s="50">
        <v>5</v>
      </c>
      <c r="O31" s="50">
        <v>1</v>
      </c>
      <c r="P31" s="49">
        <f t="shared" si="15"/>
        <v>6</v>
      </c>
      <c r="Q31" s="50">
        <v>4</v>
      </c>
      <c r="R31" s="50">
        <v>3</v>
      </c>
      <c r="S31" s="49">
        <f t="shared" si="16"/>
        <v>7</v>
      </c>
      <c r="T31" s="50">
        <v>4</v>
      </c>
      <c r="U31" s="50">
        <v>7</v>
      </c>
      <c r="V31" s="49">
        <f t="shared" si="17"/>
        <v>11</v>
      </c>
      <c r="W31" s="50">
        <v>1</v>
      </c>
      <c r="X31" s="50">
        <v>0</v>
      </c>
      <c r="Y31" s="49">
        <f t="shared" si="18"/>
        <v>1</v>
      </c>
      <c r="Z31" s="49">
        <f t="shared" si="19"/>
        <v>322</v>
      </c>
      <c r="AA31" s="49">
        <f t="shared" si="19"/>
        <v>148</v>
      </c>
      <c r="AB31" s="49">
        <f t="shared" si="20"/>
        <v>470</v>
      </c>
    </row>
    <row r="32" spans="1:28" ht="15">
      <c r="A32" s="3" t="s">
        <v>7</v>
      </c>
      <c r="B32" s="50">
        <v>20</v>
      </c>
      <c r="C32" s="50">
        <v>12</v>
      </c>
      <c r="D32" s="49">
        <f t="shared" si="11"/>
        <v>32</v>
      </c>
      <c r="E32" s="50">
        <v>79</v>
      </c>
      <c r="F32" s="50">
        <v>18</v>
      </c>
      <c r="G32" s="49">
        <f t="shared" si="12"/>
        <v>97</v>
      </c>
      <c r="H32" s="50">
        <v>136</v>
      </c>
      <c r="I32" s="50">
        <v>65</v>
      </c>
      <c r="J32" s="49">
        <f t="shared" si="13"/>
        <v>201</v>
      </c>
      <c r="K32" s="50">
        <v>17</v>
      </c>
      <c r="L32" s="50">
        <v>3</v>
      </c>
      <c r="M32" s="49">
        <f t="shared" si="14"/>
        <v>20</v>
      </c>
      <c r="N32" s="50">
        <v>2</v>
      </c>
      <c r="O32" s="50">
        <v>3</v>
      </c>
      <c r="P32" s="49">
        <f t="shared" si="15"/>
        <v>5</v>
      </c>
      <c r="Q32" s="50">
        <v>1</v>
      </c>
      <c r="R32" s="50">
        <v>3</v>
      </c>
      <c r="S32" s="49">
        <f t="shared" si="16"/>
        <v>4</v>
      </c>
      <c r="T32" s="50">
        <v>2</v>
      </c>
      <c r="U32" s="50">
        <v>3</v>
      </c>
      <c r="V32" s="49">
        <f t="shared" si="17"/>
        <v>5</v>
      </c>
      <c r="W32" s="50">
        <v>2</v>
      </c>
      <c r="X32" s="50">
        <v>2</v>
      </c>
      <c r="Y32" s="49">
        <f t="shared" si="18"/>
        <v>4</v>
      </c>
      <c r="Z32" s="49">
        <f t="shared" si="19"/>
        <v>259</v>
      </c>
      <c r="AA32" s="49">
        <f t="shared" si="19"/>
        <v>109</v>
      </c>
      <c r="AB32" s="49">
        <f t="shared" si="20"/>
        <v>368</v>
      </c>
    </row>
    <row r="33" spans="1:28" ht="15">
      <c r="A33" s="3" t="s">
        <v>8</v>
      </c>
      <c r="B33" s="50">
        <v>14</v>
      </c>
      <c r="C33" s="50">
        <v>2</v>
      </c>
      <c r="D33" s="49">
        <f t="shared" si="11"/>
        <v>16</v>
      </c>
      <c r="E33" s="50">
        <v>54</v>
      </c>
      <c r="F33" s="50">
        <v>9</v>
      </c>
      <c r="G33" s="49">
        <f t="shared" si="12"/>
        <v>63</v>
      </c>
      <c r="H33" s="50">
        <v>72</v>
      </c>
      <c r="I33" s="50">
        <v>26</v>
      </c>
      <c r="J33" s="49">
        <f t="shared" si="13"/>
        <v>98</v>
      </c>
      <c r="K33" s="50">
        <v>6</v>
      </c>
      <c r="L33" s="50">
        <v>3</v>
      </c>
      <c r="M33" s="49">
        <f t="shared" si="14"/>
        <v>9</v>
      </c>
      <c r="N33" s="50">
        <v>0</v>
      </c>
      <c r="O33" s="50">
        <v>3</v>
      </c>
      <c r="P33" s="49">
        <f t="shared" si="15"/>
        <v>3</v>
      </c>
      <c r="Q33" s="50">
        <v>1</v>
      </c>
      <c r="R33" s="50">
        <v>0</v>
      </c>
      <c r="S33" s="49">
        <f t="shared" si="16"/>
        <v>1</v>
      </c>
      <c r="T33" s="50">
        <v>2</v>
      </c>
      <c r="U33" s="50">
        <v>1</v>
      </c>
      <c r="V33" s="49">
        <f t="shared" si="17"/>
        <v>3</v>
      </c>
      <c r="W33" s="50">
        <v>0</v>
      </c>
      <c r="X33" s="50">
        <v>0</v>
      </c>
      <c r="Y33" s="49">
        <f t="shared" si="18"/>
        <v>0</v>
      </c>
      <c r="Z33" s="49">
        <f t="shared" si="19"/>
        <v>149</v>
      </c>
      <c r="AA33" s="49">
        <f t="shared" si="19"/>
        <v>44</v>
      </c>
      <c r="AB33" s="49">
        <f t="shared" si="20"/>
        <v>193</v>
      </c>
    </row>
    <row r="34" spans="1:28" ht="15">
      <c r="A34" s="3" t="s">
        <v>9</v>
      </c>
      <c r="B34" s="50">
        <v>7</v>
      </c>
      <c r="C34" s="50">
        <v>0</v>
      </c>
      <c r="D34" s="49">
        <f t="shared" si="11"/>
        <v>7</v>
      </c>
      <c r="E34" s="50">
        <v>20</v>
      </c>
      <c r="F34" s="50">
        <v>5</v>
      </c>
      <c r="G34" s="49">
        <f t="shared" si="12"/>
        <v>25</v>
      </c>
      <c r="H34" s="50">
        <v>35</v>
      </c>
      <c r="I34" s="50">
        <v>10</v>
      </c>
      <c r="J34" s="49">
        <f t="shared" si="13"/>
        <v>45</v>
      </c>
      <c r="K34" s="50">
        <v>2</v>
      </c>
      <c r="L34" s="50">
        <v>2</v>
      </c>
      <c r="M34" s="49">
        <f t="shared" si="14"/>
        <v>4</v>
      </c>
      <c r="N34" s="50">
        <v>0</v>
      </c>
      <c r="O34" s="50">
        <v>0</v>
      </c>
      <c r="P34" s="49">
        <f t="shared" si="15"/>
        <v>0</v>
      </c>
      <c r="Q34" s="50">
        <v>0</v>
      </c>
      <c r="R34" s="50">
        <v>0</v>
      </c>
      <c r="S34" s="49">
        <f t="shared" si="16"/>
        <v>0</v>
      </c>
      <c r="T34" s="50">
        <v>0</v>
      </c>
      <c r="U34" s="50">
        <v>0</v>
      </c>
      <c r="V34" s="49">
        <f t="shared" si="17"/>
        <v>0</v>
      </c>
      <c r="W34" s="50">
        <v>0</v>
      </c>
      <c r="X34" s="50">
        <v>1</v>
      </c>
      <c r="Y34" s="49">
        <f t="shared" si="18"/>
        <v>1</v>
      </c>
      <c r="Z34" s="49">
        <f t="shared" si="19"/>
        <v>64</v>
      </c>
      <c r="AA34" s="49">
        <f t="shared" si="19"/>
        <v>18</v>
      </c>
      <c r="AB34" s="49">
        <f t="shared" si="20"/>
        <v>82</v>
      </c>
    </row>
    <row r="35" spans="1:28" ht="15.75">
      <c r="A35" s="4" t="s">
        <v>10</v>
      </c>
      <c r="B35" s="55">
        <f>SUM(B25:B34)</f>
        <v>258</v>
      </c>
      <c r="C35" s="55">
        <f aca="true" t="shared" si="21" ref="C35:AB35">SUM(C25:C34)</f>
        <v>120</v>
      </c>
      <c r="D35" s="55">
        <f t="shared" si="21"/>
        <v>378</v>
      </c>
      <c r="E35" s="55">
        <f t="shared" si="21"/>
        <v>707</v>
      </c>
      <c r="F35" s="55">
        <f t="shared" si="21"/>
        <v>300</v>
      </c>
      <c r="G35" s="55">
        <f t="shared" si="21"/>
        <v>1007</v>
      </c>
      <c r="H35" s="55">
        <f t="shared" si="21"/>
        <v>1386</v>
      </c>
      <c r="I35" s="55">
        <f t="shared" si="21"/>
        <v>638</v>
      </c>
      <c r="J35" s="55">
        <f t="shared" si="21"/>
        <v>2024</v>
      </c>
      <c r="K35" s="55">
        <f t="shared" si="21"/>
        <v>265</v>
      </c>
      <c r="L35" s="55">
        <f t="shared" si="21"/>
        <v>308</v>
      </c>
      <c r="M35" s="55">
        <f t="shared" si="21"/>
        <v>573</v>
      </c>
      <c r="N35" s="55">
        <f t="shared" si="21"/>
        <v>85</v>
      </c>
      <c r="O35" s="55">
        <f t="shared" si="21"/>
        <v>69</v>
      </c>
      <c r="P35" s="55">
        <f t="shared" si="21"/>
        <v>154</v>
      </c>
      <c r="Q35" s="55">
        <f t="shared" si="21"/>
        <v>41</v>
      </c>
      <c r="R35" s="55">
        <f t="shared" si="21"/>
        <v>36</v>
      </c>
      <c r="S35" s="55">
        <f t="shared" si="21"/>
        <v>77</v>
      </c>
      <c r="T35" s="55">
        <f t="shared" si="21"/>
        <v>91</v>
      </c>
      <c r="U35" s="55">
        <f t="shared" si="21"/>
        <v>117</v>
      </c>
      <c r="V35" s="55">
        <f t="shared" si="21"/>
        <v>208</v>
      </c>
      <c r="W35" s="55">
        <f t="shared" si="21"/>
        <v>46</v>
      </c>
      <c r="X35" s="55">
        <f t="shared" si="21"/>
        <v>62</v>
      </c>
      <c r="Y35" s="55">
        <f t="shared" si="21"/>
        <v>108</v>
      </c>
      <c r="Z35" s="55">
        <f t="shared" si="21"/>
        <v>2879</v>
      </c>
      <c r="AA35" s="55">
        <f t="shared" si="21"/>
        <v>1650</v>
      </c>
      <c r="AB35" s="55">
        <f t="shared" si="21"/>
        <v>4529</v>
      </c>
    </row>
    <row r="36" spans="1:28" ht="15">
      <c r="A36" s="89" t="s">
        <v>17</v>
      </c>
      <c r="B36" s="89"/>
      <c r="C36" s="89"/>
      <c r="D36" s="89"/>
      <c r="E36" s="89"/>
      <c r="F36" s="89"/>
      <c r="G36" s="89"/>
      <c r="H36" s="89"/>
      <c r="I36" s="89"/>
      <c r="J36" s="89"/>
      <c r="K36" s="89"/>
      <c r="L36" s="89"/>
      <c r="M36" s="89"/>
      <c r="N36" s="89"/>
      <c r="O36" s="89" t="s">
        <v>36</v>
      </c>
      <c r="P36" s="89"/>
      <c r="Q36" s="89"/>
      <c r="R36" s="89"/>
      <c r="S36" s="89"/>
      <c r="T36" s="89"/>
      <c r="U36" s="89"/>
      <c r="V36" s="89"/>
      <c r="W36" s="89"/>
      <c r="X36" s="89"/>
      <c r="Y36" s="89"/>
      <c r="Z36" s="89"/>
      <c r="AA36" s="89"/>
      <c r="AB36" s="89"/>
    </row>
    <row r="37" spans="1:28" ht="15">
      <c r="A37" s="91" t="s">
        <v>120</v>
      </c>
      <c r="B37" s="93" t="s">
        <v>37</v>
      </c>
      <c r="C37" s="93"/>
      <c r="D37" s="93"/>
      <c r="E37" s="93" t="s">
        <v>38</v>
      </c>
      <c r="F37" s="93"/>
      <c r="G37" s="93"/>
      <c r="H37" s="93" t="s">
        <v>29</v>
      </c>
      <c r="I37" s="93"/>
      <c r="J37" s="93"/>
      <c r="K37" s="93" t="s">
        <v>39</v>
      </c>
      <c r="L37" s="93"/>
      <c r="M37" s="93"/>
      <c r="N37" s="93" t="s">
        <v>40</v>
      </c>
      <c r="O37" s="93"/>
      <c r="P37" s="93"/>
      <c r="Q37" s="93" t="s">
        <v>41</v>
      </c>
      <c r="R37" s="93"/>
      <c r="S37" s="93"/>
      <c r="T37" s="93" t="s">
        <v>42</v>
      </c>
      <c r="U37" s="93"/>
      <c r="V37" s="93"/>
      <c r="W37" s="93" t="s">
        <v>43</v>
      </c>
      <c r="X37" s="93"/>
      <c r="Y37" s="93"/>
      <c r="Z37" s="93" t="s">
        <v>10</v>
      </c>
      <c r="AA37" s="93"/>
      <c r="AB37" s="93"/>
    </row>
    <row r="38" spans="1:28" ht="51">
      <c r="A38" s="92"/>
      <c r="B38" s="2" t="s">
        <v>11</v>
      </c>
      <c r="C38" s="2" t="s">
        <v>35</v>
      </c>
      <c r="D38" s="5" t="s">
        <v>44</v>
      </c>
      <c r="E38" s="2" t="s">
        <v>11</v>
      </c>
      <c r="F38" s="2" t="s">
        <v>13</v>
      </c>
      <c r="G38" s="5" t="s">
        <v>45</v>
      </c>
      <c r="H38" s="2" t="s">
        <v>11</v>
      </c>
      <c r="I38" s="2" t="s">
        <v>13</v>
      </c>
      <c r="J38" s="5" t="s">
        <v>46</v>
      </c>
      <c r="K38" s="2" t="s">
        <v>11</v>
      </c>
      <c r="L38" s="2" t="s">
        <v>13</v>
      </c>
      <c r="M38" s="5" t="s">
        <v>47</v>
      </c>
      <c r="N38" s="2" t="s">
        <v>11</v>
      </c>
      <c r="O38" s="2" t="s">
        <v>13</v>
      </c>
      <c r="P38" s="5" t="s">
        <v>48</v>
      </c>
      <c r="Q38" s="2" t="s">
        <v>11</v>
      </c>
      <c r="R38" s="2" t="s">
        <v>13</v>
      </c>
      <c r="S38" s="5" t="s">
        <v>49</v>
      </c>
      <c r="T38" s="2" t="s">
        <v>11</v>
      </c>
      <c r="U38" s="2" t="s">
        <v>13</v>
      </c>
      <c r="V38" s="5" t="s">
        <v>50</v>
      </c>
      <c r="W38" s="2" t="s">
        <v>11</v>
      </c>
      <c r="X38" s="2" t="s">
        <v>13</v>
      </c>
      <c r="Y38" s="5" t="s">
        <v>51</v>
      </c>
      <c r="Z38" s="2" t="s">
        <v>11</v>
      </c>
      <c r="AA38" s="2" t="s">
        <v>13</v>
      </c>
      <c r="AB38" s="2" t="s">
        <v>52</v>
      </c>
    </row>
    <row r="39" spans="1:28" ht="15">
      <c r="A39" s="3" t="s">
        <v>0</v>
      </c>
      <c r="B39" s="50">
        <v>2</v>
      </c>
      <c r="C39" s="51">
        <v>1</v>
      </c>
      <c r="D39" s="49">
        <f>B39+C39</f>
        <v>3</v>
      </c>
      <c r="E39" s="50">
        <v>9</v>
      </c>
      <c r="F39" s="51">
        <v>6</v>
      </c>
      <c r="G39" s="49">
        <f>E39+F39</f>
        <v>15</v>
      </c>
      <c r="H39" s="50">
        <v>11</v>
      </c>
      <c r="I39" s="51">
        <v>12</v>
      </c>
      <c r="J39" s="49">
        <f>H39+I39</f>
        <v>23</v>
      </c>
      <c r="K39" s="50">
        <v>6</v>
      </c>
      <c r="L39" s="50">
        <v>6</v>
      </c>
      <c r="M39" s="49">
        <f>K39+L39</f>
        <v>12</v>
      </c>
      <c r="N39" s="50">
        <v>0</v>
      </c>
      <c r="O39" s="50">
        <v>0</v>
      </c>
      <c r="P39" s="49">
        <f>N39+O39</f>
        <v>0</v>
      </c>
      <c r="Q39" s="50">
        <v>0</v>
      </c>
      <c r="R39" s="50">
        <v>0</v>
      </c>
      <c r="S39" s="49">
        <f>Q39+R39</f>
        <v>0</v>
      </c>
      <c r="T39" s="50">
        <v>1</v>
      </c>
      <c r="U39" s="50">
        <v>0</v>
      </c>
      <c r="V39" s="49">
        <f>T39+U39</f>
        <v>1</v>
      </c>
      <c r="W39" s="50">
        <v>0</v>
      </c>
      <c r="X39" s="50">
        <v>0</v>
      </c>
      <c r="Y39" s="49">
        <f>W39+X39</f>
        <v>0</v>
      </c>
      <c r="Z39" s="49">
        <f>B39+E39+H39+K39+N39+Q39+T39+W39</f>
        <v>29</v>
      </c>
      <c r="AA39" s="49">
        <f>C39+F39+I39+L39+O39+R39+U39+X39</f>
        <v>25</v>
      </c>
      <c r="AB39" s="49">
        <f>Z39+AA39</f>
        <v>54</v>
      </c>
    </row>
    <row r="40" spans="1:28" ht="15">
      <c r="A40" s="3" t="s">
        <v>1</v>
      </c>
      <c r="B40" s="50">
        <v>23</v>
      </c>
      <c r="C40" s="50">
        <v>16</v>
      </c>
      <c r="D40" s="49">
        <f aca="true" t="shared" si="22" ref="D40:D48">B40+C40</f>
        <v>39</v>
      </c>
      <c r="E40" s="50">
        <v>75</v>
      </c>
      <c r="F40" s="50">
        <v>42</v>
      </c>
      <c r="G40" s="49">
        <f aca="true" t="shared" si="23" ref="G40:G48">E40+F40</f>
        <v>117</v>
      </c>
      <c r="H40" s="50">
        <v>157</v>
      </c>
      <c r="I40" s="50">
        <v>90</v>
      </c>
      <c r="J40" s="49">
        <f aca="true" t="shared" si="24" ref="J40:J48">H40+I40</f>
        <v>247</v>
      </c>
      <c r="K40" s="50">
        <v>46</v>
      </c>
      <c r="L40" s="50">
        <v>65</v>
      </c>
      <c r="M40" s="49">
        <f aca="true" t="shared" si="25" ref="M40:M48">K40+L40</f>
        <v>111</v>
      </c>
      <c r="N40" s="50">
        <v>17</v>
      </c>
      <c r="O40" s="50">
        <v>13</v>
      </c>
      <c r="P40" s="49">
        <f aca="true" t="shared" si="26" ref="P40:P48">N40+O40</f>
        <v>30</v>
      </c>
      <c r="Q40" s="50">
        <v>7</v>
      </c>
      <c r="R40" s="50">
        <v>5</v>
      </c>
      <c r="S40" s="49">
        <f aca="true" t="shared" si="27" ref="S40:S48">Q40+R40</f>
        <v>12</v>
      </c>
      <c r="T40" s="50">
        <v>8</v>
      </c>
      <c r="U40" s="50">
        <v>13</v>
      </c>
      <c r="V40" s="49">
        <f aca="true" t="shared" si="28" ref="V40:V48">T40+U40</f>
        <v>21</v>
      </c>
      <c r="W40" s="50">
        <v>5</v>
      </c>
      <c r="X40" s="50">
        <v>6</v>
      </c>
      <c r="Y40" s="49">
        <f aca="true" t="shared" si="29" ref="Y40:Y48">W40+X40</f>
        <v>11</v>
      </c>
      <c r="Z40" s="49">
        <f aca="true" t="shared" si="30" ref="Z40:AA48">B40+E40+H40+K40+N40+Q40+T40+W40</f>
        <v>338</v>
      </c>
      <c r="AA40" s="49">
        <f t="shared" si="30"/>
        <v>250</v>
      </c>
      <c r="AB40" s="49">
        <f aca="true" t="shared" si="31" ref="AB40:AB48">Z40+AA40</f>
        <v>588</v>
      </c>
    </row>
    <row r="41" spans="1:28" ht="15">
      <c r="A41" s="3" t="s">
        <v>2</v>
      </c>
      <c r="B41" s="50">
        <v>32</v>
      </c>
      <c r="C41" s="50">
        <v>23</v>
      </c>
      <c r="D41" s="49">
        <f t="shared" si="22"/>
        <v>55</v>
      </c>
      <c r="E41" s="50">
        <v>95</v>
      </c>
      <c r="F41" s="50">
        <v>62</v>
      </c>
      <c r="G41" s="49">
        <f t="shared" si="23"/>
        <v>157</v>
      </c>
      <c r="H41" s="50">
        <v>216</v>
      </c>
      <c r="I41" s="50">
        <v>114</v>
      </c>
      <c r="J41" s="49">
        <f t="shared" si="24"/>
        <v>330</v>
      </c>
      <c r="K41" s="50">
        <v>45</v>
      </c>
      <c r="L41" s="50">
        <v>65</v>
      </c>
      <c r="M41" s="49">
        <f t="shared" si="25"/>
        <v>110</v>
      </c>
      <c r="N41" s="50">
        <v>21</v>
      </c>
      <c r="O41" s="50">
        <v>24</v>
      </c>
      <c r="P41" s="49">
        <f t="shared" si="26"/>
        <v>45</v>
      </c>
      <c r="Q41" s="50">
        <v>11</v>
      </c>
      <c r="R41" s="50">
        <v>21</v>
      </c>
      <c r="S41" s="49">
        <f t="shared" si="27"/>
        <v>32</v>
      </c>
      <c r="T41" s="50">
        <v>24</v>
      </c>
      <c r="U41" s="50">
        <v>45</v>
      </c>
      <c r="V41" s="49">
        <f t="shared" si="28"/>
        <v>69</v>
      </c>
      <c r="W41" s="50">
        <v>15</v>
      </c>
      <c r="X41" s="50">
        <v>28</v>
      </c>
      <c r="Y41" s="49">
        <f t="shared" si="29"/>
        <v>43</v>
      </c>
      <c r="Z41" s="49">
        <f t="shared" si="30"/>
        <v>459</v>
      </c>
      <c r="AA41" s="49">
        <f t="shared" si="30"/>
        <v>382</v>
      </c>
      <c r="AB41" s="49">
        <f t="shared" si="31"/>
        <v>841</v>
      </c>
    </row>
    <row r="42" spans="1:28" ht="15">
      <c r="A42" s="3" t="s">
        <v>3</v>
      </c>
      <c r="B42" s="50">
        <v>38</v>
      </c>
      <c r="C42" s="50">
        <v>24</v>
      </c>
      <c r="D42" s="49">
        <f t="shared" si="22"/>
        <v>62</v>
      </c>
      <c r="E42" s="50">
        <v>94</v>
      </c>
      <c r="F42" s="50">
        <v>54</v>
      </c>
      <c r="G42" s="49">
        <f t="shared" si="23"/>
        <v>148</v>
      </c>
      <c r="H42" s="50">
        <v>197</v>
      </c>
      <c r="I42" s="50">
        <v>108</v>
      </c>
      <c r="J42" s="49">
        <f t="shared" si="24"/>
        <v>305</v>
      </c>
      <c r="K42" s="50">
        <v>47</v>
      </c>
      <c r="L42" s="50">
        <v>49</v>
      </c>
      <c r="M42" s="49">
        <f t="shared" si="25"/>
        <v>96</v>
      </c>
      <c r="N42" s="50">
        <v>19</v>
      </c>
      <c r="O42" s="50">
        <v>13</v>
      </c>
      <c r="P42" s="49">
        <f t="shared" si="26"/>
        <v>32</v>
      </c>
      <c r="Q42" s="50">
        <v>10</v>
      </c>
      <c r="R42" s="50">
        <v>6</v>
      </c>
      <c r="S42" s="49">
        <f t="shared" si="27"/>
        <v>16</v>
      </c>
      <c r="T42" s="50">
        <v>25</v>
      </c>
      <c r="U42" s="50">
        <v>28</v>
      </c>
      <c r="V42" s="49">
        <f t="shared" si="28"/>
        <v>53</v>
      </c>
      <c r="W42" s="50">
        <v>11</v>
      </c>
      <c r="X42" s="50">
        <v>13</v>
      </c>
      <c r="Y42" s="49">
        <f t="shared" si="29"/>
        <v>24</v>
      </c>
      <c r="Z42" s="49">
        <f t="shared" si="30"/>
        <v>441</v>
      </c>
      <c r="AA42" s="49">
        <f t="shared" si="30"/>
        <v>295</v>
      </c>
      <c r="AB42" s="49">
        <f t="shared" si="31"/>
        <v>736</v>
      </c>
    </row>
    <row r="43" spans="1:28" ht="15">
      <c r="A43" s="3" t="s">
        <v>4</v>
      </c>
      <c r="B43" s="50">
        <v>29</v>
      </c>
      <c r="C43" s="50">
        <v>22</v>
      </c>
      <c r="D43" s="49">
        <f t="shared" si="22"/>
        <v>51</v>
      </c>
      <c r="E43" s="50">
        <v>96</v>
      </c>
      <c r="F43" s="50">
        <v>51</v>
      </c>
      <c r="G43" s="49">
        <f t="shared" si="23"/>
        <v>147</v>
      </c>
      <c r="H43" s="50">
        <v>184</v>
      </c>
      <c r="I43" s="50">
        <v>102</v>
      </c>
      <c r="J43" s="49">
        <f t="shared" si="24"/>
        <v>286</v>
      </c>
      <c r="K43" s="50">
        <v>43</v>
      </c>
      <c r="L43" s="50">
        <v>35</v>
      </c>
      <c r="M43" s="49">
        <f t="shared" si="25"/>
        <v>78</v>
      </c>
      <c r="N43" s="50">
        <v>12</v>
      </c>
      <c r="O43" s="50">
        <v>10</v>
      </c>
      <c r="P43" s="49">
        <f t="shared" si="26"/>
        <v>22</v>
      </c>
      <c r="Q43" s="50">
        <v>6</v>
      </c>
      <c r="R43" s="50">
        <v>10</v>
      </c>
      <c r="S43" s="49">
        <f t="shared" si="27"/>
        <v>16</v>
      </c>
      <c r="T43" s="50">
        <v>12</v>
      </c>
      <c r="U43" s="50">
        <v>15</v>
      </c>
      <c r="V43" s="49">
        <f t="shared" si="28"/>
        <v>27</v>
      </c>
      <c r="W43" s="50">
        <v>8</v>
      </c>
      <c r="X43" s="50">
        <v>13</v>
      </c>
      <c r="Y43" s="49">
        <f t="shared" si="29"/>
        <v>21</v>
      </c>
      <c r="Z43" s="49">
        <f t="shared" si="30"/>
        <v>390</v>
      </c>
      <c r="AA43" s="49">
        <f t="shared" si="30"/>
        <v>258</v>
      </c>
      <c r="AB43" s="49">
        <f t="shared" si="31"/>
        <v>648</v>
      </c>
    </row>
    <row r="44" spans="1:28" ht="15">
      <c r="A44" s="3" t="s">
        <v>5</v>
      </c>
      <c r="B44" s="50">
        <v>40</v>
      </c>
      <c r="C44" s="50">
        <v>25</v>
      </c>
      <c r="D44" s="49">
        <f t="shared" si="22"/>
        <v>65</v>
      </c>
      <c r="E44" s="50">
        <v>74</v>
      </c>
      <c r="F44" s="50">
        <v>36</v>
      </c>
      <c r="G44" s="49">
        <f t="shared" si="23"/>
        <v>110</v>
      </c>
      <c r="H44" s="50">
        <v>202</v>
      </c>
      <c r="I44" s="50">
        <v>94</v>
      </c>
      <c r="J44" s="49">
        <f t="shared" si="24"/>
        <v>296</v>
      </c>
      <c r="K44" s="50">
        <v>37</v>
      </c>
      <c r="L44" s="50">
        <v>23</v>
      </c>
      <c r="M44" s="49">
        <f t="shared" si="25"/>
        <v>60</v>
      </c>
      <c r="N44" s="50">
        <v>7</v>
      </c>
      <c r="O44" s="50">
        <v>11</v>
      </c>
      <c r="P44" s="49">
        <f t="shared" si="26"/>
        <v>18</v>
      </c>
      <c r="Q44" s="50">
        <v>2</v>
      </c>
      <c r="R44" s="50">
        <v>4</v>
      </c>
      <c r="S44" s="49">
        <f t="shared" si="27"/>
        <v>6</v>
      </c>
      <c r="T44" s="50">
        <v>8</v>
      </c>
      <c r="U44" s="50">
        <v>7</v>
      </c>
      <c r="V44" s="49">
        <f t="shared" si="28"/>
        <v>15</v>
      </c>
      <c r="W44" s="50">
        <v>7</v>
      </c>
      <c r="X44" s="50">
        <v>10</v>
      </c>
      <c r="Y44" s="49">
        <f t="shared" si="29"/>
        <v>17</v>
      </c>
      <c r="Z44" s="49">
        <f t="shared" si="30"/>
        <v>377</v>
      </c>
      <c r="AA44" s="49">
        <f t="shared" si="30"/>
        <v>210</v>
      </c>
      <c r="AB44" s="49">
        <f t="shared" si="31"/>
        <v>587</v>
      </c>
    </row>
    <row r="45" spans="1:28" ht="15">
      <c r="A45" s="3" t="s">
        <v>6</v>
      </c>
      <c r="B45" s="50">
        <v>24</v>
      </c>
      <c r="C45" s="50">
        <v>16</v>
      </c>
      <c r="D45" s="49">
        <f t="shared" si="22"/>
        <v>40</v>
      </c>
      <c r="E45" s="50">
        <v>81</v>
      </c>
      <c r="F45" s="50">
        <v>36</v>
      </c>
      <c r="G45" s="49">
        <f t="shared" si="23"/>
        <v>117</v>
      </c>
      <c r="H45" s="50">
        <v>174</v>
      </c>
      <c r="I45" s="50">
        <v>93</v>
      </c>
      <c r="J45" s="49">
        <f t="shared" si="24"/>
        <v>267</v>
      </c>
      <c r="K45" s="50">
        <v>19</v>
      </c>
      <c r="L45" s="50">
        <v>10</v>
      </c>
      <c r="M45" s="49">
        <f t="shared" si="25"/>
        <v>29</v>
      </c>
      <c r="N45" s="50">
        <v>6</v>
      </c>
      <c r="O45" s="50">
        <v>7</v>
      </c>
      <c r="P45" s="49">
        <f t="shared" si="26"/>
        <v>13</v>
      </c>
      <c r="Q45" s="50">
        <v>0</v>
      </c>
      <c r="R45" s="50">
        <v>4</v>
      </c>
      <c r="S45" s="49">
        <f t="shared" si="27"/>
        <v>4</v>
      </c>
      <c r="T45" s="50">
        <v>4</v>
      </c>
      <c r="U45" s="50">
        <v>3</v>
      </c>
      <c r="V45" s="49">
        <f t="shared" si="28"/>
        <v>7</v>
      </c>
      <c r="W45" s="50">
        <v>3</v>
      </c>
      <c r="X45" s="50">
        <v>2</v>
      </c>
      <c r="Y45" s="49">
        <f t="shared" si="29"/>
        <v>5</v>
      </c>
      <c r="Z45" s="49">
        <f t="shared" si="30"/>
        <v>311</v>
      </c>
      <c r="AA45" s="49">
        <f t="shared" si="30"/>
        <v>171</v>
      </c>
      <c r="AB45" s="49">
        <f t="shared" si="31"/>
        <v>482</v>
      </c>
    </row>
    <row r="46" spans="1:28" ht="15">
      <c r="A46" s="3" t="s">
        <v>7</v>
      </c>
      <c r="B46" s="50">
        <v>13</v>
      </c>
      <c r="C46" s="50">
        <v>11</v>
      </c>
      <c r="D46" s="49">
        <f t="shared" si="22"/>
        <v>24</v>
      </c>
      <c r="E46" s="50">
        <v>63</v>
      </c>
      <c r="F46" s="50">
        <v>17</v>
      </c>
      <c r="G46" s="49">
        <f t="shared" si="23"/>
        <v>80</v>
      </c>
      <c r="H46" s="50">
        <v>142</v>
      </c>
      <c r="I46" s="50">
        <v>66</v>
      </c>
      <c r="J46" s="49">
        <f t="shared" si="24"/>
        <v>208</v>
      </c>
      <c r="K46" s="50">
        <v>16</v>
      </c>
      <c r="L46" s="50">
        <v>7</v>
      </c>
      <c r="M46" s="49">
        <f t="shared" si="25"/>
        <v>23</v>
      </c>
      <c r="N46" s="50">
        <v>3</v>
      </c>
      <c r="O46" s="50">
        <v>2</v>
      </c>
      <c r="P46" s="49">
        <f t="shared" si="26"/>
        <v>5</v>
      </c>
      <c r="Q46" s="50">
        <v>1</v>
      </c>
      <c r="R46" s="50">
        <v>3</v>
      </c>
      <c r="S46" s="49">
        <f t="shared" si="27"/>
        <v>4</v>
      </c>
      <c r="T46" s="50">
        <v>1</v>
      </c>
      <c r="U46" s="50">
        <v>2</v>
      </c>
      <c r="V46" s="49">
        <f t="shared" si="28"/>
        <v>3</v>
      </c>
      <c r="W46" s="50">
        <v>2</v>
      </c>
      <c r="X46" s="50">
        <v>4</v>
      </c>
      <c r="Y46" s="49">
        <f t="shared" si="29"/>
        <v>6</v>
      </c>
      <c r="Z46" s="49">
        <f t="shared" si="30"/>
        <v>241</v>
      </c>
      <c r="AA46" s="49">
        <f t="shared" si="30"/>
        <v>112</v>
      </c>
      <c r="AB46" s="49">
        <f t="shared" si="31"/>
        <v>353</v>
      </c>
    </row>
    <row r="47" spans="1:28" ht="15">
      <c r="A47" s="3" t="s">
        <v>8</v>
      </c>
      <c r="B47" s="50">
        <v>15</v>
      </c>
      <c r="C47" s="50">
        <v>5</v>
      </c>
      <c r="D47" s="49">
        <f t="shared" si="22"/>
        <v>20</v>
      </c>
      <c r="E47" s="50">
        <v>47</v>
      </c>
      <c r="F47" s="50">
        <v>16</v>
      </c>
      <c r="G47" s="49">
        <f t="shared" si="23"/>
        <v>63</v>
      </c>
      <c r="H47" s="50">
        <v>73</v>
      </c>
      <c r="I47" s="50">
        <v>31</v>
      </c>
      <c r="J47" s="49">
        <f t="shared" si="24"/>
        <v>104</v>
      </c>
      <c r="K47" s="50">
        <v>6</v>
      </c>
      <c r="L47" s="50">
        <v>2</v>
      </c>
      <c r="M47" s="49">
        <f t="shared" si="25"/>
        <v>8</v>
      </c>
      <c r="N47" s="50">
        <v>2</v>
      </c>
      <c r="O47" s="50">
        <v>2</v>
      </c>
      <c r="P47" s="49">
        <f t="shared" si="26"/>
        <v>4</v>
      </c>
      <c r="Q47" s="50">
        <v>1</v>
      </c>
      <c r="R47" s="50">
        <v>0</v>
      </c>
      <c r="S47" s="49">
        <f t="shared" si="27"/>
        <v>1</v>
      </c>
      <c r="T47" s="50">
        <v>0</v>
      </c>
      <c r="U47" s="50">
        <v>2</v>
      </c>
      <c r="V47" s="49">
        <f t="shared" si="28"/>
        <v>2</v>
      </c>
      <c r="W47" s="50">
        <v>1</v>
      </c>
      <c r="X47" s="50">
        <v>2</v>
      </c>
      <c r="Y47" s="49">
        <f t="shared" si="29"/>
        <v>3</v>
      </c>
      <c r="Z47" s="49">
        <f t="shared" si="30"/>
        <v>145</v>
      </c>
      <c r="AA47" s="49">
        <f t="shared" si="30"/>
        <v>60</v>
      </c>
      <c r="AB47" s="49">
        <f t="shared" si="31"/>
        <v>205</v>
      </c>
    </row>
    <row r="48" spans="1:28" ht="15">
      <c r="A48" s="3" t="s">
        <v>9</v>
      </c>
      <c r="B48" s="50">
        <v>9</v>
      </c>
      <c r="C48" s="50">
        <v>1</v>
      </c>
      <c r="D48" s="49">
        <f t="shared" si="22"/>
        <v>10</v>
      </c>
      <c r="E48" s="50">
        <v>20</v>
      </c>
      <c r="F48" s="50">
        <v>8</v>
      </c>
      <c r="G48" s="49">
        <f t="shared" si="23"/>
        <v>28</v>
      </c>
      <c r="H48" s="50">
        <v>35</v>
      </c>
      <c r="I48" s="50">
        <v>10</v>
      </c>
      <c r="J48" s="49">
        <f t="shared" si="24"/>
        <v>45</v>
      </c>
      <c r="K48" s="50">
        <v>2</v>
      </c>
      <c r="L48" s="50">
        <v>2</v>
      </c>
      <c r="M48" s="49">
        <f t="shared" si="25"/>
        <v>4</v>
      </c>
      <c r="N48" s="50">
        <v>0</v>
      </c>
      <c r="O48" s="50">
        <v>0</v>
      </c>
      <c r="P48" s="49">
        <f t="shared" si="26"/>
        <v>0</v>
      </c>
      <c r="Q48" s="50">
        <v>1</v>
      </c>
      <c r="R48" s="50">
        <v>0</v>
      </c>
      <c r="S48" s="49">
        <f t="shared" si="27"/>
        <v>1</v>
      </c>
      <c r="T48" s="50">
        <v>0</v>
      </c>
      <c r="U48" s="50">
        <v>1</v>
      </c>
      <c r="V48" s="49">
        <f t="shared" si="28"/>
        <v>1</v>
      </c>
      <c r="W48" s="50">
        <v>0</v>
      </c>
      <c r="X48" s="50">
        <v>0</v>
      </c>
      <c r="Y48" s="49">
        <f t="shared" si="29"/>
        <v>0</v>
      </c>
      <c r="Z48" s="49">
        <f t="shared" si="30"/>
        <v>67</v>
      </c>
      <c r="AA48" s="49">
        <f t="shared" si="30"/>
        <v>22</v>
      </c>
      <c r="AB48" s="49">
        <f t="shared" si="31"/>
        <v>89</v>
      </c>
    </row>
    <row r="49" spans="1:28" ht="15.75">
      <c r="A49" s="4" t="s">
        <v>10</v>
      </c>
      <c r="B49" s="55">
        <f>SUM(B39:B48)</f>
        <v>225</v>
      </c>
      <c r="C49" s="55">
        <f aca="true" t="shared" si="32" ref="C49:AB49">SUM(C39:C48)</f>
        <v>144</v>
      </c>
      <c r="D49" s="55">
        <f t="shared" si="32"/>
        <v>369</v>
      </c>
      <c r="E49" s="55">
        <f t="shared" si="32"/>
        <v>654</v>
      </c>
      <c r="F49" s="55">
        <f t="shared" si="32"/>
        <v>328</v>
      </c>
      <c r="G49" s="55">
        <f t="shared" si="32"/>
        <v>982</v>
      </c>
      <c r="H49" s="55">
        <f t="shared" si="32"/>
        <v>1391</v>
      </c>
      <c r="I49" s="55">
        <f t="shared" si="32"/>
        <v>720</v>
      </c>
      <c r="J49" s="55">
        <f t="shared" si="32"/>
        <v>2111</v>
      </c>
      <c r="K49" s="55">
        <f t="shared" si="32"/>
        <v>267</v>
      </c>
      <c r="L49" s="55">
        <f t="shared" si="32"/>
        <v>264</v>
      </c>
      <c r="M49" s="55">
        <f t="shared" si="32"/>
        <v>531</v>
      </c>
      <c r="N49" s="55">
        <f t="shared" si="32"/>
        <v>87</v>
      </c>
      <c r="O49" s="55">
        <f t="shared" si="32"/>
        <v>82</v>
      </c>
      <c r="P49" s="55">
        <f t="shared" si="32"/>
        <v>169</v>
      </c>
      <c r="Q49" s="55">
        <f t="shared" si="32"/>
        <v>39</v>
      </c>
      <c r="R49" s="55">
        <f t="shared" si="32"/>
        <v>53</v>
      </c>
      <c r="S49" s="55">
        <f t="shared" si="32"/>
        <v>92</v>
      </c>
      <c r="T49" s="55">
        <f t="shared" si="32"/>
        <v>83</v>
      </c>
      <c r="U49" s="55">
        <f t="shared" si="32"/>
        <v>116</v>
      </c>
      <c r="V49" s="55">
        <f t="shared" si="32"/>
        <v>199</v>
      </c>
      <c r="W49" s="55">
        <f t="shared" si="32"/>
        <v>52</v>
      </c>
      <c r="X49" s="55">
        <f t="shared" si="32"/>
        <v>78</v>
      </c>
      <c r="Y49" s="55">
        <f t="shared" si="32"/>
        <v>130</v>
      </c>
      <c r="Z49" s="55">
        <f t="shared" si="32"/>
        <v>2798</v>
      </c>
      <c r="AA49" s="55">
        <f t="shared" si="32"/>
        <v>1785</v>
      </c>
      <c r="AB49" s="55">
        <f t="shared" si="32"/>
        <v>4583</v>
      </c>
    </row>
    <row r="50" spans="1:28" ht="15">
      <c r="A50" s="89" t="s">
        <v>18</v>
      </c>
      <c r="B50" s="89"/>
      <c r="C50" s="89"/>
      <c r="D50" s="89"/>
      <c r="E50" s="89"/>
      <c r="F50" s="89"/>
      <c r="G50" s="89"/>
      <c r="H50" s="89"/>
      <c r="I50" s="89"/>
      <c r="J50" s="89"/>
      <c r="K50" s="89"/>
      <c r="L50" s="89"/>
      <c r="M50" s="89"/>
      <c r="N50" s="89"/>
      <c r="O50" s="89" t="s">
        <v>36</v>
      </c>
      <c r="P50" s="89"/>
      <c r="Q50" s="89"/>
      <c r="R50" s="89"/>
      <c r="S50" s="89"/>
      <c r="T50" s="89"/>
      <c r="U50" s="89"/>
      <c r="V50" s="89"/>
      <c r="W50" s="89"/>
      <c r="X50" s="89"/>
      <c r="Y50" s="89"/>
      <c r="Z50" s="89"/>
      <c r="AA50" s="89"/>
      <c r="AB50" s="89"/>
    </row>
    <row r="51" spans="1:28" ht="15">
      <c r="A51" s="91" t="s">
        <v>120</v>
      </c>
      <c r="B51" s="93" t="s">
        <v>37</v>
      </c>
      <c r="C51" s="93"/>
      <c r="D51" s="93"/>
      <c r="E51" s="93" t="s">
        <v>38</v>
      </c>
      <c r="F51" s="93"/>
      <c r="G51" s="93"/>
      <c r="H51" s="93" t="s">
        <v>29</v>
      </c>
      <c r="I51" s="93"/>
      <c r="J51" s="93"/>
      <c r="K51" s="93" t="s">
        <v>39</v>
      </c>
      <c r="L51" s="93"/>
      <c r="M51" s="93"/>
      <c r="N51" s="93" t="s">
        <v>40</v>
      </c>
      <c r="O51" s="93"/>
      <c r="P51" s="93"/>
      <c r="Q51" s="93" t="s">
        <v>41</v>
      </c>
      <c r="R51" s="93"/>
      <c r="S51" s="93"/>
      <c r="T51" s="93" t="s">
        <v>42</v>
      </c>
      <c r="U51" s="93"/>
      <c r="V51" s="93"/>
      <c r="W51" s="93" t="s">
        <v>43</v>
      </c>
      <c r="X51" s="93"/>
      <c r="Y51" s="93"/>
      <c r="Z51" s="93" t="s">
        <v>10</v>
      </c>
      <c r="AA51" s="93"/>
      <c r="AB51" s="93"/>
    </row>
    <row r="52" spans="1:28" ht="51">
      <c r="A52" s="92"/>
      <c r="B52" s="2" t="s">
        <v>11</v>
      </c>
      <c r="C52" s="2" t="s">
        <v>35</v>
      </c>
      <c r="D52" s="5" t="s">
        <v>44</v>
      </c>
      <c r="E52" s="2" t="s">
        <v>11</v>
      </c>
      <c r="F52" s="2" t="s">
        <v>13</v>
      </c>
      <c r="G52" s="5" t="s">
        <v>45</v>
      </c>
      <c r="H52" s="2" t="s">
        <v>11</v>
      </c>
      <c r="I52" s="2" t="s">
        <v>13</v>
      </c>
      <c r="J52" s="5" t="s">
        <v>46</v>
      </c>
      <c r="K52" s="2" t="s">
        <v>11</v>
      </c>
      <c r="L52" s="2" t="s">
        <v>13</v>
      </c>
      <c r="M52" s="5" t="s">
        <v>47</v>
      </c>
      <c r="N52" s="2" t="s">
        <v>11</v>
      </c>
      <c r="O52" s="2" t="s">
        <v>13</v>
      </c>
      <c r="P52" s="5" t="s">
        <v>48</v>
      </c>
      <c r="Q52" s="2" t="s">
        <v>11</v>
      </c>
      <c r="R52" s="2" t="s">
        <v>13</v>
      </c>
      <c r="S52" s="5" t="s">
        <v>49</v>
      </c>
      <c r="T52" s="2" t="s">
        <v>11</v>
      </c>
      <c r="U52" s="2" t="s">
        <v>13</v>
      </c>
      <c r="V52" s="5" t="s">
        <v>50</v>
      </c>
      <c r="W52" s="2" t="s">
        <v>11</v>
      </c>
      <c r="X52" s="2" t="s">
        <v>13</v>
      </c>
      <c r="Y52" s="5" t="s">
        <v>51</v>
      </c>
      <c r="Z52" s="2" t="s">
        <v>11</v>
      </c>
      <c r="AA52" s="2" t="s">
        <v>13</v>
      </c>
      <c r="AB52" s="2" t="s">
        <v>52</v>
      </c>
    </row>
    <row r="53" spans="1:28" ht="15">
      <c r="A53" s="3" t="s">
        <v>0</v>
      </c>
      <c r="B53" s="50">
        <v>5</v>
      </c>
      <c r="C53" s="50">
        <v>3</v>
      </c>
      <c r="D53" s="49">
        <f>B53+C53</f>
        <v>8</v>
      </c>
      <c r="E53" s="50">
        <v>15</v>
      </c>
      <c r="F53" s="50">
        <v>3</v>
      </c>
      <c r="G53" s="49">
        <f>E53+F53</f>
        <v>18</v>
      </c>
      <c r="H53" s="50">
        <v>34</v>
      </c>
      <c r="I53" s="50">
        <v>22</v>
      </c>
      <c r="J53" s="49">
        <f>H53+I53</f>
        <v>56</v>
      </c>
      <c r="K53" s="50">
        <v>4</v>
      </c>
      <c r="L53" s="50">
        <v>5</v>
      </c>
      <c r="M53" s="49">
        <f>K53+L53</f>
        <v>9</v>
      </c>
      <c r="N53" s="50">
        <v>1</v>
      </c>
      <c r="O53" s="50">
        <v>1</v>
      </c>
      <c r="P53" s="49">
        <f>N53+O53</f>
        <v>2</v>
      </c>
      <c r="Q53" s="50">
        <v>0</v>
      </c>
      <c r="R53" s="50">
        <v>0</v>
      </c>
      <c r="S53" s="49">
        <f>Q53+R53</f>
        <v>0</v>
      </c>
      <c r="T53" s="50">
        <v>1</v>
      </c>
      <c r="U53" s="50">
        <v>0</v>
      </c>
      <c r="V53" s="49">
        <f>T53+U53</f>
        <v>1</v>
      </c>
      <c r="W53" s="50">
        <v>0</v>
      </c>
      <c r="X53" s="50">
        <v>0</v>
      </c>
      <c r="Y53" s="49">
        <f>W53+X53</f>
        <v>0</v>
      </c>
      <c r="Z53" s="49">
        <f>B53+E53+H53+K53+N53+Q53+T53+W53</f>
        <v>60</v>
      </c>
      <c r="AA53" s="49">
        <f>C53+F53+I53+L53+O53+R53+U53+X53</f>
        <v>34</v>
      </c>
      <c r="AB53" s="49">
        <f>Z53+AA53</f>
        <v>94</v>
      </c>
    </row>
    <row r="54" spans="1:28" ht="15">
      <c r="A54" s="3" t="s">
        <v>1</v>
      </c>
      <c r="B54" s="50">
        <v>38</v>
      </c>
      <c r="C54" s="50">
        <v>22</v>
      </c>
      <c r="D54" s="49">
        <f aca="true" t="shared" si="33" ref="D54:D62">B54+C54</f>
        <v>60</v>
      </c>
      <c r="E54" s="50">
        <v>73</v>
      </c>
      <c r="F54" s="50">
        <v>42</v>
      </c>
      <c r="G54" s="49">
        <f aca="true" t="shared" si="34" ref="G54:G62">E54+F54</f>
        <v>115</v>
      </c>
      <c r="H54" s="50">
        <v>225</v>
      </c>
      <c r="I54" s="50">
        <v>107</v>
      </c>
      <c r="J54" s="49">
        <f aca="true" t="shared" si="35" ref="J54:J62">H54+I54</f>
        <v>332</v>
      </c>
      <c r="K54" s="50">
        <v>36</v>
      </c>
      <c r="L54" s="50">
        <v>64</v>
      </c>
      <c r="M54" s="49">
        <f aca="true" t="shared" si="36" ref="M54:M62">K54+L54</f>
        <v>100</v>
      </c>
      <c r="N54" s="50">
        <v>15</v>
      </c>
      <c r="O54" s="50">
        <v>11</v>
      </c>
      <c r="P54" s="49">
        <f aca="true" t="shared" si="37" ref="P54:P62">N54+O54</f>
        <v>26</v>
      </c>
      <c r="Q54" s="50">
        <v>3</v>
      </c>
      <c r="R54" s="50">
        <v>6</v>
      </c>
      <c r="S54" s="49">
        <f aca="true" t="shared" si="38" ref="S54:S62">Q54+R54</f>
        <v>9</v>
      </c>
      <c r="T54" s="50">
        <v>8</v>
      </c>
      <c r="U54" s="50">
        <v>23</v>
      </c>
      <c r="V54" s="49">
        <f aca="true" t="shared" si="39" ref="V54:V62">T54+U54</f>
        <v>31</v>
      </c>
      <c r="W54" s="50">
        <v>6</v>
      </c>
      <c r="X54" s="50">
        <v>9</v>
      </c>
      <c r="Y54" s="49">
        <f aca="true" t="shared" si="40" ref="Y54:Y62">W54+X54</f>
        <v>15</v>
      </c>
      <c r="Z54" s="49">
        <f aca="true" t="shared" si="41" ref="Z54:AA62">B54+E54+H54+K54+N54+Q54+T54+W54</f>
        <v>404</v>
      </c>
      <c r="AA54" s="49">
        <f t="shared" si="41"/>
        <v>284</v>
      </c>
      <c r="AB54" s="49">
        <f aca="true" t="shared" si="42" ref="AB54:AB62">Z54+AA54</f>
        <v>688</v>
      </c>
    </row>
    <row r="55" spans="1:28" ht="15">
      <c r="A55" s="3" t="s">
        <v>2</v>
      </c>
      <c r="B55" s="50">
        <v>60</v>
      </c>
      <c r="C55" s="50">
        <v>49</v>
      </c>
      <c r="D55" s="49">
        <f t="shared" si="33"/>
        <v>109</v>
      </c>
      <c r="E55" s="50">
        <v>96</v>
      </c>
      <c r="F55" s="50">
        <v>58</v>
      </c>
      <c r="G55" s="49">
        <f t="shared" si="34"/>
        <v>154</v>
      </c>
      <c r="H55" s="50">
        <v>327</v>
      </c>
      <c r="I55" s="50">
        <v>160</v>
      </c>
      <c r="J55" s="49">
        <f t="shared" si="35"/>
        <v>487</v>
      </c>
      <c r="K55" s="50">
        <v>57</v>
      </c>
      <c r="L55" s="50">
        <v>63</v>
      </c>
      <c r="M55" s="49">
        <f t="shared" si="36"/>
        <v>120</v>
      </c>
      <c r="N55" s="50">
        <v>21</v>
      </c>
      <c r="O55" s="50">
        <v>25</v>
      </c>
      <c r="P55" s="49">
        <f t="shared" si="37"/>
        <v>46</v>
      </c>
      <c r="Q55" s="50">
        <v>21</v>
      </c>
      <c r="R55" s="50">
        <v>14</v>
      </c>
      <c r="S55" s="49">
        <f t="shared" si="38"/>
        <v>35</v>
      </c>
      <c r="T55" s="50">
        <v>25</v>
      </c>
      <c r="U55" s="50">
        <v>44</v>
      </c>
      <c r="V55" s="49">
        <f t="shared" si="39"/>
        <v>69</v>
      </c>
      <c r="W55" s="50">
        <v>18</v>
      </c>
      <c r="X55" s="50">
        <v>21</v>
      </c>
      <c r="Y55" s="49">
        <f t="shared" si="40"/>
        <v>39</v>
      </c>
      <c r="Z55" s="49">
        <f t="shared" si="41"/>
        <v>625</v>
      </c>
      <c r="AA55" s="49">
        <f t="shared" si="41"/>
        <v>434</v>
      </c>
      <c r="AB55" s="49">
        <f t="shared" si="42"/>
        <v>1059</v>
      </c>
    </row>
    <row r="56" spans="1:28" ht="15">
      <c r="A56" s="3" t="s">
        <v>3</v>
      </c>
      <c r="B56" s="50">
        <v>62</v>
      </c>
      <c r="C56" s="50">
        <v>31</v>
      </c>
      <c r="D56" s="49">
        <f t="shared" si="33"/>
        <v>93</v>
      </c>
      <c r="E56" s="50">
        <v>95</v>
      </c>
      <c r="F56" s="50">
        <v>36</v>
      </c>
      <c r="G56" s="49">
        <f t="shared" si="34"/>
        <v>131</v>
      </c>
      <c r="H56" s="50">
        <v>268</v>
      </c>
      <c r="I56" s="50">
        <v>139</v>
      </c>
      <c r="J56" s="49">
        <f t="shared" si="35"/>
        <v>407</v>
      </c>
      <c r="K56" s="50">
        <v>41</v>
      </c>
      <c r="L56" s="50">
        <v>55</v>
      </c>
      <c r="M56" s="49">
        <f t="shared" si="36"/>
        <v>96</v>
      </c>
      <c r="N56" s="50">
        <v>15</v>
      </c>
      <c r="O56" s="50">
        <v>15</v>
      </c>
      <c r="P56" s="49">
        <f t="shared" si="37"/>
        <v>30</v>
      </c>
      <c r="Q56" s="50">
        <v>11</v>
      </c>
      <c r="R56" s="50">
        <v>3</v>
      </c>
      <c r="S56" s="49">
        <f t="shared" si="38"/>
        <v>14</v>
      </c>
      <c r="T56" s="50">
        <v>19</v>
      </c>
      <c r="U56" s="50">
        <v>23</v>
      </c>
      <c r="V56" s="49">
        <f t="shared" si="39"/>
        <v>42</v>
      </c>
      <c r="W56" s="50">
        <v>12</v>
      </c>
      <c r="X56" s="50">
        <v>9</v>
      </c>
      <c r="Y56" s="49">
        <f t="shared" si="40"/>
        <v>21</v>
      </c>
      <c r="Z56" s="49">
        <f t="shared" si="41"/>
        <v>523</v>
      </c>
      <c r="AA56" s="49">
        <f t="shared" si="41"/>
        <v>311</v>
      </c>
      <c r="AB56" s="49">
        <f t="shared" si="42"/>
        <v>834</v>
      </c>
    </row>
    <row r="57" spans="1:28" ht="15">
      <c r="A57" s="3" t="s">
        <v>4</v>
      </c>
      <c r="B57" s="50">
        <v>56</v>
      </c>
      <c r="C57" s="50">
        <v>20</v>
      </c>
      <c r="D57" s="49">
        <f t="shared" si="33"/>
        <v>76</v>
      </c>
      <c r="E57" s="50">
        <v>82</v>
      </c>
      <c r="F57" s="50">
        <v>39</v>
      </c>
      <c r="G57" s="49">
        <f t="shared" si="34"/>
        <v>121</v>
      </c>
      <c r="H57" s="50">
        <v>247</v>
      </c>
      <c r="I57" s="50">
        <v>145</v>
      </c>
      <c r="J57" s="49">
        <f t="shared" si="35"/>
        <v>392</v>
      </c>
      <c r="K57" s="50">
        <v>33</v>
      </c>
      <c r="L57" s="50">
        <v>35</v>
      </c>
      <c r="M57" s="49">
        <f t="shared" si="36"/>
        <v>68</v>
      </c>
      <c r="N57" s="50">
        <v>12</v>
      </c>
      <c r="O57" s="50">
        <v>11</v>
      </c>
      <c r="P57" s="49">
        <f t="shared" si="37"/>
        <v>23</v>
      </c>
      <c r="Q57" s="50">
        <v>3</v>
      </c>
      <c r="R57" s="50">
        <v>4</v>
      </c>
      <c r="S57" s="49">
        <f t="shared" si="38"/>
        <v>7</v>
      </c>
      <c r="T57" s="50">
        <v>12</v>
      </c>
      <c r="U57" s="50">
        <v>14</v>
      </c>
      <c r="V57" s="49">
        <f t="shared" si="39"/>
        <v>26</v>
      </c>
      <c r="W57" s="50">
        <v>5</v>
      </c>
      <c r="X57" s="50">
        <v>11</v>
      </c>
      <c r="Y57" s="49">
        <f t="shared" si="40"/>
        <v>16</v>
      </c>
      <c r="Z57" s="49">
        <f t="shared" si="41"/>
        <v>450</v>
      </c>
      <c r="AA57" s="49">
        <f t="shared" si="41"/>
        <v>279</v>
      </c>
      <c r="AB57" s="49">
        <f t="shared" si="42"/>
        <v>729</v>
      </c>
    </row>
    <row r="58" spans="1:28" ht="15">
      <c r="A58" s="3" t="s">
        <v>5</v>
      </c>
      <c r="B58" s="50">
        <v>39</v>
      </c>
      <c r="C58" s="50">
        <v>24</v>
      </c>
      <c r="D58" s="49">
        <f t="shared" si="33"/>
        <v>63</v>
      </c>
      <c r="E58" s="50">
        <v>71</v>
      </c>
      <c r="F58" s="50">
        <v>34</v>
      </c>
      <c r="G58" s="49">
        <f t="shared" si="34"/>
        <v>105</v>
      </c>
      <c r="H58" s="50">
        <v>272</v>
      </c>
      <c r="I58" s="50">
        <v>151</v>
      </c>
      <c r="J58" s="49">
        <f t="shared" si="35"/>
        <v>423</v>
      </c>
      <c r="K58" s="50">
        <v>32</v>
      </c>
      <c r="L58" s="50">
        <v>19</v>
      </c>
      <c r="M58" s="49">
        <f t="shared" si="36"/>
        <v>51</v>
      </c>
      <c r="N58" s="50">
        <v>4</v>
      </c>
      <c r="O58" s="50">
        <v>10</v>
      </c>
      <c r="P58" s="49">
        <f t="shared" si="37"/>
        <v>14</v>
      </c>
      <c r="Q58" s="50">
        <v>5</v>
      </c>
      <c r="R58" s="50">
        <v>6</v>
      </c>
      <c r="S58" s="49">
        <f t="shared" si="38"/>
        <v>11</v>
      </c>
      <c r="T58" s="50">
        <v>9</v>
      </c>
      <c r="U58" s="50">
        <v>11</v>
      </c>
      <c r="V58" s="49">
        <f t="shared" si="39"/>
        <v>20</v>
      </c>
      <c r="W58" s="50">
        <v>5</v>
      </c>
      <c r="X58" s="50">
        <v>5</v>
      </c>
      <c r="Y58" s="49">
        <f t="shared" si="40"/>
        <v>10</v>
      </c>
      <c r="Z58" s="49">
        <f t="shared" si="41"/>
        <v>437</v>
      </c>
      <c r="AA58" s="49">
        <f t="shared" si="41"/>
        <v>260</v>
      </c>
      <c r="AB58" s="49">
        <f t="shared" si="42"/>
        <v>697</v>
      </c>
    </row>
    <row r="59" spans="1:28" ht="15">
      <c r="A59" s="3" t="s">
        <v>6</v>
      </c>
      <c r="B59" s="50">
        <v>35</v>
      </c>
      <c r="C59" s="50">
        <v>18</v>
      </c>
      <c r="D59" s="49">
        <f t="shared" si="33"/>
        <v>53</v>
      </c>
      <c r="E59" s="50">
        <v>104</v>
      </c>
      <c r="F59" s="50">
        <v>49</v>
      </c>
      <c r="G59" s="49">
        <f t="shared" si="34"/>
        <v>153</v>
      </c>
      <c r="H59" s="50">
        <v>256</v>
      </c>
      <c r="I59" s="50">
        <v>150</v>
      </c>
      <c r="J59" s="49">
        <f t="shared" si="35"/>
        <v>406</v>
      </c>
      <c r="K59" s="50">
        <v>22</v>
      </c>
      <c r="L59" s="50">
        <v>19</v>
      </c>
      <c r="M59" s="49">
        <f t="shared" si="36"/>
        <v>41</v>
      </c>
      <c r="N59" s="50">
        <v>8</v>
      </c>
      <c r="O59" s="50">
        <v>4</v>
      </c>
      <c r="P59" s="49">
        <f t="shared" si="37"/>
        <v>12</v>
      </c>
      <c r="Q59" s="50">
        <v>0</v>
      </c>
      <c r="R59" s="50">
        <v>3</v>
      </c>
      <c r="S59" s="49">
        <f t="shared" si="38"/>
        <v>3</v>
      </c>
      <c r="T59" s="50">
        <v>7</v>
      </c>
      <c r="U59" s="50">
        <v>1</v>
      </c>
      <c r="V59" s="49">
        <f t="shared" si="39"/>
        <v>8</v>
      </c>
      <c r="W59" s="50">
        <v>2</v>
      </c>
      <c r="X59" s="50">
        <v>1</v>
      </c>
      <c r="Y59" s="49">
        <f t="shared" si="40"/>
        <v>3</v>
      </c>
      <c r="Z59" s="49">
        <f t="shared" si="41"/>
        <v>434</v>
      </c>
      <c r="AA59" s="49">
        <f t="shared" si="41"/>
        <v>245</v>
      </c>
      <c r="AB59" s="49">
        <f t="shared" si="42"/>
        <v>679</v>
      </c>
    </row>
    <row r="60" spans="1:28" ht="15">
      <c r="A60" s="3" t="s">
        <v>7</v>
      </c>
      <c r="B60" s="50">
        <v>27</v>
      </c>
      <c r="C60" s="50">
        <v>9</v>
      </c>
      <c r="D60" s="49">
        <f t="shared" si="33"/>
        <v>36</v>
      </c>
      <c r="E60" s="50">
        <v>96</v>
      </c>
      <c r="F60" s="50">
        <v>37</v>
      </c>
      <c r="G60" s="49">
        <f t="shared" si="34"/>
        <v>133</v>
      </c>
      <c r="H60" s="50">
        <v>212</v>
      </c>
      <c r="I60" s="50">
        <v>99</v>
      </c>
      <c r="J60" s="49">
        <f t="shared" si="35"/>
        <v>311</v>
      </c>
      <c r="K60" s="50">
        <v>14</v>
      </c>
      <c r="L60" s="50">
        <v>8</v>
      </c>
      <c r="M60" s="49">
        <f t="shared" si="36"/>
        <v>22</v>
      </c>
      <c r="N60" s="50">
        <v>2</v>
      </c>
      <c r="O60" s="50">
        <v>4</v>
      </c>
      <c r="P60" s="49">
        <f t="shared" si="37"/>
        <v>6</v>
      </c>
      <c r="Q60" s="50">
        <v>2</v>
      </c>
      <c r="R60" s="50">
        <v>2</v>
      </c>
      <c r="S60" s="49">
        <f t="shared" si="38"/>
        <v>4</v>
      </c>
      <c r="T60" s="50">
        <v>4</v>
      </c>
      <c r="U60" s="50">
        <v>4</v>
      </c>
      <c r="V60" s="49">
        <f t="shared" si="39"/>
        <v>8</v>
      </c>
      <c r="W60" s="50">
        <v>1</v>
      </c>
      <c r="X60" s="50">
        <v>1</v>
      </c>
      <c r="Y60" s="49">
        <f t="shared" si="40"/>
        <v>2</v>
      </c>
      <c r="Z60" s="49">
        <f t="shared" si="41"/>
        <v>358</v>
      </c>
      <c r="AA60" s="49">
        <f t="shared" si="41"/>
        <v>164</v>
      </c>
      <c r="AB60" s="49">
        <f t="shared" si="42"/>
        <v>522</v>
      </c>
    </row>
    <row r="61" spans="1:28" ht="15">
      <c r="A61" s="3" t="s">
        <v>8</v>
      </c>
      <c r="B61" s="50">
        <v>28</v>
      </c>
      <c r="C61" s="50">
        <v>8</v>
      </c>
      <c r="D61" s="49">
        <f t="shared" si="33"/>
        <v>36</v>
      </c>
      <c r="E61" s="50">
        <v>45</v>
      </c>
      <c r="F61" s="50">
        <v>11</v>
      </c>
      <c r="G61" s="49">
        <f t="shared" si="34"/>
        <v>56</v>
      </c>
      <c r="H61" s="50">
        <v>116</v>
      </c>
      <c r="I61" s="50">
        <v>50</v>
      </c>
      <c r="J61" s="49">
        <f t="shared" si="35"/>
        <v>166</v>
      </c>
      <c r="K61" s="50">
        <v>10</v>
      </c>
      <c r="L61" s="50">
        <v>6</v>
      </c>
      <c r="M61" s="49">
        <f t="shared" si="36"/>
        <v>16</v>
      </c>
      <c r="N61" s="50">
        <v>3</v>
      </c>
      <c r="O61" s="50">
        <v>0</v>
      </c>
      <c r="P61" s="49">
        <f t="shared" si="37"/>
        <v>3</v>
      </c>
      <c r="Q61" s="50">
        <v>1</v>
      </c>
      <c r="R61" s="50">
        <v>0</v>
      </c>
      <c r="S61" s="49">
        <f t="shared" si="38"/>
        <v>1</v>
      </c>
      <c r="T61" s="50">
        <v>0</v>
      </c>
      <c r="U61" s="50">
        <v>1</v>
      </c>
      <c r="V61" s="49">
        <f t="shared" si="39"/>
        <v>1</v>
      </c>
      <c r="W61" s="50">
        <v>1</v>
      </c>
      <c r="X61" s="50">
        <v>0</v>
      </c>
      <c r="Y61" s="49">
        <f t="shared" si="40"/>
        <v>1</v>
      </c>
      <c r="Z61" s="49">
        <f t="shared" si="41"/>
        <v>204</v>
      </c>
      <c r="AA61" s="49">
        <f t="shared" si="41"/>
        <v>76</v>
      </c>
      <c r="AB61" s="49">
        <f t="shared" si="42"/>
        <v>280</v>
      </c>
    </row>
    <row r="62" spans="1:28" ht="15">
      <c r="A62" s="3" t="s">
        <v>9</v>
      </c>
      <c r="B62" s="50">
        <v>9</v>
      </c>
      <c r="C62" s="50">
        <v>2</v>
      </c>
      <c r="D62" s="49">
        <f t="shared" si="33"/>
        <v>11</v>
      </c>
      <c r="E62" s="50">
        <v>14</v>
      </c>
      <c r="F62" s="50">
        <v>10</v>
      </c>
      <c r="G62" s="49">
        <f t="shared" si="34"/>
        <v>24</v>
      </c>
      <c r="H62" s="50">
        <v>44</v>
      </c>
      <c r="I62" s="50">
        <v>16</v>
      </c>
      <c r="J62" s="49">
        <f t="shared" si="35"/>
        <v>60</v>
      </c>
      <c r="K62" s="50">
        <v>2</v>
      </c>
      <c r="L62" s="50">
        <v>6</v>
      </c>
      <c r="M62" s="49">
        <f t="shared" si="36"/>
        <v>8</v>
      </c>
      <c r="N62" s="50">
        <v>0</v>
      </c>
      <c r="O62" s="50">
        <v>0</v>
      </c>
      <c r="P62" s="49">
        <f t="shared" si="37"/>
        <v>0</v>
      </c>
      <c r="Q62" s="50">
        <v>0</v>
      </c>
      <c r="R62" s="50">
        <v>0</v>
      </c>
      <c r="S62" s="49">
        <f t="shared" si="38"/>
        <v>0</v>
      </c>
      <c r="T62" s="50">
        <v>0</v>
      </c>
      <c r="U62" s="50">
        <v>1</v>
      </c>
      <c r="V62" s="49">
        <f t="shared" si="39"/>
        <v>1</v>
      </c>
      <c r="W62" s="50">
        <v>1</v>
      </c>
      <c r="X62" s="50">
        <v>0</v>
      </c>
      <c r="Y62" s="49">
        <f t="shared" si="40"/>
        <v>1</v>
      </c>
      <c r="Z62" s="49">
        <f t="shared" si="41"/>
        <v>70</v>
      </c>
      <c r="AA62" s="49">
        <f t="shared" si="41"/>
        <v>35</v>
      </c>
      <c r="AB62" s="49">
        <f t="shared" si="42"/>
        <v>105</v>
      </c>
    </row>
    <row r="63" spans="1:28" ht="15.75">
      <c r="A63" s="4" t="s">
        <v>10</v>
      </c>
      <c r="B63" s="55">
        <f>SUM(B53:B62)</f>
        <v>359</v>
      </c>
      <c r="C63" s="55">
        <f aca="true" t="shared" si="43" ref="C63:AB63">SUM(C53:C62)</f>
        <v>186</v>
      </c>
      <c r="D63" s="55">
        <f t="shared" si="43"/>
        <v>545</v>
      </c>
      <c r="E63" s="55">
        <f t="shared" si="43"/>
        <v>691</v>
      </c>
      <c r="F63" s="55">
        <f t="shared" si="43"/>
        <v>319</v>
      </c>
      <c r="G63" s="55">
        <f t="shared" si="43"/>
        <v>1010</v>
      </c>
      <c r="H63" s="55">
        <f t="shared" si="43"/>
        <v>2001</v>
      </c>
      <c r="I63" s="55">
        <f t="shared" si="43"/>
        <v>1039</v>
      </c>
      <c r="J63" s="55">
        <f t="shared" si="43"/>
        <v>3040</v>
      </c>
      <c r="K63" s="55">
        <f t="shared" si="43"/>
        <v>251</v>
      </c>
      <c r="L63" s="55">
        <f t="shared" si="43"/>
        <v>280</v>
      </c>
      <c r="M63" s="55">
        <f t="shared" si="43"/>
        <v>531</v>
      </c>
      <c r="N63" s="55">
        <f t="shared" si="43"/>
        <v>81</v>
      </c>
      <c r="O63" s="55">
        <f t="shared" si="43"/>
        <v>81</v>
      </c>
      <c r="P63" s="55">
        <f t="shared" si="43"/>
        <v>162</v>
      </c>
      <c r="Q63" s="55">
        <f t="shared" si="43"/>
        <v>46</v>
      </c>
      <c r="R63" s="55">
        <f t="shared" si="43"/>
        <v>38</v>
      </c>
      <c r="S63" s="55">
        <f t="shared" si="43"/>
        <v>84</v>
      </c>
      <c r="T63" s="55">
        <f t="shared" si="43"/>
        <v>85</v>
      </c>
      <c r="U63" s="55">
        <f t="shared" si="43"/>
        <v>122</v>
      </c>
      <c r="V63" s="55">
        <f t="shared" si="43"/>
        <v>207</v>
      </c>
      <c r="W63" s="55">
        <f t="shared" si="43"/>
        <v>51</v>
      </c>
      <c r="X63" s="55">
        <f t="shared" si="43"/>
        <v>57</v>
      </c>
      <c r="Y63" s="55">
        <f t="shared" si="43"/>
        <v>108</v>
      </c>
      <c r="Z63" s="55">
        <f t="shared" si="43"/>
        <v>3565</v>
      </c>
      <c r="AA63" s="55">
        <f t="shared" si="43"/>
        <v>2122</v>
      </c>
      <c r="AB63" s="55">
        <f t="shared" si="43"/>
        <v>5687</v>
      </c>
    </row>
    <row r="64" spans="1:28" ht="15">
      <c r="A64" s="89" t="s">
        <v>19</v>
      </c>
      <c r="B64" s="89"/>
      <c r="C64" s="89"/>
      <c r="D64" s="89"/>
      <c r="E64" s="89"/>
      <c r="F64" s="89"/>
      <c r="G64" s="89"/>
      <c r="H64" s="89"/>
      <c r="I64" s="89"/>
      <c r="J64" s="89"/>
      <c r="K64" s="89"/>
      <c r="L64" s="89"/>
      <c r="M64" s="89"/>
      <c r="N64" s="89"/>
      <c r="O64" s="89" t="s">
        <v>36</v>
      </c>
      <c r="P64" s="89"/>
      <c r="Q64" s="89"/>
      <c r="R64" s="89"/>
      <c r="S64" s="89"/>
      <c r="T64" s="89"/>
      <c r="U64" s="89"/>
      <c r="V64" s="89"/>
      <c r="W64" s="89"/>
      <c r="X64" s="89"/>
      <c r="Y64" s="89"/>
      <c r="Z64" s="89"/>
      <c r="AA64" s="89"/>
      <c r="AB64" s="89"/>
    </row>
    <row r="65" spans="1:28" ht="15">
      <c r="A65" s="91" t="s">
        <v>120</v>
      </c>
      <c r="B65" s="93" t="s">
        <v>37</v>
      </c>
      <c r="C65" s="93"/>
      <c r="D65" s="93"/>
      <c r="E65" s="93" t="s">
        <v>38</v>
      </c>
      <c r="F65" s="93"/>
      <c r="G65" s="93"/>
      <c r="H65" s="93" t="s">
        <v>29</v>
      </c>
      <c r="I65" s="93"/>
      <c r="J65" s="93"/>
      <c r="K65" s="93" t="s">
        <v>39</v>
      </c>
      <c r="L65" s="93"/>
      <c r="M65" s="93"/>
      <c r="N65" s="93" t="s">
        <v>40</v>
      </c>
      <c r="O65" s="93"/>
      <c r="P65" s="93"/>
      <c r="Q65" s="93" t="s">
        <v>41</v>
      </c>
      <c r="R65" s="93"/>
      <c r="S65" s="93"/>
      <c r="T65" s="93" t="s">
        <v>42</v>
      </c>
      <c r="U65" s="93"/>
      <c r="V65" s="93"/>
      <c r="W65" s="93" t="s">
        <v>43</v>
      </c>
      <c r="X65" s="93"/>
      <c r="Y65" s="93"/>
      <c r="Z65" s="93" t="s">
        <v>10</v>
      </c>
      <c r="AA65" s="93"/>
      <c r="AB65" s="93"/>
    </row>
    <row r="66" spans="1:28" ht="51">
      <c r="A66" s="92"/>
      <c r="B66" s="2" t="s">
        <v>11</v>
      </c>
      <c r="C66" s="2" t="s">
        <v>35</v>
      </c>
      <c r="D66" s="5" t="s">
        <v>44</v>
      </c>
      <c r="E66" s="2" t="s">
        <v>11</v>
      </c>
      <c r="F66" s="2" t="s">
        <v>13</v>
      </c>
      <c r="G66" s="5" t="s">
        <v>45</v>
      </c>
      <c r="H66" s="2" t="s">
        <v>11</v>
      </c>
      <c r="I66" s="2" t="s">
        <v>13</v>
      </c>
      <c r="J66" s="5" t="s">
        <v>46</v>
      </c>
      <c r="K66" s="2" t="s">
        <v>11</v>
      </c>
      <c r="L66" s="2" t="s">
        <v>13</v>
      </c>
      <c r="M66" s="5" t="s">
        <v>47</v>
      </c>
      <c r="N66" s="2" t="s">
        <v>11</v>
      </c>
      <c r="O66" s="2" t="s">
        <v>13</v>
      </c>
      <c r="P66" s="5" t="s">
        <v>48</v>
      </c>
      <c r="Q66" s="2" t="s">
        <v>11</v>
      </c>
      <c r="R66" s="2" t="s">
        <v>13</v>
      </c>
      <c r="S66" s="5" t="s">
        <v>49</v>
      </c>
      <c r="T66" s="2" t="s">
        <v>11</v>
      </c>
      <c r="U66" s="2" t="s">
        <v>13</v>
      </c>
      <c r="V66" s="5" t="s">
        <v>50</v>
      </c>
      <c r="W66" s="2" t="s">
        <v>11</v>
      </c>
      <c r="X66" s="2" t="s">
        <v>13</v>
      </c>
      <c r="Y66" s="5" t="s">
        <v>51</v>
      </c>
      <c r="Z66" s="2" t="s">
        <v>11</v>
      </c>
      <c r="AA66" s="2" t="s">
        <v>13</v>
      </c>
      <c r="AB66" s="2" t="s">
        <v>52</v>
      </c>
    </row>
    <row r="67" spans="1:28" ht="15">
      <c r="A67" s="3" t="s">
        <v>0</v>
      </c>
      <c r="B67" s="50">
        <v>5</v>
      </c>
      <c r="C67" s="50">
        <v>2</v>
      </c>
      <c r="D67" s="49">
        <f>B67+C67</f>
        <v>7</v>
      </c>
      <c r="E67" s="50">
        <v>20</v>
      </c>
      <c r="F67" s="50">
        <v>8</v>
      </c>
      <c r="G67" s="49">
        <f>E67+F67</f>
        <v>28</v>
      </c>
      <c r="H67" s="50">
        <v>27</v>
      </c>
      <c r="I67" s="50">
        <v>19</v>
      </c>
      <c r="J67" s="49">
        <f>H67+I67</f>
        <v>46</v>
      </c>
      <c r="K67" s="50">
        <v>6</v>
      </c>
      <c r="L67" s="50">
        <v>4</v>
      </c>
      <c r="M67" s="49">
        <f>K67+L67</f>
        <v>10</v>
      </c>
      <c r="N67" s="50">
        <v>0</v>
      </c>
      <c r="O67" s="50">
        <v>0</v>
      </c>
      <c r="P67" s="49">
        <f>N67+O67</f>
        <v>0</v>
      </c>
      <c r="Q67" s="50">
        <v>0</v>
      </c>
      <c r="R67" s="50">
        <v>0</v>
      </c>
      <c r="S67" s="49">
        <f>Q67+R67</f>
        <v>0</v>
      </c>
      <c r="T67" s="50">
        <v>1</v>
      </c>
      <c r="U67" s="50">
        <v>0</v>
      </c>
      <c r="V67" s="49">
        <f>T67+U67</f>
        <v>1</v>
      </c>
      <c r="W67" s="50">
        <v>0</v>
      </c>
      <c r="X67" s="50">
        <v>0</v>
      </c>
      <c r="Y67" s="49">
        <f>W67+X67</f>
        <v>0</v>
      </c>
      <c r="Z67" s="49">
        <f>B67+E67+H67+K67+N67+Q67+T67+W67</f>
        <v>59</v>
      </c>
      <c r="AA67" s="49">
        <f>C67+F67+I67+L67+O67+R67+U67+X67</f>
        <v>33</v>
      </c>
      <c r="AB67" s="49">
        <f>Z67+AA67</f>
        <v>92</v>
      </c>
    </row>
    <row r="68" spans="1:28" ht="15">
      <c r="A68" s="3" t="s">
        <v>1</v>
      </c>
      <c r="B68" s="50">
        <v>33</v>
      </c>
      <c r="C68" s="50">
        <v>15</v>
      </c>
      <c r="D68" s="49">
        <f aca="true" t="shared" si="44" ref="D68:D76">B68+C68</f>
        <v>48</v>
      </c>
      <c r="E68" s="50">
        <v>102</v>
      </c>
      <c r="F68" s="50">
        <v>66</v>
      </c>
      <c r="G68" s="49">
        <f aca="true" t="shared" si="45" ref="G68:G76">E68+F68</f>
        <v>168</v>
      </c>
      <c r="H68" s="50">
        <v>195</v>
      </c>
      <c r="I68" s="50">
        <v>155</v>
      </c>
      <c r="J68" s="49">
        <f aca="true" t="shared" si="46" ref="J68:J76">H68+I68</f>
        <v>350</v>
      </c>
      <c r="K68" s="50">
        <v>51</v>
      </c>
      <c r="L68" s="50">
        <v>92</v>
      </c>
      <c r="M68" s="49">
        <f aca="true" t="shared" si="47" ref="M68:M76">K68+L68</f>
        <v>143</v>
      </c>
      <c r="N68" s="50">
        <v>18</v>
      </c>
      <c r="O68" s="50">
        <v>15</v>
      </c>
      <c r="P68" s="49">
        <f aca="true" t="shared" si="48" ref="P68:P76">N68+O68</f>
        <v>33</v>
      </c>
      <c r="Q68" s="50">
        <v>3</v>
      </c>
      <c r="R68" s="50">
        <v>5</v>
      </c>
      <c r="S68" s="49">
        <f aca="true" t="shared" si="49" ref="S68:S76">Q68+R68</f>
        <v>8</v>
      </c>
      <c r="T68" s="50">
        <v>15</v>
      </c>
      <c r="U68" s="50">
        <v>12</v>
      </c>
      <c r="V68" s="49">
        <f aca="true" t="shared" si="50" ref="V68:V76">T68+U68</f>
        <v>27</v>
      </c>
      <c r="W68" s="50">
        <v>6</v>
      </c>
      <c r="X68" s="50">
        <v>6</v>
      </c>
      <c r="Y68" s="49">
        <f aca="true" t="shared" si="51" ref="Y68:Y76">W68+X68</f>
        <v>12</v>
      </c>
      <c r="Z68" s="49">
        <f aca="true" t="shared" si="52" ref="Z68:AA76">B68+E68+H68+K68+N68+Q68+T68+W68</f>
        <v>423</v>
      </c>
      <c r="AA68" s="49">
        <f t="shared" si="52"/>
        <v>366</v>
      </c>
      <c r="AB68" s="49">
        <f aca="true" t="shared" si="53" ref="AB68:AB76">Z68+AA68</f>
        <v>789</v>
      </c>
    </row>
    <row r="69" spans="1:28" ht="15">
      <c r="A69" s="3" t="s">
        <v>2</v>
      </c>
      <c r="B69" s="50">
        <v>44</v>
      </c>
      <c r="C69" s="50">
        <v>32</v>
      </c>
      <c r="D69" s="49">
        <f t="shared" si="44"/>
        <v>76</v>
      </c>
      <c r="E69" s="50">
        <v>127</v>
      </c>
      <c r="F69" s="50">
        <v>63</v>
      </c>
      <c r="G69" s="49">
        <f t="shared" si="45"/>
        <v>190</v>
      </c>
      <c r="H69" s="50">
        <v>265</v>
      </c>
      <c r="I69" s="50">
        <v>176</v>
      </c>
      <c r="J69" s="49">
        <f t="shared" si="46"/>
        <v>441</v>
      </c>
      <c r="K69" s="50">
        <v>56</v>
      </c>
      <c r="L69" s="50">
        <v>110</v>
      </c>
      <c r="M69" s="49">
        <f t="shared" si="47"/>
        <v>166</v>
      </c>
      <c r="N69" s="50">
        <v>21</v>
      </c>
      <c r="O69" s="50">
        <v>30</v>
      </c>
      <c r="P69" s="49">
        <f t="shared" si="48"/>
        <v>51</v>
      </c>
      <c r="Q69" s="50">
        <v>15</v>
      </c>
      <c r="R69" s="50">
        <v>13</v>
      </c>
      <c r="S69" s="49">
        <f t="shared" si="49"/>
        <v>28</v>
      </c>
      <c r="T69" s="50">
        <v>29</v>
      </c>
      <c r="U69" s="50">
        <v>35</v>
      </c>
      <c r="V69" s="49">
        <f t="shared" si="50"/>
        <v>64</v>
      </c>
      <c r="W69" s="50">
        <v>14</v>
      </c>
      <c r="X69" s="50">
        <v>18</v>
      </c>
      <c r="Y69" s="49">
        <f t="shared" si="51"/>
        <v>32</v>
      </c>
      <c r="Z69" s="49">
        <f t="shared" si="52"/>
        <v>571</v>
      </c>
      <c r="AA69" s="49">
        <f t="shared" si="52"/>
        <v>477</v>
      </c>
      <c r="AB69" s="49">
        <f t="shared" si="53"/>
        <v>1048</v>
      </c>
    </row>
    <row r="70" spans="1:28" ht="15">
      <c r="A70" s="3" t="s">
        <v>3</v>
      </c>
      <c r="B70" s="50">
        <v>51</v>
      </c>
      <c r="C70" s="50">
        <v>18</v>
      </c>
      <c r="D70" s="49">
        <f t="shared" si="44"/>
        <v>69</v>
      </c>
      <c r="E70" s="50">
        <v>95</v>
      </c>
      <c r="F70" s="50">
        <v>79</v>
      </c>
      <c r="G70" s="49">
        <f t="shared" si="45"/>
        <v>174</v>
      </c>
      <c r="H70" s="50">
        <v>280</v>
      </c>
      <c r="I70" s="50">
        <v>131</v>
      </c>
      <c r="J70" s="49">
        <f t="shared" si="46"/>
        <v>411</v>
      </c>
      <c r="K70" s="50">
        <v>67</v>
      </c>
      <c r="L70" s="50">
        <v>76</v>
      </c>
      <c r="M70" s="49">
        <f t="shared" si="47"/>
        <v>143</v>
      </c>
      <c r="N70" s="50">
        <v>18</v>
      </c>
      <c r="O70" s="50">
        <v>17</v>
      </c>
      <c r="P70" s="49">
        <f t="shared" si="48"/>
        <v>35</v>
      </c>
      <c r="Q70" s="50">
        <v>4</v>
      </c>
      <c r="R70" s="50">
        <v>7</v>
      </c>
      <c r="S70" s="49">
        <f t="shared" si="49"/>
        <v>11</v>
      </c>
      <c r="T70" s="50">
        <v>19</v>
      </c>
      <c r="U70" s="50">
        <v>25</v>
      </c>
      <c r="V70" s="49">
        <f t="shared" si="50"/>
        <v>44</v>
      </c>
      <c r="W70" s="50">
        <v>15</v>
      </c>
      <c r="X70" s="50">
        <v>14</v>
      </c>
      <c r="Y70" s="49">
        <f t="shared" si="51"/>
        <v>29</v>
      </c>
      <c r="Z70" s="49">
        <f t="shared" si="52"/>
        <v>549</v>
      </c>
      <c r="AA70" s="49">
        <f t="shared" si="52"/>
        <v>367</v>
      </c>
      <c r="AB70" s="49">
        <f t="shared" si="53"/>
        <v>916</v>
      </c>
    </row>
    <row r="71" spans="1:28" ht="15">
      <c r="A71" s="3" t="s">
        <v>4</v>
      </c>
      <c r="B71" s="50">
        <v>33</v>
      </c>
      <c r="C71" s="50">
        <v>15</v>
      </c>
      <c r="D71" s="49">
        <f t="shared" si="44"/>
        <v>48</v>
      </c>
      <c r="E71" s="50">
        <v>102</v>
      </c>
      <c r="F71" s="50">
        <v>67</v>
      </c>
      <c r="G71" s="49">
        <f t="shared" si="45"/>
        <v>169</v>
      </c>
      <c r="H71" s="50">
        <v>191</v>
      </c>
      <c r="I71" s="50">
        <v>158</v>
      </c>
      <c r="J71" s="49">
        <f t="shared" si="46"/>
        <v>349</v>
      </c>
      <c r="K71" s="50">
        <v>50</v>
      </c>
      <c r="L71" s="50">
        <v>60</v>
      </c>
      <c r="M71" s="49">
        <f t="shared" si="47"/>
        <v>110</v>
      </c>
      <c r="N71" s="50">
        <v>9</v>
      </c>
      <c r="O71" s="50">
        <v>17</v>
      </c>
      <c r="P71" s="49">
        <f t="shared" si="48"/>
        <v>26</v>
      </c>
      <c r="Q71" s="50">
        <v>6</v>
      </c>
      <c r="R71" s="50">
        <v>12</v>
      </c>
      <c r="S71" s="49">
        <f t="shared" si="49"/>
        <v>18</v>
      </c>
      <c r="T71" s="50">
        <v>12</v>
      </c>
      <c r="U71" s="50">
        <v>14</v>
      </c>
      <c r="V71" s="49">
        <f t="shared" si="50"/>
        <v>26</v>
      </c>
      <c r="W71" s="50">
        <v>5</v>
      </c>
      <c r="X71" s="50">
        <v>5</v>
      </c>
      <c r="Y71" s="49">
        <f t="shared" si="51"/>
        <v>10</v>
      </c>
      <c r="Z71" s="49">
        <f t="shared" si="52"/>
        <v>408</v>
      </c>
      <c r="AA71" s="49">
        <f t="shared" si="52"/>
        <v>348</v>
      </c>
      <c r="AB71" s="49">
        <f t="shared" si="53"/>
        <v>756</v>
      </c>
    </row>
    <row r="72" spans="1:28" ht="15">
      <c r="A72" s="3" t="s">
        <v>5</v>
      </c>
      <c r="B72" s="50">
        <v>40</v>
      </c>
      <c r="C72" s="50">
        <v>22</v>
      </c>
      <c r="D72" s="49">
        <f t="shared" si="44"/>
        <v>62</v>
      </c>
      <c r="E72" s="50">
        <v>92</v>
      </c>
      <c r="F72" s="50">
        <v>68</v>
      </c>
      <c r="G72" s="49">
        <f t="shared" si="45"/>
        <v>160</v>
      </c>
      <c r="H72" s="50">
        <v>210</v>
      </c>
      <c r="I72" s="50">
        <v>161</v>
      </c>
      <c r="J72" s="49">
        <f t="shared" si="46"/>
        <v>371</v>
      </c>
      <c r="K72" s="50">
        <v>52</v>
      </c>
      <c r="L72" s="50">
        <v>42</v>
      </c>
      <c r="M72" s="49">
        <f t="shared" si="47"/>
        <v>94</v>
      </c>
      <c r="N72" s="50">
        <v>9</v>
      </c>
      <c r="O72" s="50">
        <v>6</v>
      </c>
      <c r="P72" s="49">
        <f t="shared" si="48"/>
        <v>15</v>
      </c>
      <c r="Q72" s="50">
        <v>8</v>
      </c>
      <c r="R72" s="50">
        <v>5</v>
      </c>
      <c r="S72" s="49">
        <f t="shared" si="49"/>
        <v>13</v>
      </c>
      <c r="T72" s="50">
        <v>7</v>
      </c>
      <c r="U72" s="50">
        <v>7</v>
      </c>
      <c r="V72" s="49">
        <f t="shared" si="50"/>
        <v>14</v>
      </c>
      <c r="W72" s="50">
        <v>2</v>
      </c>
      <c r="X72" s="50">
        <v>6</v>
      </c>
      <c r="Y72" s="49">
        <f t="shared" si="51"/>
        <v>8</v>
      </c>
      <c r="Z72" s="49">
        <f t="shared" si="52"/>
        <v>420</v>
      </c>
      <c r="AA72" s="49">
        <f t="shared" si="52"/>
        <v>317</v>
      </c>
      <c r="AB72" s="49">
        <f t="shared" si="53"/>
        <v>737</v>
      </c>
    </row>
    <row r="73" spans="1:28" ht="15">
      <c r="A73" s="3" t="s">
        <v>6</v>
      </c>
      <c r="B73" s="50">
        <v>35</v>
      </c>
      <c r="C73" s="50">
        <v>14</v>
      </c>
      <c r="D73" s="49">
        <f t="shared" si="44"/>
        <v>49</v>
      </c>
      <c r="E73" s="50">
        <v>105</v>
      </c>
      <c r="F73" s="50">
        <v>61</v>
      </c>
      <c r="G73" s="49">
        <f t="shared" si="45"/>
        <v>166</v>
      </c>
      <c r="H73" s="50">
        <v>189</v>
      </c>
      <c r="I73" s="50">
        <v>135</v>
      </c>
      <c r="J73" s="49">
        <f t="shared" si="46"/>
        <v>324</v>
      </c>
      <c r="K73" s="50">
        <v>30</v>
      </c>
      <c r="L73" s="50">
        <v>31</v>
      </c>
      <c r="M73" s="49">
        <f t="shared" si="47"/>
        <v>61</v>
      </c>
      <c r="N73" s="50">
        <v>5</v>
      </c>
      <c r="O73" s="50">
        <v>4</v>
      </c>
      <c r="P73" s="49">
        <f t="shared" si="48"/>
        <v>9</v>
      </c>
      <c r="Q73" s="50">
        <v>1</v>
      </c>
      <c r="R73" s="50">
        <v>5</v>
      </c>
      <c r="S73" s="49">
        <f t="shared" si="49"/>
        <v>6</v>
      </c>
      <c r="T73" s="50">
        <v>4</v>
      </c>
      <c r="U73" s="50">
        <v>5</v>
      </c>
      <c r="V73" s="49">
        <f t="shared" si="50"/>
        <v>9</v>
      </c>
      <c r="W73" s="50">
        <v>4</v>
      </c>
      <c r="X73" s="50">
        <v>3</v>
      </c>
      <c r="Y73" s="49">
        <f t="shared" si="51"/>
        <v>7</v>
      </c>
      <c r="Z73" s="49">
        <f t="shared" si="52"/>
        <v>373</v>
      </c>
      <c r="AA73" s="49">
        <f t="shared" si="52"/>
        <v>258</v>
      </c>
      <c r="AB73" s="49">
        <f t="shared" si="53"/>
        <v>631</v>
      </c>
    </row>
    <row r="74" spans="1:28" ht="15">
      <c r="A74" s="3" t="s">
        <v>7</v>
      </c>
      <c r="B74" s="50">
        <v>23</v>
      </c>
      <c r="C74" s="50">
        <v>16</v>
      </c>
      <c r="D74" s="49">
        <f t="shared" si="44"/>
        <v>39</v>
      </c>
      <c r="E74" s="50">
        <v>82</v>
      </c>
      <c r="F74" s="50">
        <v>43</v>
      </c>
      <c r="G74" s="49">
        <f t="shared" si="45"/>
        <v>125</v>
      </c>
      <c r="H74" s="50">
        <v>175</v>
      </c>
      <c r="I74" s="50">
        <v>86</v>
      </c>
      <c r="J74" s="49">
        <f t="shared" si="46"/>
        <v>261</v>
      </c>
      <c r="K74" s="50">
        <v>14</v>
      </c>
      <c r="L74" s="50">
        <v>15</v>
      </c>
      <c r="M74" s="49">
        <f t="shared" si="47"/>
        <v>29</v>
      </c>
      <c r="N74" s="50">
        <v>6</v>
      </c>
      <c r="O74" s="50">
        <v>5</v>
      </c>
      <c r="P74" s="49">
        <f t="shared" si="48"/>
        <v>11</v>
      </c>
      <c r="Q74" s="50">
        <v>4</v>
      </c>
      <c r="R74" s="50">
        <v>3</v>
      </c>
      <c r="S74" s="49">
        <f t="shared" si="49"/>
        <v>7</v>
      </c>
      <c r="T74" s="50">
        <v>3</v>
      </c>
      <c r="U74" s="50">
        <v>1</v>
      </c>
      <c r="V74" s="49">
        <f t="shared" si="50"/>
        <v>4</v>
      </c>
      <c r="W74" s="50">
        <v>3</v>
      </c>
      <c r="X74" s="50">
        <v>1</v>
      </c>
      <c r="Y74" s="49">
        <f t="shared" si="51"/>
        <v>4</v>
      </c>
      <c r="Z74" s="49">
        <f t="shared" si="52"/>
        <v>310</v>
      </c>
      <c r="AA74" s="49">
        <f t="shared" si="52"/>
        <v>170</v>
      </c>
      <c r="AB74" s="49">
        <f t="shared" si="53"/>
        <v>480</v>
      </c>
    </row>
    <row r="75" spans="1:28" ht="15">
      <c r="A75" s="3" t="s">
        <v>8</v>
      </c>
      <c r="B75" s="50">
        <v>14</v>
      </c>
      <c r="C75" s="50">
        <v>5</v>
      </c>
      <c r="D75" s="49">
        <f t="shared" si="44"/>
        <v>19</v>
      </c>
      <c r="E75" s="50">
        <v>47</v>
      </c>
      <c r="F75" s="50">
        <v>24</v>
      </c>
      <c r="G75" s="49">
        <f t="shared" si="45"/>
        <v>71</v>
      </c>
      <c r="H75" s="50">
        <v>94</v>
      </c>
      <c r="I75" s="50">
        <v>27</v>
      </c>
      <c r="J75" s="49">
        <f t="shared" si="46"/>
        <v>121</v>
      </c>
      <c r="K75" s="50">
        <v>8</v>
      </c>
      <c r="L75" s="50">
        <v>9</v>
      </c>
      <c r="M75" s="49">
        <f t="shared" si="47"/>
        <v>17</v>
      </c>
      <c r="N75" s="50">
        <v>3</v>
      </c>
      <c r="O75" s="50">
        <v>2</v>
      </c>
      <c r="P75" s="49">
        <f t="shared" si="48"/>
        <v>5</v>
      </c>
      <c r="Q75" s="50">
        <v>0</v>
      </c>
      <c r="R75" s="50">
        <v>1</v>
      </c>
      <c r="S75" s="49">
        <f t="shared" si="49"/>
        <v>1</v>
      </c>
      <c r="T75" s="50">
        <v>0</v>
      </c>
      <c r="U75" s="50">
        <v>0</v>
      </c>
      <c r="V75" s="49">
        <f t="shared" si="50"/>
        <v>0</v>
      </c>
      <c r="W75" s="50">
        <v>3</v>
      </c>
      <c r="X75" s="50">
        <v>0</v>
      </c>
      <c r="Y75" s="49">
        <f t="shared" si="51"/>
        <v>3</v>
      </c>
      <c r="Z75" s="49">
        <f t="shared" si="52"/>
        <v>169</v>
      </c>
      <c r="AA75" s="49">
        <f t="shared" si="52"/>
        <v>68</v>
      </c>
      <c r="AB75" s="49">
        <f t="shared" si="53"/>
        <v>237</v>
      </c>
    </row>
    <row r="76" spans="1:28" ht="15">
      <c r="A76" s="3" t="s">
        <v>9</v>
      </c>
      <c r="B76" s="50">
        <v>6</v>
      </c>
      <c r="C76" s="50">
        <v>1</v>
      </c>
      <c r="D76" s="49">
        <f t="shared" si="44"/>
        <v>7</v>
      </c>
      <c r="E76" s="50">
        <v>17</v>
      </c>
      <c r="F76" s="50">
        <v>7</v>
      </c>
      <c r="G76" s="49">
        <f t="shared" si="45"/>
        <v>24</v>
      </c>
      <c r="H76" s="50">
        <v>37</v>
      </c>
      <c r="I76" s="50">
        <v>15</v>
      </c>
      <c r="J76" s="49">
        <f t="shared" si="46"/>
        <v>52</v>
      </c>
      <c r="K76" s="50">
        <v>4</v>
      </c>
      <c r="L76" s="50">
        <v>4</v>
      </c>
      <c r="M76" s="49">
        <f t="shared" si="47"/>
        <v>8</v>
      </c>
      <c r="N76" s="50">
        <v>1</v>
      </c>
      <c r="O76" s="50">
        <v>1</v>
      </c>
      <c r="P76" s="49">
        <f t="shared" si="48"/>
        <v>2</v>
      </c>
      <c r="Q76" s="50">
        <v>0</v>
      </c>
      <c r="R76" s="50">
        <v>0</v>
      </c>
      <c r="S76" s="49">
        <f t="shared" si="49"/>
        <v>0</v>
      </c>
      <c r="T76" s="50">
        <v>0</v>
      </c>
      <c r="U76" s="50">
        <v>0</v>
      </c>
      <c r="V76" s="49">
        <f t="shared" si="50"/>
        <v>0</v>
      </c>
      <c r="W76" s="50">
        <v>1</v>
      </c>
      <c r="X76" s="50">
        <v>1</v>
      </c>
      <c r="Y76" s="49">
        <f t="shared" si="51"/>
        <v>2</v>
      </c>
      <c r="Z76" s="49">
        <f t="shared" si="52"/>
        <v>66</v>
      </c>
      <c r="AA76" s="49">
        <f t="shared" si="52"/>
        <v>29</v>
      </c>
      <c r="AB76" s="49">
        <f t="shared" si="53"/>
        <v>95</v>
      </c>
    </row>
    <row r="77" spans="1:28" ht="15.75">
      <c r="A77" s="4" t="s">
        <v>10</v>
      </c>
      <c r="B77" s="55">
        <f>SUM(B67:B76)</f>
        <v>284</v>
      </c>
      <c r="C77" s="55">
        <f aca="true" t="shared" si="54" ref="C77:AB77">SUM(C67:C76)</f>
        <v>140</v>
      </c>
      <c r="D77" s="55">
        <f t="shared" si="54"/>
        <v>424</v>
      </c>
      <c r="E77" s="55">
        <f t="shared" si="54"/>
        <v>789</v>
      </c>
      <c r="F77" s="55">
        <f t="shared" si="54"/>
        <v>486</v>
      </c>
      <c r="G77" s="55">
        <f t="shared" si="54"/>
        <v>1275</v>
      </c>
      <c r="H77" s="55">
        <f t="shared" si="54"/>
        <v>1663</v>
      </c>
      <c r="I77" s="55">
        <f t="shared" si="54"/>
        <v>1063</v>
      </c>
      <c r="J77" s="55">
        <f t="shared" si="54"/>
        <v>2726</v>
      </c>
      <c r="K77" s="55">
        <f t="shared" si="54"/>
        <v>338</v>
      </c>
      <c r="L77" s="55">
        <f t="shared" si="54"/>
        <v>443</v>
      </c>
      <c r="M77" s="55">
        <f t="shared" si="54"/>
        <v>781</v>
      </c>
      <c r="N77" s="55">
        <f t="shared" si="54"/>
        <v>90</v>
      </c>
      <c r="O77" s="55">
        <f t="shared" si="54"/>
        <v>97</v>
      </c>
      <c r="P77" s="55">
        <f t="shared" si="54"/>
        <v>187</v>
      </c>
      <c r="Q77" s="55">
        <f t="shared" si="54"/>
        <v>41</v>
      </c>
      <c r="R77" s="55">
        <f t="shared" si="54"/>
        <v>51</v>
      </c>
      <c r="S77" s="55">
        <f t="shared" si="54"/>
        <v>92</v>
      </c>
      <c r="T77" s="55">
        <f t="shared" si="54"/>
        <v>90</v>
      </c>
      <c r="U77" s="55">
        <f t="shared" si="54"/>
        <v>99</v>
      </c>
      <c r="V77" s="55">
        <f t="shared" si="54"/>
        <v>189</v>
      </c>
      <c r="W77" s="55">
        <f t="shared" si="54"/>
        <v>53</v>
      </c>
      <c r="X77" s="55">
        <f t="shared" si="54"/>
        <v>54</v>
      </c>
      <c r="Y77" s="55">
        <f t="shared" si="54"/>
        <v>107</v>
      </c>
      <c r="Z77" s="55">
        <f t="shared" si="54"/>
        <v>3348</v>
      </c>
      <c r="AA77" s="55">
        <f t="shared" si="54"/>
        <v>2433</v>
      </c>
      <c r="AB77" s="55">
        <f t="shared" si="54"/>
        <v>5781</v>
      </c>
    </row>
    <row r="78" spans="1:28" ht="15">
      <c r="A78" s="89" t="s">
        <v>20</v>
      </c>
      <c r="B78" s="89"/>
      <c r="C78" s="89"/>
      <c r="D78" s="89"/>
      <c r="E78" s="89"/>
      <c r="F78" s="89"/>
      <c r="G78" s="89"/>
      <c r="H78" s="89"/>
      <c r="I78" s="89"/>
      <c r="J78" s="89"/>
      <c r="K78" s="89"/>
      <c r="L78" s="89"/>
      <c r="M78" s="89"/>
      <c r="N78" s="89"/>
      <c r="O78" s="89" t="s">
        <v>36</v>
      </c>
      <c r="P78" s="89"/>
      <c r="Q78" s="89"/>
      <c r="R78" s="89"/>
      <c r="S78" s="89"/>
      <c r="T78" s="89"/>
      <c r="U78" s="89"/>
      <c r="V78" s="89"/>
      <c r="W78" s="89"/>
      <c r="X78" s="89"/>
      <c r="Y78" s="89"/>
      <c r="Z78" s="89"/>
      <c r="AA78" s="89"/>
      <c r="AB78" s="89"/>
    </row>
    <row r="79" spans="1:28" ht="15">
      <c r="A79" s="91" t="s">
        <v>120</v>
      </c>
      <c r="B79" s="93" t="s">
        <v>37</v>
      </c>
      <c r="C79" s="93"/>
      <c r="D79" s="93"/>
      <c r="E79" s="93" t="s">
        <v>38</v>
      </c>
      <c r="F79" s="93"/>
      <c r="G79" s="93"/>
      <c r="H79" s="93" t="s">
        <v>29</v>
      </c>
      <c r="I79" s="93"/>
      <c r="J79" s="93"/>
      <c r="K79" s="93" t="s">
        <v>39</v>
      </c>
      <c r="L79" s="93"/>
      <c r="M79" s="93"/>
      <c r="N79" s="93" t="s">
        <v>40</v>
      </c>
      <c r="O79" s="93"/>
      <c r="P79" s="93"/>
      <c r="Q79" s="93" t="s">
        <v>41</v>
      </c>
      <c r="R79" s="93"/>
      <c r="S79" s="93"/>
      <c r="T79" s="93" t="s">
        <v>42</v>
      </c>
      <c r="U79" s="93"/>
      <c r="V79" s="93"/>
      <c r="W79" s="93" t="s">
        <v>43</v>
      </c>
      <c r="X79" s="93"/>
      <c r="Y79" s="93"/>
      <c r="Z79" s="93" t="s">
        <v>10</v>
      </c>
      <c r="AA79" s="93"/>
      <c r="AB79" s="93"/>
    </row>
    <row r="80" spans="1:28" ht="51">
      <c r="A80" s="92"/>
      <c r="B80" s="2" t="s">
        <v>11</v>
      </c>
      <c r="C80" s="2" t="s">
        <v>35</v>
      </c>
      <c r="D80" s="5" t="s">
        <v>44</v>
      </c>
      <c r="E80" s="2" t="s">
        <v>11</v>
      </c>
      <c r="F80" s="2" t="s">
        <v>13</v>
      </c>
      <c r="G80" s="5" t="s">
        <v>45</v>
      </c>
      <c r="H80" s="2" t="s">
        <v>11</v>
      </c>
      <c r="I80" s="2" t="s">
        <v>13</v>
      </c>
      <c r="J80" s="5" t="s">
        <v>46</v>
      </c>
      <c r="K80" s="2" t="s">
        <v>11</v>
      </c>
      <c r="L80" s="2" t="s">
        <v>13</v>
      </c>
      <c r="M80" s="5" t="s">
        <v>47</v>
      </c>
      <c r="N80" s="2" t="s">
        <v>11</v>
      </c>
      <c r="O80" s="2" t="s">
        <v>13</v>
      </c>
      <c r="P80" s="5" t="s">
        <v>48</v>
      </c>
      <c r="Q80" s="2" t="s">
        <v>11</v>
      </c>
      <c r="R80" s="2" t="s">
        <v>13</v>
      </c>
      <c r="S80" s="5" t="s">
        <v>49</v>
      </c>
      <c r="T80" s="2" t="s">
        <v>11</v>
      </c>
      <c r="U80" s="2" t="s">
        <v>13</v>
      </c>
      <c r="V80" s="5" t="s">
        <v>50</v>
      </c>
      <c r="W80" s="2" t="s">
        <v>11</v>
      </c>
      <c r="X80" s="2" t="s">
        <v>13</v>
      </c>
      <c r="Y80" s="5" t="s">
        <v>51</v>
      </c>
      <c r="Z80" s="2" t="s">
        <v>11</v>
      </c>
      <c r="AA80" s="2" t="s">
        <v>13</v>
      </c>
      <c r="AB80" s="2" t="s">
        <v>52</v>
      </c>
    </row>
    <row r="81" spans="1:28" ht="15">
      <c r="A81" s="3" t="s">
        <v>0</v>
      </c>
      <c r="B81" s="85">
        <v>15</v>
      </c>
      <c r="C81" s="85">
        <v>35</v>
      </c>
      <c r="D81" s="49">
        <f>B81+C81</f>
        <v>50</v>
      </c>
      <c r="E81" s="85">
        <v>28</v>
      </c>
      <c r="F81" s="85">
        <v>18</v>
      </c>
      <c r="G81" s="49">
        <f>E81+F81</f>
        <v>46</v>
      </c>
      <c r="H81" s="85">
        <v>63</v>
      </c>
      <c r="I81" s="85">
        <v>51</v>
      </c>
      <c r="J81" s="49">
        <f>H81+I81</f>
        <v>114</v>
      </c>
      <c r="K81" s="85">
        <v>12</v>
      </c>
      <c r="L81" s="85">
        <v>16</v>
      </c>
      <c r="M81" s="49">
        <f>K81+L81</f>
        <v>28</v>
      </c>
      <c r="N81" s="85">
        <v>2</v>
      </c>
      <c r="O81" s="85">
        <v>2</v>
      </c>
      <c r="P81" s="49">
        <f>N81+O81</f>
        <v>4</v>
      </c>
      <c r="Q81" s="85">
        <v>0</v>
      </c>
      <c r="R81" s="85">
        <v>1</v>
      </c>
      <c r="S81" s="49">
        <f>Q81+R81</f>
        <v>1</v>
      </c>
      <c r="T81" s="85">
        <v>1</v>
      </c>
      <c r="U81" s="85">
        <v>1</v>
      </c>
      <c r="V81" s="49">
        <f>T81+U81</f>
        <v>2</v>
      </c>
      <c r="W81" s="85">
        <v>0</v>
      </c>
      <c r="X81" s="85">
        <v>0</v>
      </c>
      <c r="Y81" s="49">
        <f>W81+X81</f>
        <v>0</v>
      </c>
      <c r="Z81" s="49">
        <f>B81+E81+H81+K81+N81+Q81+T81+W81</f>
        <v>121</v>
      </c>
      <c r="AA81" s="49">
        <f>C81+F81+I81+L81+O81+R81+U81+X81</f>
        <v>124</v>
      </c>
      <c r="AB81" s="49">
        <f>Z81+AA81</f>
        <v>245</v>
      </c>
    </row>
    <row r="82" spans="1:28" ht="15">
      <c r="A82" s="3" t="s">
        <v>1</v>
      </c>
      <c r="B82" s="85">
        <v>69</v>
      </c>
      <c r="C82" s="85">
        <v>131</v>
      </c>
      <c r="D82" s="49">
        <f aca="true" t="shared" si="55" ref="D82:D90">B82+C82</f>
        <v>200</v>
      </c>
      <c r="E82" s="85">
        <v>116</v>
      </c>
      <c r="F82" s="85">
        <v>81</v>
      </c>
      <c r="G82" s="49">
        <f aca="true" t="shared" si="56" ref="G82:G90">E82+F82</f>
        <v>197</v>
      </c>
      <c r="H82" s="85">
        <v>311</v>
      </c>
      <c r="I82" s="85">
        <v>258</v>
      </c>
      <c r="J82" s="49">
        <f aca="true" t="shared" si="57" ref="J82:J90">H82+I82</f>
        <v>569</v>
      </c>
      <c r="K82" s="85">
        <v>73</v>
      </c>
      <c r="L82" s="85">
        <v>139</v>
      </c>
      <c r="M82" s="49">
        <f aca="true" t="shared" si="58" ref="M82:M90">K82+L82</f>
        <v>212</v>
      </c>
      <c r="N82" s="85">
        <v>21</v>
      </c>
      <c r="O82" s="85">
        <v>18</v>
      </c>
      <c r="P82" s="49">
        <f aca="true" t="shared" si="59" ref="P82:P90">N82+O82</f>
        <v>39</v>
      </c>
      <c r="Q82" s="85">
        <v>9</v>
      </c>
      <c r="R82" s="85">
        <v>6</v>
      </c>
      <c r="S82" s="49">
        <f aca="true" t="shared" si="60" ref="S82:S90">Q82+R82</f>
        <v>15</v>
      </c>
      <c r="T82" s="85">
        <v>10</v>
      </c>
      <c r="U82" s="85">
        <v>16</v>
      </c>
      <c r="V82" s="49">
        <f aca="true" t="shared" si="61" ref="V82:V90">T82+U82</f>
        <v>26</v>
      </c>
      <c r="W82" s="85">
        <v>2</v>
      </c>
      <c r="X82" s="85">
        <v>14</v>
      </c>
      <c r="Y82" s="49">
        <f aca="true" t="shared" si="62" ref="Y82:Y90">W82+X82</f>
        <v>16</v>
      </c>
      <c r="Z82" s="49">
        <f aca="true" t="shared" si="63" ref="Z82:AA90">B82+E82+H82+K82+N82+Q82+T82+W82</f>
        <v>611</v>
      </c>
      <c r="AA82" s="49">
        <f t="shared" si="63"/>
        <v>663</v>
      </c>
      <c r="AB82" s="49">
        <f aca="true" t="shared" si="64" ref="AB82:AB90">Z82+AA82</f>
        <v>1274</v>
      </c>
    </row>
    <row r="83" spans="1:28" ht="15">
      <c r="A83" s="3" t="s">
        <v>2</v>
      </c>
      <c r="B83" s="85">
        <v>63</v>
      </c>
      <c r="C83" s="85">
        <v>88</v>
      </c>
      <c r="D83" s="49">
        <f t="shared" si="55"/>
        <v>151</v>
      </c>
      <c r="E83" s="85">
        <v>141</v>
      </c>
      <c r="F83" s="85">
        <v>85</v>
      </c>
      <c r="G83" s="49">
        <f t="shared" si="56"/>
        <v>226</v>
      </c>
      <c r="H83" s="85">
        <v>330</v>
      </c>
      <c r="I83" s="85">
        <v>268</v>
      </c>
      <c r="J83" s="49">
        <f t="shared" si="57"/>
        <v>598</v>
      </c>
      <c r="K83" s="85">
        <v>93</v>
      </c>
      <c r="L83" s="85">
        <v>121</v>
      </c>
      <c r="M83" s="49">
        <f t="shared" si="58"/>
        <v>214</v>
      </c>
      <c r="N83" s="85">
        <v>21</v>
      </c>
      <c r="O83" s="85">
        <v>33</v>
      </c>
      <c r="P83" s="49">
        <f t="shared" si="59"/>
        <v>54</v>
      </c>
      <c r="Q83" s="85">
        <v>10</v>
      </c>
      <c r="R83" s="85">
        <v>15</v>
      </c>
      <c r="S83" s="49">
        <f t="shared" si="60"/>
        <v>25</v>
      </c>
      <c r="T83" s="85">
        <v>31</v>
      </c>
      <c r="U83" s="85">
        <v>54</v>
      </c>
      <c r="V83" s="49">
        <f t="shared" si="61"/>
        <v>85</v>
      </c>
      <c r="W83" s="85">
        <v>13</v>
      </c>
      <c r="X83" s="85">
        <v>21</v>
      </c>
      <c r="Y83" s="49">
        <f t="shared" si="62"/>
        <v>34</v>
      </c>
      <c r="Z83" s="49">
        <f t="shared" si="63"/>
        <v>702</v>
      </c>
      <c r="AA83" s="49">
        <f t="shared" si="63"/>
        <v>685</v>
      </c>
      <c r="AB83" s="49">
        <f t="shared" si="64"/>
        <v>1387</v>
      </c>
    </row>
    <row r="84" spans="1:28" ht="15">
      <c r="A84" s="3" t="s">
        <v>3</v>
      </c>
      <c r="B84" s="85">
        <v>71</v>
      </c>
      <c r="C84" s="85">
        <v>68</v>
      </c>
      <c r="D84" s="49">
        <f t="shared" si="55"/>
        <v>139</v>
      </c>
      <c r="E84" s="85">
        <v>132</v>
      </c>
      <c r="F84" s="85">
        <v>74</v>
      </c>
      <c r="G84" s="49">
        <f t="shared" si="56"/>
        <v>206</v>
      </c>
      <c r="H84" s="85">
        <v>334</v>
      </c>
      <c r="I84" s="85">
        <v>193</v>
      </c>
      <c r="J84" s="49">
        <f t="shared" si="57"/>
        <v>527</v>
      </c>
      <c r="K84" s="85">
        <v>92</v>
      </c>
      <c r="L84" s="85">
        <v>85</v>
      </c>
      <c r="M84" s="49">
        <f t="shared" si="58"/>
        <v>177</v>
      </c>
      <c r="N84" s="85">
        <v>18</v>
      </c>
      <c r="O84" s="85">
        <v>22</v>
      </c>
      <c r="P84" s="49">
        <f t="shared" si="59"/>
        <v>40</v>
      </c>
      <c r="Q84" s="85">
        <v>8</v>
      </c>
      <c r="R84" s="85">
        <v>5</v>
      </c>
      <c r="S84" s="49">
        <f t="shared" si="60"/>
        <v>13</v>
      </c>
      <c r="T84" s="85">
        <v>24</v>
      </c>
      <c r="U84" s="85">
        <v>25</v>
      </c>
      <c r="V84" s="49">
        <f t="shared" si="61"/>
        <v>49</v>
      </c>
      <c r="W84" s="85">
        <v>18</v>
      </c>
      <c r="X84" s="85">
        <v>14</v>
      </c>
      <c r="Y84" s="49">
        <f t="shared" si="62"/>
        <v>32</v>
      </c>
      <c r="Z84" s="49">
        <f t="shared" si="63"/>
        <v>697</v>
      </c>
      <c r="AA84" s="49">
        <f t="shared" si="63"/>
        <v>486</v>
      </c>
      <c r="AB84" s="49">
        <f t="shared" si="64"/>
        <v>1183</v>
      </c>
    </row>
    <row r="85" spans="1:28" ht="15">
      <c r="A85" s="3" t="s">
        <v>4</v>
      </c>
      <c r="B85" s="85">
        <v>60</v>
      </c>
      <c r="C85" s="85">
        <v>53</v>
      </c>
      <c r="D85" s="49">
        <f t="shared" si="55"/>
        <v>113</v>
      </c>
      <c r="E85" s="85">
        <v>117</v>
      </c>
      <c r="F85" s="85">
        <v>70</v>
      </c>
      <c r="G85" s="49">
        <f t="shared" si="56"/>
        <v>187</v>
      </c>
      <c r="H85" s="85">
        <v>260</v>
      </c>
      <c r="I85" s="85">
        <v>193</v>
      </c>
      <c r="J85" s="49">
        <f t="shared" si="57"/>
        <v>453</v>
      </c>
      <c r="K85" s="85">
        <v>65</v>
      </c>
      <c r="L85" s="85">
        <v>66</v>
      </c>
      <c r="M85" s="49">
        <f t="shared" si="58"/>
        <v>131</v>
      </c>
      <c r="N85" s="85">
        <v>15</v>
      </c>
      <c r="O85" s="85">
        <v>18</v>
      </c>
      <c r="P85" s="49">
        <f t="shared" si="59"/>
        <v>33</v>
      </c>
      <c r="Q85" s="85">
        <v>6</v>
      </c>
      <c r="R85" s="85">
        <v>7</v>
      </c>
      <c r="S85" s="49">
        <f t="shared" si="60"/>
        <v>13</v>
      </c>
      <c r="T85" s="85">
        <v>9</v>
      </c>
      <c r="U85" s="85">
        <v>16</v>
      </c>
      <c r="V85" s="49">
        <f t="shared" si="61"/>
        <v>25</v>
      </c>
      <c r="W85" s="85">
        <v>8</v>
      </c>
      <c r="X85" s="85">
        <v>10</v>
      </c>
      <c r="Y85" s="49">
        <f t="shared" si="62"/>
        <v>18</v>
      </c>
      <c r="Z85" s="49">
        <f t="shared" si="63"/>
        <v>540</v>
      </c>
      <c r="AA85" s="49">
        <f t="shared" si="63"/>
        <v>433</v>
      </c>
      <c r="AB85" s="49">
        <f t="shared" si="64"/>
        <v>973</v>
      </c>
    </row>
    <row r="86" spans="1:28" ht="15">
      <c r="A86" s="3" t="s">
        <v>5</v>
      </c>
      <c r="B86" s="85">
        <v>63</v>
      </c>
      <c r="C86" s="85">
        <v>53</v>
      </c>
      <c r="D86" s="49">
        <f t="shared" si="55"/>
        <v>116</v>
      </c>
      <c r="E86" s="85">
        <v>91</v>
      </c>
      <c r="F86" s="85">
        <v>57</v>
      </c>
      <c r="G86" s="49">
        <f t="shared" si="56"/>
        <v>148</v>
      </c>
      <c r="H86" s="85">
        <v>277</v>
      </c>
      <c r="I86" s="85">
        <v>190</v>
      </c>
      <c r="J86" s="49">
        <f t="shared" si="57"/>
        <v>467</v>
      </c>
      <c r="K86" s="85">
        <v>52</v>
      </c>
      <c r="L86" s="85">
        <v>46</v>
      </c>
      <c r="M86" s="49">
        <f t="shared" si="58"/>
        <v>98</v>
      </c>
      <c r="N86" s="85">
        <v>7</v>
      </c>
      <c r="O86" s="85">
        <v>5</v>
      </c>
      <c r="P86" s="49">
        <f t="shared" si="59"/>
        <v>12</v>
      </c>
      <c r="Q86" s="85">
        <v>3</v>
      </c>
      <c r="R86" s="85">
        <v>8</v>
      </c>
      <c r="S86" s="49">
        <f t="shared" si="60"/>
        <v>11</v>
      </c>
      <c r="T86" s="85">
        <v>11</v>
      </c>
      <c r="U86" s="85">
        <v>14</v>
      </c>
      <c r="V86" s="49">
        <f t="shared" si="61"/>
        <v>25</v>
      </c>
      <c r="W86" s="85">
        <v>4</v>
      </c>
      <c r="X86" s="85">
        <v>2</v>
      </c>
      <c r="Y86" s="49">
        <f t="shared" si="62"/>
        <v>6</v>
      </c>
      <c r="Z86" s="49">
        <f t="shared" si="63"/>
        <v>508</v>
      </c>
      <c r="AA86" s="49">
        <f t="shared" si="63"/>
        <v>375</v>
      </c>
      <c r="AB86" s="49">
        <f t="shared" si="64"/>
        <v>883</v>
      </c>
    </row>
    <row r="87" spans="1:28" ht="15">
      <c r="A87" s="3" t="s">
        <v>6</v>
      </c>
      <c r="B87" s="85">
        <v>61</v>
      </c>
      <c r="C87" s="85">
        <v>45</v>
      </c>
      <c r="D87" s="49">
        <f t="shared" si="55"/>
        <v>106</v>
      </c>
      <c r="E87" s="85">
        <v>103</v>
      </c>
      <c r="F87" s="85">
        <v>61</v>
      </c>
      <c r="G87" s="49">
        <f t="shared" si="56"/>
        <v>164</v>
      </c>
      <c r="H87" s="85">
        <v>263</v>
      </c>
      <c r="I87" s="85">
        <v>164</v>
      </c>
      <c r="J87" s="49">
        <f t="shared" si="57"/>
        <v>427</v>
      </c>
      <c r="K87" s="85">
        <v>36</v>
      </c>
      <c r="L87" s="85">
        <v>27</v>
      </c>
      <c r="M87" s="49">
        <f t="shared" si="58"/>
        <v>63</v>
      </c>
      <c r="N87" s="85">
        <v>6</v>
      </c>
      <c r="O87" s="85">
        <v>10</v>
      </c>
      <c r="P87" s="49">
        <f t="shared" si="59"/>
        <v>16</v>
      </c>
      <c r="Q87" s="85">
        <v>3</v>
      </c>
      <c r="R87" s="85">
        <v>1</v>
      </c>
      <c r="S87" s="49">
        <f t="shared" si="60"/>
        <v>4</v>
      </c>
      <c r="T87" s="85">
        <v>5</v>
      </c>
      <c r="U87" s="85">
        <v>3</v>
      </c>
      <c r="V87" s="49">
        <f t="shared" si="61"/>
        <v>8</v>
      </c>
      <c r="W87" s="85">
        <v>1</v>
      </c>
      <c r="X87" s="85">
        <v>9</v>
      </c>
      <c r="Y87" s="49">
        <f t="shared" si="62"/>
        <v>10</v>
      </c>
      <c r="Z87" s="49">
        <f t="shared" si="63"/>
        <v>478</v>
      </c>
      <c r="AA87" s="49">
        <f t="shared" si="63"/>
        <v>320</v>
      </c>
      <c r="AB87" s="49">
        <f t="shared" si="64"/>
        <v>798</v>
      </c>
    </row>
    <row r="88" spans="1:28" ht="15">
      <c r="A88" s="3" t="s">
        <v>7</v>
      </c>
      <c r="B88" s="85">
        <v>41</v>
      </c>
      <c r="C88" s="85">
        <v>30</v>
      </c>
      <c r="D88" s="49">
        <f t="shared" si="55"/>
        <v>71</v>
      </c>
      <c r="E88" s="85">
        <v>93</v>
      </c>
      <c r="F88" s="85">
        <v>40</v>
      </c>
      <c r="G88" s="49">
        <f t="shared" si="56"/>
        <v>133</v>
      </c>
      <c r="H88" s="85">
        <v>205</v>
      </c>
      <c r="I88" s="85">
        <v>111</v>
      </c>
      <c r="J88" s="49">
        <f t="shared" si="57"/>
        <v>316</v>
      </c>
      <c r="K88" s="85">
        <v>26</v>
      </c>
      <c r="L88" s="85">
        <v>12</v>
      </c>
      <c r="M88" s="49">
        <f t="shared" si="58"/>
        <v>38</v>
      </c>
      <c r="N88" s="85">
        <v>5</v>
      </c>
      <c r="O88" s="85">
        <v>4</v>
      </c>
      <c r="P88" s="49">
        <f t="shared" si="59"/>
        <v>9</v>
      </c>
      <c r="Q88" s="85">
        <v>3</v>
      </c>
      <c r="R88" s="85">
        <v>2</v>
      </c>
      <c r="S88" s="49">
        <f t="shared" si="60"/>
        <v>5</v>
      </c>
      <c r="T88" s="85">
        <v>1</v>
      </c>
      <c r="U88" s="85">
        <v>4</v>
      </c>
      <c r="V88" s="49">
        <f t="shared" si="61"/>
        <v>5</v>
      </c>
      <c r="W88" s="85">
        <v>4</v>
      </c>
      <c r="X88" s="85">
        <v>1</v>
      </c>
      <c r="Y88" s="49">
        <f t="shared" si="62"/>
        <v>5</v>
      </c>
      <c r="Z88" s="49">
        <f t="shared" si="63"/>
        <v>378</v>
      </c>
      <c r="AA88" s="49">
        <f t="shared" si="63"/>
        <v>204</v>
      </c>
      <c r="AB88" s="49">
        <f t="shared" si="64"/>
        <v>582</v>
      </c>
    </row>
    <row r="89" spans="1:28" ht="15">
      <c r="A89" s="3" t="s">
        <v>8</v>
      </c>
      <c r="B89" s="85">
        <v>47</v>
      </c>
      <c r="C89" s="85">
        <v>16</v>
      </c>
      <c r="D89" s="49">
        <f t="shared" si="55"/>
        <v>63</v>
      </c>
      <c r="E89" s="85">
        <v>46</v>
      </c>
      <c r="F89" s="85">
        <v>23</v>
      </c>
      <c r="G89" s="49">
        <f t="shared" si="56"/>
        <v>69</v>
      </c>
      <c r="H89" s="85">
        <v>98</v>
      </c>
      <c r="I89" s="85">
        <v>31</v>
      </c>
      <c r="J89" s="49">
        <f t="shared" si="57"/>
        <v>129</v>
      </c>
      <c r="K89" s="85">
        <v>16</v>
      </c>
      <c r="L89" s="85">
        <v>7</v>
      </c>
      <c r="M89" s="49">
        <f t="shared" si="58"/>
        <v>23</v>
      </c>
      <c r="N89" s="85">
        <v>2</v>
      </c>
      <c r="O89" s="85">
        <v>0</v>
      </c>
      <c r="P89" s="49">
        <f t="shared" si="59"/>
        <v>2</v>
      </c>
      <c r="Q89" s="85">
        <v>2</v>
      </c>
      <c r="R89" s="85">
        <v>0</v>
      </c>
      <c r="S89" s="49">
        <f t="shared" si="60"/>
        <v>2</v>
      </c>
      <c r="T89" s="85">
        <v>1</v>
      </c>
      <c r="U89" s="85">
        <v>1</v>
      </c>
      <c r="V89" s="49">
        <f t="shared" si="61"/>
        <v>2</v>
      </c>
      <c r="W89" s="85">
        <v>1</v>
      </c>
      <c r="X89" s="85">
        <v>0</v>
      </c>
      <c r="Y89" s="49">
        <f t="shared" si="62"/>
        <v>1</v>
      </c>
      <c r="Z89" s="49">
        <f t="shared" si="63"/>
        <v>213</v>
      </c>
      <c r="AA89" s="49">
        <f t="shared" si="63"/>
        <v>78</v>
      </c>
      <c r="AB89" s="49">
        <f t="shared" si="64"/>
        <v>291</v>
      </c>
    </row>
    <row r="90" spans="1:28" ht="15">
      <c r="A90" s="3" t="s">
        <v>9</v>
      </c>
      <c r="B90" s="85">
        <v>12</v>
      </c>
      <c r="C90" s="85">
        <v>4</v>
      </c>
      <c r="D90" s="49">
        <f t="shared" si="55"/>
        <v>16</v>
      </c>
      <c r="E90" s="85">
        <v>19</v>
      </c>
      <c r="F90" s="85">
        <v>4</v>
      </c>
      <c r="G90" s="49">
        <f t="shared" si="56"/>
        <v>23</v>
      </c>
      <c r="H90" s="85">
        <v>43</v>
      </c>
      <c r="I90" s="85">
        <v>17</v>
      </c>
      <c r="J90" s="49">
        <f t="shared" si="57"/>
        <v>60</v>
      </c>
      <c r="K90" s="85">
        <v>4</v>
      </c>
      <c r="L90" s="85">
        <v>3</v>
      </c>
      <c r="M90" s="49">
        <f t="shared" si="58"/>
        <v>7</v>
      </c>
      <c r="N90" s="85">
        <v>0</v>
      </c>
      <c r="O90" s="85">
        <v>0</v>
      </c>
      <c r="P90" s="49">
        <f t="shared" si="59"/>
        <v>0</v>
      </c>
      <c r="Q90" s="85">
        <v>0</v>
      </c>
      <c r="R90" s="85">
        <v>0</v>
      </c>
      <c r="S90" s="49">
        <f t="shared" si="60"/>
        <v>0</v>
      </c>
      <c r="T90" s="85">
        <v>0</v>
      </c>
      <c r="U90" s="85">
        <v>0</v>
      </c>
      <c r="V90" s="49">
        <f t="shared" si="61"/>
        <v>0</v>
      </c>
      <c r="W90" s="85">
        <v>0</v>
      </c>
      <c r="X90" s="85">
        <v>2</v>
      </c>
      <c r="Y90" s="49">
        <f t="shared" si="62"/>
        <v>2</v>
      </c>
      <c r="Z90" s="49">
        <f t="shared" si="63"/>
        <v>78</v>
      </c>
      <c r="AA90" s="49">
        <f t="shared" si="63"/>
        <v>30</v>
      </c>
      <c r="AB90" s="49">
        <f t="shared" si="64"/>
        <v>108</v>
      </c>
    </row>
    <row r="91" spans="1:28" ht="15.75">
      <c r="A91" s="4" t="s">
        <v>10</v>
      </c>
      <c r="B91" s="55">
        <f>SUM(B81:B90)</f>
        <v>502</v>
      </c>
      <c r="C91" s="55">
        <f aca="true" t="shared" si="65" ref="C91:AB91">SUM(C81:C90)</f>
        <v>523</v>
      </c>
      <c r="D91" s="55">
        <f t="shared" si="65"/>
        <v>1025</v>
      </c>
      <c r="E91" s="55">
        <f t="shared" si="65"/>
        <v>886</v>
      </c>
      <c r="F91" s="55">
        <f t="shared" si="65"/>
        <v>513</v>
      </c>
      <c r="G91" s="55">
        <f t="shared" si="65"/>
        <v>1399</v>
      </c>
      <c r="H91" s="55">
        <f t="shared" si="65"/>
        <v>2184</v>
      </c>
      <c r="I91" s="55">
        <f t="shared" si="65"/>
        <v>1476</v>
      </c>
      <c r="J91" s="55">
        <f t="shared" si="65"/>
        <v>3660</v>
      </c>
      <c r="K91" s="55">
        <f t="shared" si="65"/>
        <v>469</v>
      </c>
      <c r="L91" s="55">
        <f t="shared" si="65"/>
        <v>522</v>
      </c>
      <c r="M91" s="55">
        <f t="shared" si="65"/>
        <v>991</v>
      </c>
      <c r="N91" s="55">
        <f t="shared" si="65"/>
        <v>97</v>
      </c>
      <c r="O91" s="55">
        <f t="shared" si="65"/>
        <v>112</v>
      </c>
      <c r="P91" s="55">
        <f t="shared" si="65"/>
        <v>209</v>
      </c>
      <c r="Q91" s="55">
        <f t="shared" si="65"/>
        <v>44</v>
      </c>
      <c r="R91" s="55">
        <f t="shared" si="65"/>
        <v>45</v>
      </c>
      <c r="S91" s="55">
        <f t="shared" si="65"/>
        <v>89</v>
      </c>
      <c r="T91" s="55">
        <f t="shared" si="65"/>
        <v>93</v>
      </c>
      <c r="U91" s="55">
        <f t="shared" si="65"/>
        <v>134</v>
      </c>
      <c r="V91" s="55">
        <f t="shared" si="65"/>
        <v>227</v>
      </c>
      <c r="W91" s="55">
        <f t="shared" si="65"/>
        <v>51</v>
      </c>
      <c r="X91" s="55">
        <f t="shared" si="65"/>
        <v>73</v>
      </c>
      <c r="Y91" s="55">
        <f t="shared" si="65"/>
        <v>124</v>
      </c>
      <c r="Z91" s="55">
        <f t="shared" si="65"/>
        <v>4326</v>
      </c>
      <c r="AA91" s="55">
        <f t="shared" si="65"/>
        <v>3398</v>
      </c>
      <c r="AB91" s="55">
        <f t="shared" si="65"/>
        <v>7724</v>
      </c>
    </row>
    <row r="92" spans="1:28" ht="15">
      <c r="A92" s="89" t="s">
        <v>21</v>
      </c>
      <c r="B92" s="89"/>
      <c r="C92" s="89"/>
      <c r="D92" s="89"/>
      <c r="E92" s="89"/>
      <c r="F92" s="89"/>
      <c r="G92" s="89"/>
      <c r="H92" s="89"/>
      <c r="I92" s="89"/>
      <c r="J92" s="89"/>
      <c r="K92" s="89"/>
      <c r="L92" s="89"/>
      <c r="M92" s="89"/>
      <c r="N92" s="89"/>
      <c r="O92" s="89" t="s">
        <v>36</v>
      </c>
      <c r="P92" s="89"/>
      <c r="Q92" s="89"/>
      <c r="R92" s="89"/>
      <c r="S92" s="89"/>
      <c r="T92" s="89"/>
      <c r="U92" s="89"/>
      <c r="V92" s="89"/>
      <c r="W92" s="89"/>
      <c r="X92" s="89"/>
      <c r="Y92" s="89"/>
      <c r="Z92" s="89"/>
      <c r="AA92" s="89"/>
      <c r="AB92" s="89"/>
    </row>
    <row r="93" spans="1:28" ht="15">
      <c r="A93" s="91" t="s">
        <v>120</v>
      </c>
      <c r="B93" s="93" t="s">
        <v>37</v>
      </c>
      <c r="C93" s="93"/>
      <c r="D93" s="93"/>
      <c r="E93" s="93" t="s">
        <v>38</v>
      </c>
      <c r="F93" s="93"/>
      <c r="G93" s="93"/>
      <c r="H93" s="93" t="s">
        <v>29</v>
      </c>
      <c r="I93" s="93"/>
      <c r="J93" s="93"/>
      <c r="K93" s="93" t="s">
        <v>39</v>
      </c>
      <c r="L93" s="93"/>
      <c r="M93" s="93"/>
      <c r="N93" s="93" t="s">
        <v>40</v>
      </c>
      <c r="O93" s="93"/>
      <c r="P93" s="93"/>
      <c r="Q93" s="93" t="s">
        <v>41</v>
      </c>
      <c r="R93" s="93"/>
      <c r="S93" s="93"/>
      <c r="T93" s="93" t="s">
        <v>42</v>
      </c>
      <c r="U93" s="93"/>
      <c r="V93" s="93"/>
      <c r="W93" s="93" t="s">
        <v>43</v>
      </c>
      <c r="X93" s="93"/>
      <c r="Y93" s="93"/>
      <c r="Z93" s="93" t="s">
        <v>10</v>
      </c>
      <c r="AA93" s="93"/>
      <c r="AB93" s="93"/>
    </row>
    <row r="94" spans="1:28" ht="51">
      <c r="A94" s="92"/>
      <c r="B94" s="2" t="s">
        <v>11</v>
      </c>
      <c r="C94" s="2" t="s">
        <v>35</v>
      </c>
      <c r="D94" s="5" t="s">
        <v>44</v>
      </c>
      <c r="E94" s="2" t="s">
        <v>11</v>
      </c>
      <c r="F94" s="2" t="s">
        <v>13</v>
      </c>
      <c r="G94" s="5" t="s">
        <v>45</v>
      </c>
      <c r="H94" s="2" t="s">
        <v>11</v>
      </c>
      <c r="I94" s="2" t="s">
        <v>13</v>
      </c>
      <c r="J94" s="5" t="s">
        <v>46</v>
      </c>
      <c r="K94" s="2" t="s">
        <v>11</v>
      </c>
      <c r="L94" s="2" t="s">
        <v>13</v>
      </c>
      <c r="M94" s="5" t="s">
        <v>47</v>
      </c>
      <c r="N94" s="2" t="s">
        <v>11</v>
      </c>
      <c r="O94" s="2" t="s">
        <v>13</v>
      </c>
      <c r="P94" s="5" t="s">
        <v>48</v>
      </c>
      <c r="Q94" s="2" t="s">
        <v>11</v>
      </c>
      <c r="R94" s="2" t="s">
        <v>13</v>
      </c>
      <c r="S94" s="5" t="s">
        <v>49</v>
      </c>
      <c r="T94" s="2" t="s">
        <v>11</v>
      </c>
      <c r="U94" s="2" t="s">
        <v>13</v>
      </c>
      <c r="V94" s="5" t="s">
        <v>50</v>
      </c>
      <c r="W94" s="2" t="s">
        <v>11</v>
      </c>
      <c r="X94" s="2" t="s">
        <v>13</v>
      </c>
      <c r="Y94" s="5" t="s">
        <v>51</v>
      </c>
      <c r="Z94" s="2" t="s">
        <v>11</v>
      </c>
      <c r="AA94" s="2" t="s">
        <v>13</v>
      </c>
      <c r="AB94" s="2" t="s">
        <v>52</v>
      </c>
    </row>
    <row r="95" spans="1:28" ht="15">
      <c r="A95" s="3" t="s">
        <v>0</v>
      </c>
      <c r="B95" s="50">
        <v>12</v>
      </c>
      <c r="C95" s="50">
        <v>8</v>
      </c>
      <c r="D95" s="49">
        <f>B95+C95</f>
        <v>20</v>
      </c>
      <c r="E95" s="50">
        <v>40</v>
      </c>
      <c r="F95" s="50">
        <v>16</v>
      </c>
      <c r="G95" s="49">
        <f>E95+F95</f>
        <v>56</v>
      </c>
      <c r="H95" s="50">
        <v>72</v>
      </c>
      <c r="I95" s="50">
        <v>37</v>
      </c>
      <c r="J95" s="49">
        <f>H95+I95</f>
        <v>109</v>
      </c>
      <c r="K95" s="50">
        <v>9</v>
      </c>
      <c r="L95" s="50">
        <v>9</v>
      </c>
      <c r="M95" s="49">
        <f>K95+L95</f>
        <v>18</v>
      </c>
      <c r="N95" s="50">
        <v>1</v>
      </c>
      <c r="O95" s="50">
        <v>2</v>
      </c>
      <c r="P95" s="49">
        <f>N95+O95</f>
        <v>3</v>
      </c>
      <c r="Q95" s="50">
        <v>1</v>
      </c>
      <c r="R95" s="50">
        <v>2</v>
      </c>
      <c r="S95" s="49">
        <f>Q95+R95</f>
        <v>3</v>
      </c>
      <c r="T95" s="50">
        <v>2</v>
      </c>
      <c r="U95" s="50">
        <v>0</v>
      </c>
      <c r="V95" s="49">
        <f>T95+U95</f>
        <v>2</v>
      </c>
      <c r="W95" s="50">
        <v>0</v>
      </c>
      <c r="X95" s="50">
        <v>0</v>
      </c>
      <c r="Y95" s="49">
        <f>W95+X95</f>
        <v>0</v>
      </c>
      <c r="Z95" s="49">
        <f>B95+E95+H95+K95+N95+Q95+T95+W95</f>
        <v>137</v>
      </c>
      <c r="AA95" s="49">
        <f>C95+F95+I95+L95+O95+R95+U95+X95</f>
        <v>74</v>
      </c>
      <c r="AB95" s="49">
        <f>Z95+AA95</f>
        <v>211</v>
      </c>
    </row>
    <row r="96" spans="1:28" ht="15">
      <c r="A96" s="3" t="s">
        <v>1</v>
      </c>
      <c r="B96" s="50">
        <v>64</v>
      </c>
      <c r="C96" s="50">
        <v>54</v>
      </c>
      <c r="D96" s="49">
        <f aca="true" t="shared" si="66" ref="D96:D104">B96+C96</f>
        <v>118</v>
      </c>
      <c r="E96" s="50">
        <v>156</v>
      </c>
      <c r="F96" s="50">
        <v>99</v>
      </c>
      <c r="G96" s="49">
        <f aca="true" t="shared" si="67" ref="G96:G104">E96+F96</f>
        <v>255</v>
      </c>
      <c r="H96" s="50">
        <v>313</v>
      </c>
      <c r="I96" s="50">
        <v>203</v>
      </c>
      <c r="J96" s="49">
        <f aca="true" t="shared" si="68" ref="J96:J104">H96+I96</f>
        <v>516</v>
      </c>
      <c r="K96" s="50">
        <v>87</v>
      </c>
      <c r="L96" s="50">
        <v>108</v>
      </c>
      <c r="M96" s="49">
        <f aca="true" t="shared" si="69" ref="M96:M104">K96+L96</f>
        <v>195</v>
      </c>
      <c r="N96" s="50">
        <v>26</v>
      </c>
      <c r="O96" s="50">
        <v>32</v>
      </c>
      <c r="P96" s="49">
        <f aca="true" t="shared" si="70" ref="P96:P104">N96+O96</f>
        <v>58</v>
      </c>
      <c r="Q96" s="50">
        <v>13</v>
      </c>
      <c r="R96" s="50">
        <v>11</v>
      </c>
      <c r="S96" s="49">
        <f aca="true" t="shared" si="71" ref="S96:S104">Q96+R96</f>
        <v>24</v>
      </c>
      <c r="T96" s="50">
        <v>19</v>
      </c>
      <c r="U96" s="50">
        <v>38</v>
      </c>
      <c r="V96" s="49">
        <f aca="true" t="shared" si="72" ref="V96:V104">T96+U96</f>
        <v>57</v>
      </c>
      <c r="W96" s="50">
        <v>8</v>
      </c>
      <c r="X96" s="50">
        <v>11</v>
      </c>
      <c r="Y96" s="49">
        <f aca="true" t="shared" si="73" ref="Y96:Y104">W96+X96</f>
        <v>19</v>
      </c>
      <c r="Z96" s="49">
        <f aca="true" t="shared" si="74" ref="Z96:AA104">B96+E96+H96+K96+N96+Q96+T96+W96</f>
        <v>686</v>
      </c>
      <c r="AA96" s="49">
        <f t="shared" si="74"/>
        <v>556</v>
      </c>
      <c r="AB96" s="49">
        <f aca="true" t="shared" si="75" ref="AB96:AB104">Z96+AA96</f>
        <v>1242</v>
      </c>
    </row>
    <row r="97" spans="1:28" ht="15">
      <c r="A97" s="3" t="s">
        <v>2</v>
      </c>
      <c r="B97" s="50">
        <v>60</v>
      </c>
      <c r="C97" s="50">
        <v>52</v>
      </c>
      <c r="D97" s="49">
        <f t="shared" si="66"/>
        <v>112</v>
      </c>
      <c r="E97" s="50">
        <v>186</v>
      </c>
      <c r="F97" s="50">
        <v>113</v>
      </c>
      <c r="G97" s="49">
        <f t="shared" si="67"/>
        <v>299</v>
      </c>
      <c r="H97" s="50">
        <v>393</v>
      </c>
      <c r="I97" s="50">
        <v>256</v>
      </c>
      <c r="J97" s="49">
        <f t="shared" si="68"/>
        <v>649</v>
      </c>
      <c r="K97" s="50">
        <v>98</v>
      </c>
      <c r="L97" s="50">
        <v>115</v>
      </c>
      <c r="M97" s="49">
        <f t="shared" si="69"/>
        <v>213</v>
      </c>
      <c r="N97" s="50">
        <v>30</v>
      </c>
      <c r="O97" s="50">
        <v>38</v>
      </c>
      <c r="P97" s="49">
        <f t="shared" si="70"/>
        <v>68</v>
      </c>
      <c r="Q97" s="50">
        <v>19</v>
      </c>
      <c r="R97" s="50">
        <v>12</v>
      </c>
      <c r="S97" s="49">
        <f t="shared" si="71"/>
        <v>31</v>
      </c>
      <c r="T97" s="50">
        <v>23</v>
      </c>
      <c r="U97" s="50">
        <v>56</v>
      </c>
      <c r="V97" s="49">
        <f t="shared" si="72"/>
        <v>79</v>
      </c>
      <c r="W97" s="50">
        <v>11</v>
      </c>
      <c r="X97" s="50">
        <v>36</v>
      </c>
      <c r="Y97" s="49">
        <f t="shared" si="73"/>
        <v>47</v>
      </c>
      <c r="Z97" s="49">
        <f t="shared" si="74"/>
        <v>820</v>
      </c>
      <c r="AA97" s="49">
        <f t="shared" si="74"/>
        <v>678</v>
      </c>
      <c r="AB97" s="49">
        <f t="shared" si="75"/>
        <v>1498</v>
      </c>
    </row>
    <row r="98" spans="1:28" ht="15">
      <c r="A98" s="3" t="s">
        <v>3</v>
      </c>
      <c r="B98" s="50">
        <v>66</v>
      </c>
      <c r="C98" s="50">
        <v>36</v>
      </c>
      <c r="D98" s="49">
        <f t="shared" si="66"/>
        <v>102</v>
      </c>
      <c r="E98" s="50">
        <v>150</v>
      </c>
      <c r="F98" s="50">
        <v>99</v>
      </c>
      <c r="G98" s="49">
        <f t="shared" si="67"/>
        <v>249</v>
      </c>
      <c r="H98" s="50">
        <v>315</v>
      </c>
      <c r="I98" s="50">
        <v>184</v>
      </c>
      <c r="J98" s="49">
        <f t="shared" si="68"/>
        <v>499</v>
      </c>
      <c r="K98" s="50">
        <v>78</v>
      </c>
      <c r="L98" s="50">
        <v>81</v>
      </c>
      <c r="M98" s="49">
        <f t="shared" si="69"/>
        <v>159</v>
      </c>
      <c r="N98" s="50">
        <v>19</v>
      </c>
      <c r="O98" s="50">
        <v>22</v>
      </c>
      <c r="P98" s="49">
        <f t="shared" si="70"/>
        <v>41</v>
      </c>
      <c r="Q98" s="50">
        <v>7</v>
      </c>
      <c r="R98" s="50">
        <v>11</v>
      </c>
      <c r="S98" s="49">
        <f t="shared" si="71"/>
        <v>18</v>
      </c>
      <c r="T98" s="50">
        <v>18</v>
      </c>
      <c r="U98" s="50">
        <v>49</v>
      </c>
      <c r="V98" s="49">
        <f t="shared" si="72"/>
        <v>67</v>
      </c>
      <c r="W98" s="50">
        <v>18</v>
      </c>
      <c r="X98" s="50">
        <v>39</v>
      </c>
      <c r="Y98" s="49">
        <f t="shared" si="73"/>
        <v>57</v>
      </c>
      <c r="Z98" s="49">
        <f t="shared" si="74"/>
        <v>671</v>
      </c>
      <c r="AA98" s="49">
        <f t="shared" si="74"/>
        <v>521</v>
      </c>
      <c r="AB98" s="49">
        <f t="shared" si="75"/>
        <v>1192</v>
      </c>
    </row>
    <row r="99" spans="1:28" ht="15">
      <c r="A99" s="3" t="s">
        <v>4</v>
      </c>
      <c r="B99" s="50">
        <v>50</v>
      </c>
      <c r="C99" s="50">
        <v>31</v>
      </c>
      <c r="D99" s="49">
        <f t="shared" si="66"/>
        <v>81</v>
      </c>
      <c r="E99" s="50">
        <v>143</v>
      </c>
      <c r="F99" s="50">
        <v>102</v>
      </c>
      <c r="G99" s="49">
        <f t="shared" si="67"/>
        <v>245</v>
      </c>
      <c r="H99" s="50">
        <v>286</v>
      </c>
      <c r="I99" s="50">
        <v>220</v>
      </c>
      <c r="J99" s="49">
        <f t="shared" si="68"/>
        <v>506</v>
      </c>
      <c r="K99" s="50">
        <v>62</v>
      </c>
      <c r="L99" s="50">
        <v>57</v>
      </c>
      <c r="M99" s="49">
        <f t="shared" si="69"/>
        <v>119</v>
      </c>
      <c r="N99" s="50">
        <v>13</v>
      </c>
      <c r="O99" s="50">
        <v>24</v>
      </c>
      <c r="P99" s="49">
        <f t="shared" si="70"/>
        <v>37</v>
      </c>
      <c r="Q99" s="50">
        <v>3</v>
      </c>
      <c r="R99" s="50">
        <v>11</v>
      </c>
      <c r="S99" s="49">
        <f t="shared" si="71"/>
        <v>14</v>
      </c>
      <c r="T99" s="50">
        <v>20</v>
      </c>
      <c r="U99" s="50">
        <v>44</v>
      </c>
      <c r="V99" s="49">
        <f t="shared" si="72"/>
        <v>64</v>
      </c>
      <c r="W99" s="50">
        <v>13</v>
      </c>
      <c r="X99" s="50">
        <v>12</v>
      </c>
      <c r="Y99" s="49">
        <f t="shared" si="73"/>
        <v>25</v>
      </c>
      <c r="Z99" s="49">
        <f t="shared" si="74"/>
        <v>590</v>
      </c>
      <c r="AA99" s="49">
        <f t="shared" si="74"/>
        <v>501</v>
      </c>
      <c r="AB99" s="49">
        <f t="shared" si="75"/>
        <v>1091</v>
      </c>
    </row>
    <row r="100" spans="1:28" ht="15">
      <c r="A100" s="3" t="s">
        <v>5</v>
      </c>
      <c r="B100" s="50">
        <v>47</v>
      </c>
      <c r="C100" s="50">
        <v>32</v>
      </c>
      <c r="D100" s="49">
        <f t="shared" si="66"/>
        <v>79</v>
      </c>
      <c r="E100" s="50">
        <v>114</v>
      </c>
      <c r="F100" s="50">
        <v>72</v>
      </c>
      <c r="G100" s="49">
        <f t="shared" si="67"/>
        <v>186</v>
      </c>
      <c r="H100" s="50">
        <v>313</v>
      </c>
      <c r="I100" s="50">
        <v>217</v>
      </c>
      <c r="J100" s="49">
        <f t="shared" si="68"/>
        <v>530</v>
      </c>
      <c r="K100" s="50">
        <v>45</v>
      </c>
      <c r="L100" s="50">
        <v>37</v>
      </c>
      <c r="M100" s="49">
        <f t="shared" si="69"/>
        <v>82</v>
      </c>
      <c r="N100" s="50">
        <v>12</v>
      </c>
      <c r="O100" s="50">
        <v>23</v>
      </c>
      <c r="P100" s="49">
        <f t="shared" si="70"/>
        <v>35</v>
      </c>
      <c r="Q100" s="50">
        <v>8</v>
      </c>
      <c r="R100" s="50">
        <v>16</v>
      </c>
      <c r="S100" s="49">
        <f t="shared" si="71"/>
        <v>24</v>
      </c>
      <c r="T100" s="50">
        <v>17</v>
      </c>
      <c r="U100" s="50">
        <v>16</v>
      </c>
      <c r="V100" s="49">
        <f t="shared" si="72"/>
        <v>33</v>
      </c>
      <c r="W100" s="50">
        <v>9</v>
      </c>
      <c r="X100" s="50">
        <v>7</v>
      </c>
      <c r="Y100" s="49">
        <f t="shared" si="73"/>
        <v>16</v>
      </c>
      <c r="Z100" s="49">
        <f t="shared" si="74"/>
        <v>565</v>
      </c>
      <c r="AA100" s="49">
        <f t="shared" si="74"/>
        <v>420</v>
      </c>
      <c r="AB100" s="49">
        <f t="shared" si="75"/>
        <v>985</v>
      </c>
    </row>
    <row r="101" spans="1:28" ht="15">
      <c r="A101" s="3" t="s">
        <v>6</v>
      </c>
      <c r="B101" s="50">
        <v>53</v>
      </c>
      <c r="C101" s="50">
        <v>20</v>
      </c>
      <c r="D101" s="49">
        <f t="shared" si="66"/>
        <v>73</v>
      </c>
      <c r="E101" s="50">
        <v>129</v>
      </c>
      <c r="F101" s="50">
        <v>82</v>
      </c>
      <c r="G101" s="49">
        <f t="shared" si="67"/>
        <v>211</v>
      </c>
      <c r="H101" s="50">
        <v>242</v>
      </c>
      <c r="I101" s="50">
        <v>197</v>
      </c>
      <c r="J101" s="49">
        <f t="shared" si="68"/>
        <v>439</v>
      </c>
      <c r="K101" s="50">
        <v>38</v>
      </c>
      <c r="L101" s="50">
        <v>22</v>
      </c>
      <c r="M101" s="49">
        <f t="shared" si="69"/>
        <v>60</v>
      </c>
      <c r="N101" s="50">
        <v>12</v>
      </c>
      <c r="O101" s="50">
        <v>23</v>
      </c>
      <c r="P101" s="49">
        <f t="shared" si="70"/>
        <v>35</v>
      </c>
      <c r="Q101" s="50">
        <v>5</v>
      </c>
      <c r="R101" s="50">
        <v>6</v>
      </c>
      <c r="S101" s="49">
        <f t="shared" si="71"/>
        <v>11</v>
      </c>
      <c r="T101" s="50">
        <v>4</v>
      </c>
      <c r="U101" s="50">
        <v>14</v>
      </c>
      <c r="V101" s="49">
        <f t="shared" si="72"/>
        <v>18</v>
      </c>
      <c r="W101" s="50">
        <v>4</v>
      </c>
      <c r="X101" s="50">
        <v>11</v>
      </c>
      <c r="Y101" s="49">
        <f t="shared" si="73"/>
        <v>15</v>
      </c>
      <c r="Z101" s="49">
        <f t="shared" si="74"/>
        <v>487</v>
      </c>
      <c r="AA101" s="49">
        <f t="shared" si="74"/>
        <v>375</v>
      </c>
      <c r="AB101" s="49">
        <f t="shared" si="75"/>
        <v>862</v>
      </c>
    </row>
    <row r="102" spans="1:28" ht="15">
      <c r="A102" s="3" t="s">
        <v>7</v>
      </c>
      <c r="B102" s="50">
        <v>37</v>
      </c>
      <c r="C102" s="50">
        <v>29</v>
      </c>
      <c r="D102" s="49">
        <f t="shared" si="66"/>
        <v>66</v>
      </c>
      <c r="E102" s="50">
        <v>122</v>
      </c>
      <c r="F102" s="50">
        <v>53</v>
      </c>
      <c r="G102" s="49">
        <f t="shared" si="67"/>
        <v>175</v>
      </c>
      <c r="H102" s="50">
        <v>234</v>
      </c>
      <c r="I102" s="50">
        <v>141</v>
      </c>
      <c r="J102" s="49">
        <f t="shared" si="68"/>
        <v>375</v>
      </c>
      <c r="K102" s="50">
        <v>18</v>
      </c>
      <c r="L102" s="50">
        <v>13</v>
      </c>
      <c r="M102" s="49">
        <f t="shared" si="69"/>
        <v>31</v>
      </c>
      <c r="N102" s="50">
        <v>7</v>
      </c>
      <c r="O102" s="50">
        <v>13</v>
      </c>
      <c r="P102" s="49">
        <f t="shared" si="70"/>
        <v>20</v>
      </c>
      <c r="Q102" s="50">
        <v>4</v>
      </c>
      <c r="R102" s="50">
        <v>4</v>
      </c>
      <c r="S102" s="49">
        <f t="shared" si="71"/>
        <v>8</v>
      </c>
      <c r="T102" s="50">
        <v>2</v>
      </c>
      <c r="U102" s="50">
        <v>5</v>
      </c>
      <c r="V102" s="49">
        <f t="shared" si="72"/>
        <v>7</v>
      </c>
      <c r="W102" s="50">
        <v>3</v>
      </c>
      <c r="X102" s="50">
        <v>3</v>
      </c>
      <c r="Y102" s="49">
        <f t="shared" si="73"/>
        <v>6</v>
      </c>
      <c r="Z102" s="49">
        <f t="shared" si="74"/>
        <v>427</v>
      </c>
      <c r="AA102" s="49">
        <f t="shared" si="74"/>
        <v>261</v>
      </c>
      <c r="AB102" s="49">
        <f t="shared" si="75"/>
        <v>688</v>
      </c>
    </row>
    <row r="103" spans="1:28" ht="15">
      <c r="A103" s="3" t="s">
        <v>8</v>
      </c>
      <c r="B103" s="50">
        <v>30</v>
      </c>
      <c r="C103" s="50">
        <v>7</v>
      </c>
      <c r="D103" s="49">
        <f t="shared" si="66"/>
        <v>37</v>
      </c>
      <c r="E103" s="50">
        <v>64</v>
      </c>
      <c r="F103" s="50">
        <v>23</v>
      </c>
      <c r="G103" s="49">
        <f t="shared" si="67"/>
        <v>87</v>
      </c>
      <c r="H103" s="50">
        <v>117</v>
      </c>
      <c r="I103" s="50">
        <v>50</v>
      </c>
      <c r="J103" s="49">
        <f t="shared" si="68"/>
        <v>167</v>
      </c>
      <c r="K103" s="50">
        <v>15</v>
      </c>
      <c r="L103" s="50">
        <v>6</v>
      </c>
      <c r="M103" s="49">
        <f t="shared" si="69"/>
        <v>21</v>
      </c>
      <c r="N103" s="50">
        <v>2</v>
      </c>
      <c r="O103" s="50">
        <v>8</v>
      </c>
      <c r="P103" s="49">
        <f t="shared" si="70"/>
        <v>10</v>
      </c>
      <c r="Q103" s="50">
        <v>1</v>
      </c>
      <c r="R103" s="50">
        <v>1</v>
      </c>
      <c r="S103" s="49">
        <f t="shared" si="71"/>
        <v>2</v>
      </c>
      <c r="T103" s="50">
        <v>2</v>
      </c>
      <c r="U103" s="50">
        <v>1</v>
      </c>
      <c r="V103" s="49">
        <f t="shared" si="72"/>
        <v>3</v>
      </c>
      <c r="W103" s="50">
        <v>2</v>
      </c>
      <c r="X103" s="50">
        <v>0</v>
      </c>
      <c r="Y103" s="49">
        <f t="shared" si="73"/>
        <v>2</v>
      </c>
      <c r="Z103" s="49">
        <f t="shared" si="74"/>
        <v>233</v>
      </c>
      <c r="AA103" s="49">
        <f t="shared" si="74"/>
        <v>96</v>
      </c>
      <c r="AB103" s="49">
        <f t="shared" si="75"/>
        <v>329</v>
      </c>
    </row>
    <row r="104" spans="1:28" ht="15">
      <c r="A104" s="3" t="s">
        <v>9</v>
      </c>
      <c r="B104" s="50">
        <v>10</v>
      </c>
      <c r="C104" s="50">
        <v>2</v>
      </c>
      <c r="D104" s="49">
        <f t="shared" si="66"/>
        <v>12</v>
      </c>
      <c r="E104" s="50">
        <v>35</v>
      </c>
      <c r="F104" s="50">
        <v>7</v>
      </c>
      <c r="G104" s="49">
        <f t="shared" si="67"/>
        <v>42</v>
      </c>
      <c r="H104" s="50">
        <v>45</v>
      </c>
      <c r="I104" s="50">
        <v>18</v>
      </c>
      <c r="J104" s="49">
        <f t="shared" si="68"/>
        <v>63</v>
      </c>
      <c r="K104" s="50">
        <v>4</v>
      </c>
      <c r="L104" s="50">
        <v>5</v>
      </c>
      <c r="M104" s="49">
        <f t="shared" si="69"/>
        <v>9</v>
      </c>
      <c r="N104" s="50">
        <v>1</v>
      </c>
      <c r="O104" s="50">
        <v>0</v>
      </c>
      <c r="P104" s="49">
        <f t="shared" si="70"/>
        <v>1</v>
      </c>
      <c r="Q104" s="50">
        <v>0</v>
      </c>
      <c r="R104" s="50">
        <v>0</v>
      </c>
      <c r="S104" s="49">
        <f t="shared" si="71"/>
        <v>0</v>
      </c>
      <c r="T104" s="50">
        <v>1</v>
      </c>
      <c r="U104" s="50">
        <v>1</v>
      </c>
      <c r="V104" s="49">
        <f t="shared" si="72"/>
        <v>2</v>
      </c>
      <c r="W104" s="50">
        <v>4</v>
      </c>
      <c r="X104" s="50">
        <v>1</v>
      </c>
      <c r="Y104" s="49">
        <f t="shared" si="73"/>
        <v>5</v>
      </c>
      <c r="Z104" s="49">
        <f t="shared" si="74"/>
        <v>100</v>
      </c>
      <c r="AA104" s="49">
        <f t="shared" si="74"/>
        <v>34</v>
      </c>
      <c r="AB104" s="49">
        <f t="shared" si="75"/>
        <v>134</v>
      </c>
    </row>
    <row r="105" spans="1:28" ht="15.75">
      <c r="A105" s="4" t="s">
        <v>10</v>
      </c>
      <c r="B105" s="55">
        <f>SUM(B95:B104)</f>
        <v>429</v>
      </c>
      <c r="C105" s="55">
        <f aca="true" t="shared" si="76" ref="C105:AB105">SUM(C95:C104)</f>
        <v>271</v>
      </c>
      <c r="D105" s="55">
        <f t="shared" si="76"/>
        <v>700</v>
      </c>
      <c r="E105" s="55">
        <f t="shared" si="76"/>
        <v>1139</v>
      </c>
      <c r="F105" s="55">
        <f t="shared" si="76"/>
        <v>666</v>
      </c>
      <c r="G105" s="55">
        <f t="shared" si="76"/>
        <v>1805</v>
      </c>
      <c r="H105" s="55">
        <f t="shared" si="76"/>
        <v>2330</v>
      </c>
      <c r="I105" s="55">
        <f t="shared" si="76"/>
        <v>1523</v>
      </c>
      <c r="J105" s="55">
        <f t="shared" si="76"/>
        <v>3853</v>
      </c>
      <c r="K105" s="55">
        <f t="shared" si="76"/>
        <v>454</v>
      </c>
      <c r="L105" s="55">
        <f t="shared" si="76"/>
        <v>453</v>
      </c>
      <c r="M105" s="55">
        <f t="shared" si="76"/>
        <v>907</v>
      </c>
      <c r="N105" s="55">
        <f t="shared" si="76"/>
        <v>123</v>
      </c>
      <c r="O105" s="55">
        <f t="shared" si="76"/>
        <v>185</v>
      </c>
      <c r="P105" s="55">
        <f t="shared" si="76"/>
        <v>308</v>
      </c>
      <c r="Q105" s="55">
        <f t="shared" si="76"/>
        <v>61</v>
      </c>
      <c r="R105" s="55">
        <f t="shared" si="76"/>
        <v>74</v>
      </c>
      <c r="S105" s="55">
        <f t="shared" si="76"/>
        <v>135</v>
      </c>
      <c r="T105" s="55">
        <f t="shared" si="76"/>
        <v>108</v>
      </c>
      <c r="U105" s="55">
        <f t="shared" si="76"/>
        <v>224</v>
      </c>
      <c r="V105" s="55">
        <f t="shared" si="76"/>
        <v>332</v>
      </c>
      <c r="W105" s="55">
        <f t="shared" si="76"/>
        <v>72</v>
      </c>
      <c r="X105" s="55">
        <f t="shared" si="76"/>
        <v>120</v>
      </c>
      <c r="Y105" s="55">
        <f t="shared" si="76"/>
        <v>192</v>
      </c>
      <c r="Z105" s="55">
        <f t="shared" si="76"/>
        <v>4716</v>
      </c>
      <c r="AA105" s="55">
        <f t="shared" si="76"/>
        <v>3516</v>
      </c>
      <c r="AB105" s="55">
        <f t="shared" si="76"/>
        <v>8232</v>
      </c>
    </row>
    <row r="106" spans="1:28" ht="15">
      <c r="A106" s="89" t="s">
        <v>22</v>
      </c>
      <c r="B106" s="89"/>
      <c r="C106" s="89"/>
      <c r="D106" s="89"/>
      <c r="E106" s="89"/>
      <c r="F106" s="89"/>
      <c r="G106" s="89"/>
      <c r="H106" s="89"/>
      <c r="I106" s="89"/>
      <c r="J106" s="89"/>
      <c r="K106" s="89"/>
      <c r="L106" s="89"/>
      <c r="M106" s="89"/>
      <c r="N106" s="89"/>
      <c r="O106" s="89" t="s">
        <v>36</v>
      </c>
      <c r="P106" s="89"/>
      <c r="Q106" s="89"/>
      <c r="R106" s="89"/>
      <c r="S106" s="89"/>
      <c r="T106" s="89"/>
      <c r="U106" s="89"/>
      <c r="V106" s="89"/>
      <c r="W106" s="89"/>
      <c r="X106" s="89"/>
      <c r="Y106" s="89"/>
      <c r="Z106" s="89"/>
      <c r="AA106" s="89"/>
      <c r="AB106" s="89"/>
    </row>
    <row r="107" spans="1:28" ht="15">
      <c r="A107" s="91" t="s">
        <v>120</v>
      </c>
      <c r="B107" s="93" t="s">
        <v>37</v>
      </c>
      <c r="C107" s="93"/>
      <c r="D107" s="93"/>
      <c r="E107" s="93" t="s">
        <v>38</v>
      </c>
      <c r="F107" s="93"/>
      <c r="G107" s="93"/>
      <c r="H107" s="93" t="s">
        <v>29</v>
      </c>
      <c r="I107" s="93"/>
      <c r="J107" s="93"/>
      <c r="K107" s="93" t="s">
        <v>39</v>
      </c>
      <c r="L107" s="93"/>
      <c r="M107" s="93"/>
      <c r="N107" s="93" t="s">
        <v>40</v>
      </c>
      <c r="O107" s="93"/>
      <c r="P107" s="93"/>
      <c r="Q107" s="93" t="s">
        <v>41</v>
      </c>
      <c r="R107" s="93"/>
      <c r="S107" s="93"/>
      <c r="T107" s="93" t="s">
        <v>42</v>
      </c>
      <c r="U107" s="93"/>
      <c r="V107" s="93"/>
      <c r="W107" s="93" t="s">
        <v>43</v>
      </c>
      <c r="X107" s="93"/>
      <c r="Y107" s="93"/>
      <c r="Z107" s="93" t="s">
        <v>10</v>
      </c>
      <c r="AA107" s="93"/>
      <c r="AB107" s="93"/>
    </row>
    <row r="108" spans="1:28" ht="51">
      <c r="A108" s="92"/>
      <c r="B108" s="2" t="s">
        <v>11</v>
      </c>
      <c r="C108" s="2" t="s">
        <v>35</v>
      </c>
      <c r="D108" s="5" t="s">
        <v>44</v>
      </c>
      <c r="E108" s="2" t="s">
        <v>11</v>
      </c>
      <c r="F108" s="2" t="s">
        <v>13</v>
      </c>
      <c r="G108" s="5" t="s">
        <v>45</v>
      </c>
      <c r="H108" s="2" t="s">
        <v>11</v>
      </c>
      <c r="I108" s="2" t="s">
        <v>13</v>
      </c>
      <c r="J108" s="5" t="s">
        <v>46</v>
      </c>
      <c r="K108" s="2" t="s">
        <v>11</v>
      </c>
      <c r="L108" s="2" t="s">
        <v>13</v>
      </c>
      <c r="M108" s="5" t="s">
        <v>47</v>
      </c>
      <c r="N108" s="2" t="s">
        <v>11</v>
      </c>
      <c r="O108" s="2" t="s">
        <v>13</v>
      </c>
      <c r="P108" s="5" t="s">
        <v>48</v>
      </c>
      <c r="Q108" s="2" t="s">
        <v>11</v>
      </c>
      <c r="R108" s="2" t="s">
        <v>13</v>
      </c>
      <c r="S108" s="5" t="s">
        <v>49</v>
      </c>
      <c r="T108" s="2" t="s">
        <v>11</v>
      </c>
      <c r="U108" s="2" t="s">
        <v>13</v>
      </c>
      <c r="V108" s="5" t="s">
        <v>50</v>
      </c>
      <c r="W108" s="2" t="s">
        <v>11</v>
      </c>
      <c r="X108" s="2" t="s">
        <v>13</v>
      </c>
      <c r="Y108" s="5" t="s">
        <v>51</v>
      </c>
      <c r="Z108" s="2" t="s">
        <v>11</v>
      </c>
      <c r="AA108" s="2" t="s">
        <v>13</v>
      </c>
      <c r="AB108" s="2" t="s">
        <v>52</v>
      </c>
    </row>
    <row r="109" spans="1:28" ht="15">
      <c r="A109" s="3" t="s">
        <v>0</v>
      </c>
      <c r="B109" s="50">
        <v>11</v>
      </c>
      <c r="C109" s="51">
        <v>3</v>
      </c>
      <c r="D109" s="49">
        <f>B109+C109</f>
        <v>14</v>
      </c>
      <c r="E109" s="50">
        <v>34</v>
      </c>
      <c r="F109" s="50">
        <v>19</v>
      </c>
      <c r="G109" s="49">
        <f>E109+F109</f>
        <v>53</v>
      </c>
      <c r="H109" s="50">
        <v>45</v>
      </c>
      <c r="I109" s="50">
        <v>35</v>
      </c>
      <c r="J109" s="49">
        <f>H109+I109</f>
        <v>80</v>
      </c>
      <c r="K109" s="50">
        <v>16</v>
      </c>
      <c r="L109" s="50">
        <v>7</v>
      </c>
      <c r="M109" s="49">
        <f>K109+L109</f>
        <v>23</v>
      </c>
      <c r="N109" s="50">
        <v>3</v>
      </c>
      <c r="O109" s="50">
        <v>3</v>
      </c>
      <c r="P109" s="49">
        <f>N109+O109</f>
        <v>6</v>
      </c>
      <c r="Q109" s="50">
        <v>1</v>
      </c>
      <c r="R109" s="50">
        <v>1</v>
      </c>
      <c r="S109" s="49">
        <f>Q109+R109</f>
        <v>2</v>
      </c>
      <c r="T109" s="50">
        <v>0</v>
      </c>
      <c r="U109" s="50">
        <v>1</v>
      </c>
      <c r="V109" s="49">
        <f>T109+U109</f>
        <v>1</v>
      </c>
      <c r="W109" s="50">
        <v>0</v>
      </c>
      <c r="X109" s="50">
        <v>0</v>
      </c>
      <c r="Y109" s="49">
        <f>W109+X109</f>
        <v>0</v>
      </c>
      <c r="Z109" s="49">
        <f>B109+E109+H109+K109+N109+Q109+T109+W109</f>
        <v>110</v>
      </c>
      <c r="AA109" s="49">
        <f>C109+F109+I109+L109+O109+R109+U109+X109</f>
        <v>69</v>
      </c>
      <c r="AB109" s="49">
        <f>Z109+AA109</f>
        <v>179</v>
      </c>
    </row>
    <row r="110" spans="1:28" ht="15">
      <c r="A110" s="3" t="s">
        <v>1</v>
      </c>
      <c r="B110" s="50">
        <v>65</v>
      </c>
      <c r="C110" s="50">
        <v>37</v>
      </c>
      <c r="D110" s="49">
        <f aca="true" t="shared" si="77" ref="D110:D118">B110+C110</f>
        <v>102</v>
      </c>
      <c r="E110" s="50">
        <v>98</v>
      </c>
      <c r="F110" s="52">
        <v>90</v>
      </c>
      <c r="G110" s="49">
        <f aca="true" t="shared" si="78" ref="G110:G118">E110+F110</f>
        <v>188</v>
      </c>
      <c r="H110" s="50">
        <v>196</v>
      </c>
      <c r="I110" s="50">
        <v>142</v>
      </c>
      <c r="J110" s="49">
        <f aca="true" t="shared" si="79" ref="J110:J118">H110+I110</f>
        <v>338</v>
      </c>
      <c r="K110" s="50">
        <v>63</v>
      </c>
      <c r="L110" s="50">
        <v>97</v>
      </c>
      <c r="M110" s="49">
        <f aca="true" t="shared" si="80" ref="M110:M118">K110+L110</f>
        <v>160</v>
      </c>
      <c r="N110" s="50">
        <v>12</v>
      </c>
      <c r="O110" s="50">
        <v>16</v>
      </c>
      <c r="P110" s="49">
        <f aca="true" t="shared" si="81" ref="P110:P118">N110+O110</f>
        <v>28</v>
      </c>
      <c r="Q110" s="50">
        <v>4</v>
      </c>
      <c r="R110" s="50">
        <v>4</v>
      </c>
      <c r="S110" s="49">
        <f aca="true" t="shared" si="82" ref="S110:S118">Q110+R110</f>
        <v>8</v>
      </c>
      <c r="T110" s="50">
        <v>10</v>
      </c>
      <c r="U110" s="50">
        <v>23</v>
      </c>
      <c r="V110" s="49">
        <f aca="true" t="shared" si="83" ref="V110:V118">T110+U110</f>
        <v>33</v>
      </c>
      <c r="W110" s="50">
        <v>6</v>
      </c>
      <c r="X110" s="50">
        <v>10</v>
      </c>
      <c r="Y110" s="49">
        <f aca="true" t="shared" si="84" ref="Y110:Y118">W110+X110</f>
        <v>16</v>
      </c>
      <c r="Z110" s="49">
        <f aca="true" t="shared" si="85" ref="Z110:AA118">B110+E110+H110+K110+N110+Q110+T110+W110</f>
        <v>454</v>
      </c>
      <c r="AA110" s="49">
        <f t="shared" si="85"/>
        <v>419</v>
      </c>
      <c r="AB110" s="49">
        <f aca="true" t="shared" si="86" ref="AB110:AB118">Z110+AA110</f>
        <v>873</v>
      </c>
    </row>
    <row r="111" spans="1:28" ht="15">
      <c r="A111" s="3" t="s">
        <v>2</v>
      </c>
      <c r="B111" s="50">
        <v>52</v>
      </c>
      <c r="C111" s="51">
        <v>35</v>
      </c>
      <c r="D111" s="49">
        <f t="shared" si="77"/>
        <v>87</v>
      </c>
      <c r="E111" s="50">
        <v>104</v>
      </c>
      <c r="F111" s="51">
        <v>74</v>
      </c>
      <c r="G111" s="49">
        <f t="shared" si="78"/>
        <v>178</v>
      </c>
      <c r="H111" s="50">
        <v>260</v>
      </c>
      <c r="I111" s="51">
        <v>147</v>
      </c>
      <c r="J111" s="49">
        <f t="shared" si="79"/>
        <v>407</v>
      </c>
      <c r="K111" s="50">
        <v>69</v>
      </c>
      <c r="L111" s="51">
        <v>70</v>
      </c>
      <c r="M111" s="49">
        <f t="shared" si="80"/>
        <v>139</v>
      </c>
      <c r="N111" s="50">
        <v>15</v>
      </c>
      <c r="O111" s="50">
        <v>21</v>
      </c>
      <c r="P111" s="49">
        <f t="shared" si="81"/>
        <v>36</v>
      </c>
      <c r="Q111" s="50">
        <v>9</v>
      </c>
      <c r="R111" s="50">
        <v>9</v>
      </c>
      <c r="S111" s="49">
        <f t="shared" si="82"/>
        <v>18</v>
      </c>
      <c r="T111" s="50">
        <v>18</v>
      </c>
      <c r="U111" s="50">
        <v>26</v>
      </c>
      <c r="V111" s="49">
        <f t="shared" si="83"/>
        <v>44</v>
      </c>
      <c r="W111" s="50">
        <v>14</v>
      </c>
      <c r="X111" s="50">
        <v>19</v>
      </c>
      <c r="Y111" s="49">
        <f t="shared" si="84"/>
        <v>33</v>
      </c>
      <c r="Z111" s="49">
        <f t="shared" si="85"/>
        <v>541</v>
      </c>
      <c r="AA111" s="49">
        <f t="shared" si="85"/>
        <v>401</v>
      </c>
      <c r="AB111" s="49">
        <f t="shared" si="86"/>
        <v>942</v>
      </c>
    </row>
    <row r="112" spans="1:28" ht="15">
      <c r="A112" s="3" t="s">
        <v>3</v>
      </c>
      <c r="B112" s="50">
        <v>58</v>
      </c>
      <c r="C112" s="51">
        <v>24</v>
      </c>
      <c r="D112" s="49">
        <f t="shared" si="77"/>
        <v>82</v>
      </c>
      <c r="E112" s="50">
        <v>82</v>
      </c>
      <c r="F112" s="51">
        <v>70</v>
      </c>
      <c r="G112" s="49">
        <f t="shared" si="78"/>
        <v>152</v>
      </c>
      <c r="H112" s="50">
        <v>231</v>
      </c>
      <c r="I112" s="51">
        <v>146</v>
      </c>
      <c r="J112" s="49">
        <f t="shared" si="79"/>
        <v>377</v>
      </c>
      <c r="K112" s="50">
        <v>60</v>
      </c>
      <c r="L112" s="51">
        <v>64</v>
      </c>
      <c r="M112" s="49">
        <f t="shared" si="80"/>
        <v>124</v>
      </c>
      <c r="N112" s="50">
        <v>15</v>
      </c>
      <c r="O112" s="50">
        <v>6</v>
      </c>
      <c r="P112" s="49">
        <f t="shared" si="81"/>
        <v>21</v>
      </c>
      <c r="Q112" s="50">
        <v>5</v>
      </c>
      <c r="R112" s="52">
        <v>9</v>
      </c>
      <c r="S112" s="49">
        <f t="shared" si="82"/>
        <v>14</v>
      </c>
      <c r="T112" s="50">
        <v>10</v>
      </c>
      <c r="U112" s="52">
        <v>23</v>
      </c>
      <c r="V112" s="49">
        <f t="shared" si="83"/>
        <v>33</v>
      </c>
      <c r="W112" s="50">
        <v>8</v>
      </c>
      <c r="X112" s="52">
        <v>20</v>
      </c>
      <c r="Y112" s="49">
        <f t="shared" si="84"/>
        <v>28</v>
      </c>
      <c r="Z112" s="49">
        <f t="shared" si="85"/>
        <v>469</v>
      </c>
      <c r="AA112" s="49">
        <f t="shared" si="85"/>
        <v>362</v>
      </c>
      <c r="AB112" s="49">
        <f t="shared" si="86"/>
        <v>831</v>
      </c>
    </row>
    <row r="113" spans="1:28" ht="15">
      <c r="A113" s="3" t="s">
        <v>4</v>
      </c>
      <c r="B113" s="50">
        <v>42</v>
      </c>
      <c r="C113" s="51">
        <v>23</v>
      </c>
      <c r="D113" s="49">
        <f t="shared" si="77"/>
        <v>65</v>
      </c>
      <c r="E113" s="50">
        <v>99</v>
      </c>
      <c r="F113" s="51">
        <v>76</v>
      </c>
      <c r="G113" s="49">
        <f t="shared" si="78"/>
        <v>175</v>
      </c>
      <c r="H113" s="50">
        <v>194</v>
      </c>
      <c r="I113" s="51">
        <v>161</v>
      </c>
      <c r="J113" s="49">
        <f t="shared" si="79"/>
        <v>355</v>
      </c>
      <c r="K113" s="50">
        <v>50</v>
      </c>
      <c r="L113" s="51">
        <v>45</v>
      </c>
      <c r="M113" s="49">
        <f t="shared" si="80"/>
        <v>95</v>
      </c>
      <c r="N113" s="50">
        <v>13</v>
      </c>
      <c r="O113" s="50">
        <v>21</v>
      </c>
      <c r="P113" s="49">
        <f t="shared" si="81"/>
        <v>34</v>
      </c>
      <c r="Q113" s="50">
        <v>4</v>
      </c>
      <c r="R113" s="52">
        <v>10</v>
      </c>
      <c r="S113" s="49">
        <f t="shared" si="82"/>
        <v>14</v>
      </c>
      <c r="T113" s="50">
        <v>9</v>
      </c>
      <c r="U113" s="52">
        <v>14</v>
      </c>
      <c r="V113" s="49">
        <f t="shared" si="83"/>
        <v>23</v>
      </c>
      <c r="W113" s="50">
        <v>11</v>
      </c>
      <c r="X113" s="52">
        <v>11</v>
      </c>
      <c r="Y113" s="49">
        <f t="shared" si="84"/>
        <v>22</v>
      </c>
      <c r="Z113" s="49">
        <f t="shared" si="85"/>
        <v>422</v>
      </c>
      <c r="AA113" s="49">
        <f t="shared" si="85"/>
        <v>361</v>
      </c>
      <c r="AB113" s="49">
        <f t="shared" si="86"/>
        <v>783</v>
      </c>
    </row>
    <row r="114" spans="1:28" ht="15">
      <c r="A114" s="3" t="s">
        <v>5</v>
      </c>
      <c r="B114" s="50">
        <v>61</v>
      </c>
      <c r="C114" s="51">
        <v>23</v>
      </c>
      <c r="D114" s="49">
        <f t="shared" si="77"/>
        <v>84</v>
      </c>
      <c r="E114" s="50">
        <v>85</v>
      </c>
      <c r="F114" s="51">
        <v>59</v>
      </c>
      <c r="G114" s="49">
        <f t="shared" si="78"/>
        <v>144</v>
      </c>
      <c r="H114" s="50">
        <v>217</v>
      </c>
      <c r="I114" s="51">
        <v>165</v>
      </c>
      <c r="J114" s="49">
        <f t="shared" si="79"/>
        <v>382</v>
      </c>
      <c r="K114" s="50">
        <v>48</v>
      </c>
      <c r="L114" s="51">
        <v>27</v>
      </c>
      <c r="M114" s="49">
        <f t="shared" si="80"/>
        <v>75</v>
      </c>
      <c r="N114" s="50">
        <v>7</v>
      </c>
      <c r="O114" s="50">
        <v>13</v>
      </c>
      <c r="P114" s="49">
        <f t="shared" si="81"/>
        <v>20</v>
      </c>
      <c r="Q114" s="50">
        <v>9</v>
      </c>
      <c r="R114" s="52">
        <v>3</v>
      </c>
      <c r="S114" s="49">
        <f t="shared" si="82"/>
        <v>12</v>
      </c>
      <c r="T114" s="50">
        <v>8</v>
      </c>
      <c r="U114" s="52">
        <v>6</v>
      </c>
      <c r="V114" s="49">
        <f t="shared" si="83"/>
        <v>14</v>
      </c>
      <c r="W114" s="50">
        <v>5</v>
      </c>
      <c r="X114" s="52">
        <v>3</v>
      </c>
      <c r="Y114" s="49">
        <f t="shared" si="84"/>
        <v>8</v>
      </c>
      <c r="Z114" s="49">
        <f t="shared" si="85"/>
        <v>440</v>
      </c>
      <c r="AA114" s="49">
        <f t="shared" si="85"/>
        <v>299</v>
      </c>
      <c r="AB114" s="49">
        <f t="shared" si="86"/>
        <v>739</v>
      </c>
    </row>
    <row r="115" spans="1:28" ht="15">
      <c r="A115" s="3" t="s">
        <v>6</v>
      </c>
      <c r="B115" s="50">
        <v>35</v>
      </c>
      <c r="C115" s="51">
        <v>24</v>
      </c>
      <c r="D115" s="49">
        <f t="shared" si="77"/>
        <v>59</v>
      </c>
      <c r="E115" s="50">
        <v>87</v>
      </c>
      <c r="F115" s="51">
        <v>66</v>
      </c>
      <c r="G115" s="49">
        <f t="shared" si="78"/>
        <v>153</v>
      </c>
      <c r="H115" s="50">
        <v>194</v>
      </c>
      <c r="I115" s="51">
        <v>144</v>
      </c>
      <c r="J115" s="49">
        <f t="shared" si="79"/>
        <v>338</v>
      </c>
      <c r="K115" s="50">
        <v>26</v>
      </c>
      <c r="L115" s="51">
        <v>13</v>
      </c>
      <c r="M115" s="49">
        <f t="shared" si="80"/>
        <v>39</v>
      </c>
      <c r="N115" s="50">
        <v>6</v>
      </c>
      <c r="O115" s="50">
        <v>6</v>
      </c>
      <c r="P115" s="49">
        <f t="shared" si="81"/>
        <v>12</v>
      </c>
      <c r="Q115" s="50">
        <v>4</v>
      </c>
      <c r="R115" s="52">
        <v>3</v>
      </c>
      <c r="S115" s="49">
        <f t="shared" si="82"/>
        <v>7</v>
      </c>
      <c r="T115" s="50">
        <v>3</v>
      </c>
      <c r="U115" s="52">
        <v>3</v>
      </c>
      <c r="V115" s="49">
        <f t="shared" si="83"/>
        <v>6</v>
      </c>
      <c r="W115" s="50">
        <v>3</v>
      </c>
      <c r="X115" s="52">
        <v>2</v>
      </c>
      <c r="Y115" s="49">
        <f t="shared" si="84"/>
        <v>5</v>
      </c>
      <c r="Z115" s="49">
        <f t="shared" si="85"/>
        <v>358</v>
      </c>
      <c r="AA115" s="49">
        <f t="shared" si="85"/>
        <v>261</v>
      </c>
      <c r="AB115" s="49">
        <f t="shared" si="86"/>
        <v>619</v>
      </c>
    </row>
    <row r="116" spans="1:28" ht="15">
      <c r="A116" s="3" t="s">
        <v>7</v>
      </c>
      <c r="B116" s="50">
        <v>23</v>
      </c>
      <c r="C116" s="51">
        <v>16</v>
      </c>
      <c r="D116" s="49">
        <f t="shared" si="77"/>
        <v>39</v>
      </c>
      <c r="E116" s="50">
        <v>80</v>
      </c>
      <c r="F116" s="51">
        <v>36</v>
      </c>
      <c r="G116" s="49">
        <f t="shared" si="78"/>
        <v>116</v>
      </c>
      <c r="H116" s="50">
        <v>177</v>
      </c>
      <c r="I116" s="51">
        <v>85</v>
      </c>
      <c r="J116" s="49">
        <f t="shared" si="79"/>
        <v>262</v>
      </c>
      <c r="K116" s="50">
        <v>17</v>
      </c>
      <c r="L116" s="51">
        <v>9</v>
      </c>
      <c r="M116" s="49">
        <f t="shared" si="80"/>
        <v>26</v>
      </c>
      <c r="N116" s="50">
        <v>5</v>
      </c>
      <c r="O116" s="50">
        <v>9</v>
      </c>
      <c r="P116" s="49">
        <f t="shared" si="81"/>
        <v>14</v>
      </c>
      <c r="Q116" s="50">
        <v>0</v>
      </c>
      <c r="R116" s="52">
        <v>2</v>
      </c>
      <c r="S116" s="49">
        <f t="shared" si="82"/>
        <v>2</v>
      </c>
      <c r="T116" s="50">
        <v>1</v>
      </c>
      <c r="U116" s="52">
        <v>2</v>
      </c>
      <c r="V116" s="49">
        <f t="shared" si="83"/>
        <v>3</v>
      </c>
      <c r="W116" s="50">
        <v>0</v>
      </c>
      <c r="X116" s="52">
        <v>4</v>
      </c>
      <c r="Y116" s="49">
        <f t="shared" si="84"/>
        <v>4</v>
      </c>
      <c r="Z116" s="49">
        <f t="shared" si="85"/>
        <v>303</v>
      </c>
      <c r="AA116" s="49">
        <f t="shared" si="85"/>
        <v>163</v>
      </c>
      <c r="AB116" s="49">
        <f t="shared" si="86"/>
        <v>466</v>
      </c>
    </row>
    <row r="117" spans="1:28" ht="15">
      <c r="A117" s="3" t="s">
        <v>8</v>
      </c>
      <c r="B117" s="50">
        <v>21</v>
      </c>
      <c r="C117" s="51">
        <v>11</v>
      </c>
      <c r="D117" s="49">
        <f t="shared" si="77"/>
        <v>32</v>
      </c>
      <c r="E117" s="50">
        <v>35</v>
      </c>
      <c r="F117" s="51">
        <v>18</v>
      </c>
      <c r="G117" s="49">
        <f t="shared" si="78"/>
        <v>53</v>
      </c>
      <c r="H117" s="50">
        <v>108</v>
      </c>
      <c r="I117" s="51">
        <v>42</v>
      </c>
      <c r="J117" s="49">
        <f t="shared" si="79"/>
        <v>150</v>
      </c>
      <c r="K117" s="50">
        <v>8</v>
      </c>
      <c r="L117" s="51">
        <v>8</v>
      </c>
      <c r="M117" s="49">
        <f t="shared" si="80"/>
        <v>16</v>
      </c>
      <c r="N117" s="50">
        <v>2</v>
      </c>
      <c r="O117" s="50">
        <v>0</v>
      </c>
      <c r="P117" s="49">
        <f t="shared" si="81"/>
        <v>2</v>
      </c>
      <c r="Q117" s="50">
        <v>1</v>
      </c>
      <c r="R117" s="52">
        <v>0</v>
      </c>
      <c r="S117" s="49">
        <f t="shared" si="82"/>
        <v>1</v>
      </c>
      <c r="T117" s="50">
        <v>2</v>
      </c>
      <c r="U117" s="52">
        <v>4</v>
      </c>
      <c r="V117" s="49">
        <f t="shared" si="83"/>
        <v>6</v>
      </c>
      <c r="W117" s="50">
        <v>2</v>
      </c>
      <c r="X117" s="52">
        <v>0</v>
      </c>
      <c r="Y117" s="49">
        <f t="shared" si="84"/>
        <v>2</v>
      </c>
      <c r="Z117" s="49">
        <f t="shared" si="85"/>
        <v>179</v>
      </c>
      <c r="AA117" s="49">
        <f t="shared" si="85"/>
        <v>83</v>
      </c>
      <c r="AB117" s="49">
        <f t="shared" si="86"/>
        <v>262</v>
      </c>
    </row>
    <row r="118" spans="1:28" ht="15">
      <c r="A118" s="3" t="s">
        <v>9</v>
      </c>
      <c r="B118" s="50">
        <v>10</v>
      </c>
      <c r="C118" s="51">
        <v>1</v>
      </c>
      <c r="D118" s="49">
        <f t="shared" si="77"/>
        <v>11</v>
      </c>
      <c r="E118" s="50">
        <v>17</v>
      </c>
      <c r="F118" s="51">
        <v>4</v>
      </c>
      <c r="G118" s="49">
        <f t="shared" si="78"/>
        <v>21</v>
      </c>
      <c r="H118" s="50">
        <v>33</v>
      </c>
      <c r="I118" s="51">
        <v>15</v>
      </c>
      <c r="J118" s="49">
        <f t="shared" si="79"/>
        <v>48</v>
      </c>
      <c r="K118" s="50">
        <v>3</v>
      </c>
      <c r="L118" s="51">
        <v>1</v>
      </c>
      <c r="M118" s="49">
        <f t="shared" si="80"/>
        <v>4</v>
      </c>
      <c r="N118" s="50">
        <v>0</v>
      </c>
      <c r="O118" s="50">
        <v>1</v>
      </c>
      <c r="P118" s="49">
        <f t="shared" si="81"/>
        <v>1</v>
      </c>
      <c r="Q118" s="50">
        <v>0</v>
      </c>
      <c r="R118" s="52">
        <v>0</v>
      </c>
      <c r="S118" s="49">
        <f t="shared" si="82"/>
        <v>0</v>
      </c>
      <c r="T118" s="50">
        <v>1</v>
      </c>
      <c r="U118" s="52">
        <v>1</v>
      </c>
      <c r="V118" s="49">
        <f t="shared" si="83"/>
        <v>2</v>
      </c>
      <c r="W118" s="50">
        <v>3</v>
      </c>
      <c r="X118" s="52">
        <v>0</v>
      </c>
      <c r="Y118" s="49">
        <f t="shared" si="84"/>
        <v>3</v>
      </c>
      <c r="Z118" s="49">
        <f t="shared" si="85"/>
        <v>67</v>
      </c>
      <c r="AA118" s="49">
        <f t="shared" si="85"/>
        <v>23</v>
      </c>
      <c r="AB118" s="49">
        <f t="shared" si="86"/>
        <v>90</v>
      </c>
    </row>
    <row r="119" spans="1:28" ht="15.75">
      <c r="A119" s="4" t="s">
        <v>10</v>
      </c>
      <c r="B119" s="55">
        <f>SUM(B109:B118)</f>
        <v>378</v>
      </c>
      <c r="C119" s="55">
        <f aca="true" t="shared" si="87" ref="C119:AB119">SUM(C109:C118)</f>
        <v>197</v>
      </c>
      <c r="D119" s="55">
        <f t="shared" si="87"/>
        <v>575</v>
      </c>
      <c r="E119" s="55">
        <f t="shared" si="87"/>
        <v>721</v>
      </c>
      <c r="F119" s="55">
        <f t="shared" si="87"/>
        <v>512</v>
      </c>
      <c r="G119" s="55">
        <f t="shared" si="87"/>
        <v>1233</v>
      </c>
      <c r="H119" s="55">
        <f t="shared" si="87"/>
        <v>1655</v>
      </c>
      <c r="I119" s="55">
        <f t="shared" si="87"/>
        <v>1082</v>
      </c>
      <c r="J119" s="55">
        <f t="shared" si="87"/>
        <v>2737</v>
      </c>
      <c r="K119" s="55">
        <f t="shared" si="87"/>
        <v>360</v>
      </c>
      <c r="L119" s="55">
        <f t="shared" si="87"/>
        <v>341</v>
      </c>
      <c r="M119" s="55">
        <f t="shared" si="87"/>
        <v>701</v>
      </c>
      <c r="N119" s="55">
        <f t="shared" si="87"/>
        <v>78</v>
      </c>
      <c r="O119" s="55">
        <f t="shared" si="87"/>
        <v>96</v>
      </c>
      <c r="P119" s="55">
        <f t="shared" si="87"/>
        <v>174</v>
      </c>
      <c r="Q119" s="55">
        <f t="shared" si="87"/>
        <v>37</v>
      </c>
      <c r="R119" s="55">
        <f t="shared" si="87"/>
        <v>41</v>
      </c>
      <c r="S119" s="55">
        <f t="shared" si="87"/>
        <v>78</v>
      </c>
      <c r="T119" s="55">
        <f t="shared" si="87"/>
        <v>62</v>
      </c>
      <c r="U119" s="55">
        <f t="shared" si="87"/>
        <v>103</v>
      </c>
      <c r="V119" s="55">
        <f t="shared" si="87"/>
        <v>165</v>
      </c>
      <c r="W119" s="55">
        <f t="shared" si="87"/>
        <v>52</v>
      </c>
      <c r="X119" s="55">
        <f t="shared" si="87"/>
        <v>69</v>
      </c>
      <c r="Y119" s="55">
        <f t="shared" si="87"/>
        <v>121</v>
      </c>
      <c r="Z119" s="55">
        <f t="shared" si="87"/>
        <v>3343</v>
      </c>
      <c r="AA119" s="55">
        <f t="shared" si="87"/>
        <v>2441</v>
      </c>
      <c r="AB119" s="55">
        <f t="shared" si="87"/>
        <v>5784</v>
      </c>
    </row>
    <row r="120" spans="1:28" ht="15">
      <c r="A120" s="89" t="s">
        <v>23</v>
      </c>
      <c r="B120" s="89"/>
      <c r="C120" s="89"/>
      <c r="D120" s="89"/>
      <c r="E120" s="89"/>
      <c r="F120" s="89"/>
      <c r="G120" s="89"/>
      <c r="H120" s="89"/>
      <c r="I120" s="89"/>
      <c r="J120" s="89"/>
      <c r="K120" s="89"/>
      <c r="L120" s="89"/>
      <c r="M120" s="89"/>
      <c r="N120" s="89"/>
      <c r="O120" s="89" t="s">
        <v>36</v>
      </c>
      <c r="P120" s="89"/>
      <c r="Q120" s="89"/>
      <c r="R120" s="89"/>
      <c r="S120" s="89"/>
      <c r="T120" s="89"/>
      <c r="U120" s="89"/>
      <c r="V120" s="89"/>
      <c r="W120" s="89"/>
      <c r="X120" s="89"/>
      <c r="Y120" s="89"/>
      <c r="Z120" s="89"/>
      <c r="AA120" s="89"/>
      <c r="AB120" s="89"/>
    </row>
    <row r="121" spans="1:28" ht="15">
      <c r="A121" s="91" t="s">
        <v>120</v>
      </c>
      <c r="B121" s="93" t="s">
        <v>37</v>
      </c>
      <c r="C121" s="93"/>
      <c r="D121" s="93"/>
      <c r="E121" s="93" t="s">
        <v>38</v>
      </c>
      <c r="F121" s="93"/>
      <c r="G121" s="93"/>
      <c r="H121" s="93" t="s">
        <v>29</v>
      </c>
      <c r="I121" s="93"/>
      <c r="J121" s="93"/>
      <c r="K121" s="93" t="s">
        <v>39</v>
      </c>
      <c r="L121" s="93"/>
      <c r="M121" s="93"/>
      <c r="N121" s="93" t="s">
        <v>40</v>
      </c>
      <c r="O121" s="93"/>
      <c r="P121" s="93"/>
      <c r="Q121" s="93" t="s">
        <v>41</v>
      </c>
      <c r="R121" s="93"/>
      <c r="S121" s="93"/>
      <c r="T121" s="93" t="s">
        <v>42</v>
      </c>
      <c r="U121" s="93"/>
      <c r="V121" s="93"/>
      <c r="W121" s="93" t="s">
        <v>43</v>
      </c>
      <c r="X121" s="93"/>
      <c r="Y121" s="93"/>
      <c r="Z121" s="93" t="s">
        <v>10</v>
      </c>
      <c r="AA121" s="93"/>
      <c r="AB121" s="93"/>
    </row>
    <row r="122" spans="1:28" ht="51">
      <c r="A122" s="92"/>
      <c r="B122" s="2" t="s">
        <v>11</v>
      </c>
      <c r="C122" s="2" t="s">
        <v>35</v>
      </c>
      <c r="D122" s="5" t="s">
        <v>44</v>
      </c>
      <c r="E122" s="2" t="s">
        <v>11</v>
      </c>
      <c r="F122" s="2" t="s">
        <v>13</v>
      </c>
      <c r="G122" s="5" t="s">
        <v>45</v>
      </c>
      <c r="H122" s="2" t="s">
        <v>11</v>
      </c>
      <c r="I122" s="2" t="s">
        <v>13</v>
      </c>
      <c r="J122" s="5" t="s">
        <v>46</v>
      </c>
      <c r="K122" s="2" t="s">
        <v>11</v>
      </c>
      <c r="L122" s="2" t="s">
        <v>13</v>
      </c>
      <c r="M122" s="5" t="s">
        <v>47</v>
      </c>
      <c r="N122" s="2" t="s">
        <v>11</v>
      </c>
      <c r="O122" s="2" t="s">
        <v>13</v>
      </c>
      <c r="P122" s="5" t="s">
        <v>48</v>
      </c>
      <c r="Q122" s="2" t="s">
        <v>11</v>
      </c>
      <c r="R122" s="2" t="s">
        <v>13</v>
      </c>
      <c r="S122" s="5" t="s">
        <v>49</v>
      </c>
      <c r="T122" s="2" t="s">
        <v>11</v>
      </c>
      <c r="U122" s="2" t="s">
        <v>13</v>
      </c>
      <c r="V122" s="5" t="s">
        <v>50</v>
      </c>
      <c r="W122" s="2" t="s">
        <v>11</v>
      </c>
      <c r="X122" s="2" t="s">
        <v>13</v>
      </c>
      <c r="Y122" s="5" t="s">
        <v>51</v>
      </c>
      <c r="Z122" s="2" t="s">
        <v>11</v>
      </c>
      <c r="AA122" s="2" t="s">
        <v>13</v>
      </c>
      <c r="AB122" s="2" t="s">
        <v>52</v>
      </c>
    </row>
    <row r="123" spans="1:28" ht="15">
      <c r="A123" s="3" t="s">
        <v>0</v>
      </c>
      <c r="B123" s="50">
        <v>10</v>
      </c>
      <c r="C123" s="50">
        <v>1</v>
      </c>
      <c r="D123" s="49">
        <f>B123+C123</f>
        <v>11</v>
      </c>
      <c r="E123" s="50">
        <v>33</v>
      </c>
      <c r="F123" s="50">
        <v>20</v>
      </c>
      <c r="G123" s="49">
        <f>E123+F123</f>
        <v>53</v>
      </c>
      <c r="H123" s="50">
        <v>39</v>
      </c>
      <c r="I123" s="50">
        <v>18</v>
      </c>
      <c r="J123" s="49">
        <f>H123+I123</f>
        <v>57</v>
      </c>
      <c r="K123" s="50">
        <v>19</v>
      </c>
      <c r="L123" s="50">
        <v>17</v>
      </c>
      <c r="M123" s="49">
        <f>K123+L123</f>
        <v>36</v>
      </c>
      <c r="N123" s="50">
        <v>2</v>
      </c>
      <c r="O123" s="50">
        <v>1</v>
      </c>
      <c r="P123" s="49">
        <f>N123+O123</f>
        <v>3</v>
      </c>
      <c r="Q123" s="50">
        <v>1</v>
      </c>
      <c r="R123" s="50">
        <v>0</v>
      </c>
      <c r="S123" s="49">
        <f>Q123+R123</f>
        <v>1</v>
      </c>
      <c r="T123" s="50">
        <v>5</v>
      </c>
      <c r="U123" s="50">
        <v>0</v>
      </c>
      <c r="V123" s="49">
        <f>T123+U123</f>
        <v>5</v>
      </c>
      <c r="W123" s="50">
        <v>0</v>
      </c>
      <c r="X123" s="50">
        <v>0</v>
      </c>
      <c r="Y123" s="49">
        <f>W123+X123</f>
        <v>0</v>
      </c>
      <c r="Z123" s="49">
        <f>B123+E123+H123+K123+N123+Q123+T123+W123</f>
        <v>109</v>
      </c>
      <c r="AA123" s="49">
        <f>C123+F123+I123+L123+O123+R123+U123+X123</f>
        <v>57</v>
      </c>
      <c r="AB123" s="49">
        <f>Z123+AA123</f>
        <v>166</v>
      </c>
    </row>
    <row r="124" spans="1:28" ht="15">
      <c r="A124" s="3" t="s">
        <v>1</v>
      </c>
      <c r="B124" s="50">
        <v>70</v>
      </c>
      <c r="C124" s="50">
        <v>50</v>
      </c>
      <c r="D124" s="49">
        <f aca="true" t="shared" si="88" ref="D124:D132">B124+C124</f>
        <v>120</v>
      </c>
      <c r="E124" s="50">
        <v>165</v>
      </c>
      <c r="F124" s="50">
        <v>114</v>
      </c>
      <c r="G124" s="49">
        <f aca="true" t="shared" si="89" ref="G124:G132">E124+F124</f>
        <v>279</v>
      </c>
      <c r="H124" s="50">
        <v>229</v>
      </c>
      <c r="I124" s="50">
        <v>226</v>
      </c>
      <c r="J124" s="49">
        <f aca="true" t="shared" si="90" ref="J124:J132">H124+I124</f>
        <v>455</v>
      </c>
      <c r="K124" s="50">
        <v>84</v>
      </c>
      <c r="L124" s="50">
        <v>113</v>
      </c>
      <c r="M124" s="49">
        <f aca="true" t="shared" si="91" ref="M124:M132">K124+L124</f>
        <v>197</v>
      </c>
      <c r="N124" s="50">
        <v>24</v>
      </c>
      <c r="O124" s="50">
        <v>29</v>
      </c>
      <c r="P124" s="49">
        <f aca="true" t="shared" si="92" ref="P124:P132">N124+O124</f>
        <v>53</v>
      </c>
      <c r="Q124" s="50">
        <v>6</v>
      </c>
      <c r="R124" s="50">
        <v>6</v>
      </c>
      <c r="S124" s="49">
        <f aca="true" t="shared" si="93" ref="S124:S132">Q124+R124</f>
        <v>12</v>
      </c>
      <c r="T124" s="50">
        <v>15</v>
      </c>
      <c r="U124" s="50">
        <v>40</v>
      </c>
      <c r="V124" s="49">
        <f aca="true" t="shared" si="94" ref="V124:V132">T124+U124</f>
        <v>55</v>
      </c>
      <c r="W124" s="50">
        <v>5</v>
      </c>
      <c r="X124" s="50">
        <v>20</v>
      </c>
      <c r="Y124" s="49">
        <f aca="true" t="shared" si="95" ref="Y124:Y132">W124+X124</f>
        <v>25</v>
      </c>
      <c r="Z124" s="49">
        <f aca="true" t="shared" si="96" ref="Z124:AA132">B124+E124+H124+K124+N124+Q124+T124+W124</f>
        <v>598</v>
      </c>
      <c r="AA124" s="49">
        <f t="shared" si="96"/>
        <v>598</v>
      </c>
      <c r="AB124" s="49">
        <f aca="true" t="shared" si="97" ref="AB124:AB132">Z124+AA124</f>
        <v>1196</v>
      </c>
    </row>
    <row r="125" spans="1:28" ht="15">
      <c r="A125" s="3" t="s">
        <v>2</v>
      </c>
      <c r="B125" s="50">
        <v>78</v>
      </c>
      <c r="C125" s="50">
        <v>46</v>
      </c>
      <c r="D125" s="49">
        <f t="shared" si="88"/>
        <v>124</v>
      </c>
      <c r="E125" s="50">
        <v>168</v>
      </c>
      <c r="F125" s="50">
        <v>118</v>
      </c>
      <c r="G125" s="49">
        <f t="shared" si="89"/>
        <v>286</v>
      </c>
      <c r="H125" s="50">
        <v>395</v>
      </c>
      <c r="I125" s="50">
        <v>294</v>
      </c>
      <c r="J125" s="49">
        <f t="shared" si="90"/>
        <v>689</v>
      </c>
      <c r="K125" s="50">
        <v>88</v>
      </c>
      <c r="L125" s="50">
        <v>114</v>
      </c>
      <c r="M125" s="49">
        <f t="shared" si="91"/>
        <v>202</v>
      </c>
      <c r="N125" s="50">
        <v>20</v>
      </c>
      <c r="O125" s="50">
        <v>45</v>
      </c>
      <c r="P125" s="49">
        <f t="shared" si="92"/>
        <v>65</v>
      </c>
      <c r="Q125" s="50">
        <v>21</v>
      </c>
      <c r="R125" s="50">
        <v>10</v>
      </c>
      <c r="S125" s="49">
        <f t="shared" si="93"/>
        <v>31</v>
      </c>
      <c r="T125" s="50">
        <v>46</v>
      </c>
      <c r="U125" s="50">
        <v>75</v>
      </c>
      <c r="V125" s="49">
        <f t="shared" si="94"/>
        <v>121</v>
      </c>
      <c r="W125" s="50">
        <v>19</v>
      </c>
      <c r="X125" s="50">
        <v>40</v>
      </c>
      <c r="Y125" s="49">
        <f t="shared" si="95"/>
        <v>59</v>
      </c>
      <c r="Z125" s="49">
        <f t="shared" si="96"/>
        <v>835</v>
      </c>
      <c r="AA125" s="49">
        <f t="shared" si="96"/>
        <v>742</v>
      </c>
      <c r="AB125" s="49">
        <f t="shared" si="97"/>
        <v>1577</v>
      </c>
    </row>
    <row r="126" spans="1:28" ht="15">
      <c r="A126" s="3" t="s">
        <v>3</v>
      </c>
      <c r="B126" s="50">
        <v>71</v>
      </c>
      <c r="C126" s="50">
        <v>34</v>
      </c>
      <c r="D126" s="49">
        <f t="shared" si="88"/>
        <v>105</v>
      </c>
      <c r="E126" s="50">
        <v>151</v>
      </c>
      <c r="F126" s="50">
        <v>93</v>
      </c>
      <c r="G126" s="49">
        <f t="shared" si="89"/>
        <v>244</v>
      </c>
      <c r="H126" s="50">
        <v>344</v>
      </c>
      <c r="I126" s="50">
        <v>215</v>
      </c>
      <c r="J126" s="49">
        <f t="shared" si="90"/>
        <v>559</v>
      </c>
      <c r="K126" s="50">
        <v>70</v>
      </c>
      <c r="L126" s="50">
        <v>87</v>
      </c>
      <c r="M126" s="49">
        <f t="shared" si="91"/>
        <v>157</v>
      </c>
      <c r="N126" s="50">
        <v>17</v>
      </c>
      <c r="O126" s="50">
        <v>22</v>
      </c>
      <c r="P126" s="49">
        <f t="shared" si="92"/>
        <v>39</v>
      </c>
      <c r="Q126" s="50">
        <v>7</v>
      </c>
      <c r="R126" s="50">
        <v>11</v>
      </c>
      <c r="S126" s="49">
        <f t="shared" si="93"/>
        <v>18</v>
      </c>
      <c r="T126" s="50">
        <v>44</v>
      </c>
      <c r="U126" s="50">
        <v>45</v>
      </c>
      <c r="V126" s="49">
        <f t="shared" si="94"/>
        <v>89</v>
      </c>
      <c r="W126" s="50">
        <v>17</v>
      </c>
      <c r="X126" s="50">
        <v>24</v>
      </c>
      <c r="Y126" s="49">
        <f t="shared" si="95"/>
        <v>41</v>
      </c>
      <c r="Z126" s="49">
        <f t="shared" si="96"/>
        <v>721</v>
      </c>
      <c r="AA126" s="49">
        <f t="shared" si="96"/>
        <v>531</v>
      </c>
      <c r="AB126" s="49">
        <f t="shared" si="97"/>
        <v>1252</v>
      </c>
    </row>
    <row r="127" spans="1:28" ht="15">
      <c r="A127" s="3" t="s">
        <v>4</v>
      </c>
      <c r="B127" s="50">
        <v>54</v>
      </c>
      <c r="C127" s="50">
        <v>32</v>
      </c>
      <c r="D127" s="49">
        <f t="shared" si="88"/>
        <v>86</v>
      </c>
      <c r="E127" s="50">
        <v>149</v>
      </c>
      <c r="F127" s="50">
        <v>110</v>
      </c>
      <c r="G127" s="49">
        <f t="shared" si="89"/>
        <v>259</v>
      </c>
      <c r="H127" s="50">
        <v>308</v>
      </c>
      <c r="I127" s="50">
        <v>227</v>
      </c>
      <c r="J127" s="49">
        <f t="shared" si="90"/>
        <v>535</v>
      </c>
      <c r="K127" s="50">
        <v>56</v>
      </c>
      <c r="L127" s="50">
        <v>65</v>
      </c>
      <c r="M127" s="49">
        <f t="shared" si="91"/>
        <v>121</v>
      </c>
      <c r="N127" s="50">
        <v>10</v>
      </c>
      <c r="O127" s="50">
        <v>24</v>
      </c>
      <c r="P127" s="49">
        <f t="shared" si="92"/>
        <v>34</v>
      </c>
      <c r="Q127" s="50">
        <v>6</v>
      </c>
      <c r="R127" s="50">
        <v>1</v>
      </c>
      <c r="S127" s="49">
        <f t="shared" si="93"/>
        <v>7</v>
      </c>
      <c r="T127" s="50">
        <v>15</v>
      </c>
      <c r="U127" s="50">
        <v>37</v>
      </c>
      <c r="V127" s="49">
        <f t="shared" si="94"/>
        <v>52</v>
      </c>
      <c r="W127" s="50">
        <v>16</v>
      </c>
      <c r="X127" s="50">
        <v>15</v>
      </c>
      <c r="Y127" s="49">
        <f t="shared" si="95"/>
        <v>31</v>
      </c>
      <c r="Z127" s="49">
        <f t="shared" si="96"/>
        <v>614</v>
      </c>
      <c r="AA127" s="49">
        <f t="shared" si="96"/>
        <v>511</v>
      </c>
      <c r="AB127" s="49">
        <f t="shared" si="97"/>
        <v>1125</v>
      </c>
    </row>
    <row r="128" spans="1:28" ht="15">
      <c r="A128" s="3" t="s">
        <v>5</v>
      </c>
      <c r="B128" s="50">
        <v>57</v>
      </c>
      <c r="C128" s="50">
        <v>42</v>
      </c>
      <c r="D128" s="49">
        <f t="shared" si="88"/>
        <v>99</v>
      </c>
      <c r="E128" s="50">
        <v>125</v>
      </c>
      <c r="F128" s="50">
        <v>83</v>
      </c>
      <c r="G128" s="49">
        <f t="shared" si="89"/>
        <v>208</v>
      </c>
      <c r="H128" s="50">
        <v>311</v>
      </c>
      <c r="I128" s="50">
        <v>253</v>
      </c>
      <c r="J128" s="49">
        <f t="shared" si="90"/>
        <v>564</v>
      </c>
      <c r="K128" s="50">
        <v>53</v>
      </c>
      <c r="L128" s="50">
        <v>46</v>
      </c>
      <c r="M128" s="49">
        <f t="shared" si="91"/>
        <v>99</v>
      </c>
      <c r="N128" s="50">
        <v>13</v>
      </c>
      <c r="O128" s="50">
        <v>12</v>
      </c>
      <c r="P128" s="49">
        <f t="shared" si="92"/>
        <v>25</v>
      </c>
      <c r="Q128" s="50">
        <v>10</v>
      </c>
      <c r="R128" s="50">
        <v>10</v>
      </c>
      <c r="S128" s="49">
        <f t="shared" si="93"/>
        <v>20</v>
      </c>
      <c r="T128" s="50">
        <v>19</v>
      </c>
      <c r="U128" s="50">
        <v>23</v>
      </c>
      <c r="V128" s="49">
        <f t="shared" si="94"/>
        <v>42</v>
      </c>
      <c r="W128" s="50">
        <v>12</v>
      </c>
      <c r="X128" s="50">
        <v>4</v>
      </c>
      <c r="Y128" s="49">
        <f t="shared" si="95"/>
        <v>16</v>
      </c>
      <c r="Z128" s="49">
        <f t="shared" si="96"/>
        <v>600</v>
      </c>
      <c r="AA128" s="49">
        <f t="shared" si="96"/>
        <v>473</v>
      </c>
      <c r="AB128" s="49">
        <f t="shared" si="97"/>
        <v>1073</v>
      </c>
    </row>
    <row r="129" spans="1:28" ht="15">
      <c r="A129" s="3" t="s">
        <v>6</v>
      </c>
      <c r="B129" s="50">
        <v>58</v>
      </c>
      <c r="C129" s="50">
        <v>37</v>
      </c>
      <c r="D129" s="49">
        <f t="shared" si="88"/>
        <v>95</v>
      </c>
      <c r="E129" s="50">
        <v>117</v>
      </c>
      <c r="F129" s="50">
        <v>91</v>
      </c>
      <c r="G129" s="49">
        <f t="shared" si="89"/>
        <v>208</v>
      </c>
      <c r="H129" s="50">
        <v>263</v>
      </c>
      <c r="I129" s="50">
        <v>242</v>
      </c>
      <c r="J129" s="49">
        <f t="shared" si="90"/>
        <v>505</v>
      </c>
      <c r="K129" s="50">
        <v>38</v>
      </c>
      <c r="L129" s="50">
        <v>20</v>
      </c>
      <c r="M129" s="49">
        <f t="shared" si="91"/>
        <v>58</v>
      </c>
      <c r="N129" s="50">
        <v>9</v>
      </c>
      <c r="O129" s="50">
        <v>11</v>
      </c>
      <c r="P129" s="49">
        <f t="shared" si="92"/>
        <v>20</v>
      </c>
      <c r="Q129" s="50">
        <v>2</v>
      </c>
      <c r="R129" s="50">
        <v>4</v>
      </c>
      <c r="S129" s="49">
        <f t="shared" si="93"/>
        <v>6</v>
      </c>
      <c r="T129" s="50">
        <v>2</v>
      </c>
      <c r="U129" s="50">
        <v>14</v>
      </c>
      <c r="V129" s="49">
        <f t="shared" si="94"/>
        <v>16</v>
      </c>
      <c r="W129" s="50">
        <v>4</v>
      </c>
      <c r="X129" s="50">
        <v>10</v>
      </c>
      <c r="Y129" s="49">
        <f t="shared" si="95"/>
        <v>14</v>
      </c>
      <c r="Z129" s="49">
        <f t="shared" si="96"/>
        <v>493</v>
      </c>
      <c r="AA129" s="49">
        <f t="shared" si="96"/>
        <v>429</v>
      </c>
      <c r="AB129" s="49">
        <f t="shared" si="97"/>
        <v>922</v>
      </c>
    </row>
    <row r="130" spans="1:28" ht="15">
      <c r="A130" s="3" t="s">
        <v>7</v>
      </c>
      <c r="B130" s="50">
        <v>34</v>
      </c>
      <c r="C130" s="50">
        <v>25</v>
      </c>
      <c r="D130" s="49">
        <f t="shared" si="88"/>
        <v>59</v>
      </c>
      <c r="E130" s="50">
        <v>127</v>
      </c>
      <c r="F130" s="50">
        <v>47</v>
      </c>
      <c r="G130" s="49">
        <f t="shared" si="89"/>
        <v>174</v>
      </c>
      <c r="H130" s="50">
        <v>250</v>
      </c>
      <c r="I130" s="50">
        <v>156</v>
      </c>
      <c r="J130" s="49">
        <f t="shared" si="90"/>
        <v>406</v>
      </c>
      <c r="K130" s="50">
        <v>15</v>
      </c>
      <c r="L130" s="50">
        <v>15</v>
      </c>
      <c r="M130" s="49">
        <f t="shared" si="91"/>
        <v>30</v>
      </c>
      <c r="N130" s="50">
        <v>6</v>
      </c>
      <c r="O130" s="50">
        <v>10</v>
      </c>
      <c r="P130" s="49">
        <f t="shared" si="92"/>
        <v>16</v>
      </c>
      <c r="Q130" s="50">
        <v>1</v>
      </c>
      <c r="R130" s="50">
        <v>5</v>
      </c>
      <c r="S130" s="49">
        <f t="shared" si="93"/>
        <v>6</v>
      </c>
      <c r="T130" s="50">
        <v>2</v>
      </c>
      <c r="U130" s="50">
        <v>2</v>
      </c>
      <c r="V130" s="49">
        <f t="shared" si="94"/>
        <v>4</v>
      </c>
      <c r="W130" s="50">
        <v>1</v>
      </c>
      <c r="X130" s="50">
        <v>2</v>
      </c>
      <c r="Y130" s="49">
        <f t="shared" si="95"/>
        <v>3</v>
      </c>
      <c r="Z130" s="49">
        <f t="shared" si="96"/>
        <v>436</v>
      </c>
      <c r="AA130" s="49">
        <f t="shared" si="96"/>
        <v>262</v>
      </c>
      <c r="AB130" s="49">
        <f t="shared" si="97"/>
        <v>698</v>
      </c>
    </row>
    <row r="131" spans="1:28" ht="15">
      <c r="A131" s="3" t="s">
        <v>8</v>
      </c>
      <c r="B131" s="50">
        <v>26</v>
      </c>
      <c r="C131" s="50">
        <v>11</v>
      </c>
      <c r="D131" s="49">
        <f t="shared" si="88"/>
        <v>37</v>
      </c>
      <c r="E131" s="50">
        <v>60</v>
      </c>
      <c r="F131" s="50">
        <v>24</v>
      </c>
      <c r="G131" s="49">
        <f t="shared" si="89"/>
        <v>84</v>
      </c>
      <c r="H131" s="50">
        <v>153</v>
      </c>
      <c r="I131" s="50">
        <v>66</v>
      </c>
      <c r="J131" s="49">
        <f t="shared" si="90"/>
        <v>219</v>
      </c>
      <c r="K131" s="50">
        <v>14</v>
      </c>
      <c r="L131" s="50">
        <v>9</v>
      </c>
      <c r="M131" s="49">
        <f t="shared" si="91"/>
        <v>23</v>
      </c>
      <c r="N131" s="50">
        <v>3</v>
      </c>
      <c r="O131" s="50">
        <v>0</v>
      </c>
      <c r="P131" s="49">
        <f t="shared" si="92"/>
        <v>3</v>
      </c>
      <c r="Q131" s="50">
        <v>3</v>
      </c>
      <c r="R131" s="50">
        <v>0</v>
      </c>
      <c r="S131" s="49">
        <f t="shared" si="93"/>
        <v>3</v>
      </c>
      <c r="T131" s="50">
        <v>0</v>
      </c>
      <c r="U131" s="50">
        <v>7</v>
      </c>
      <c r="V131" s="49">
        <f t="shared" si="94"/>
        <v>7</v>
      </c>
      <c r="W131" s="50">
        <v>2</v>
      </c>
      <c r="X131" s="50">
        <v>1</v>
      </c>
      <c r="Y131" s="49">
        <f t="shared" si="95"/>
        <v>3</v>
      </c>
      <c r="Z131" s="49">
        <f t="shared" si="96"/>
        <v>261</v>
      </c>
      <c r="AA131" s="49">
        <f t="shared" si="96"/>
        <v>118</v>
      </c>
      <c r="AB131" s="49">
        <f t="shared" si="97"/>
        <v>379</v>
      </c>
    </row>
    <row r="132" spans="1:28" ht="15">
      <c r="A132" s="3" t="s">
        <v>9</v>
      </c>
      <c r="B132" s="50">
        <v>9</v>
      </c>
      <c r="C132" s="50">
        <v>0</v>
      </c>
      <c r="D132" s="49">
        <f t="shared" si="88"/>
        <v>9</v>
      </c>
      <c r="E132" s="50">
        <v>18</v>
      </c>
      <c r="F132" s="50">
        <v>7</v>
      </c>
      <c r="G132" s="49">
        <f t="shared" si="89"/>
        <v>25</v>
      </c>
      <c r="H132" s="50">
        <v>40</v>
      </c>
      <c r="I132" s="50">
        <v>22</v>
      </c>
      <c r="J132" s="49">
        <f t="shared" si="90"/>
        <v>62</v>
      </c>
      <c r="K132" s="50">
        <v>3</v>
      </c>
      <c r="L132" s="50">
        <v>3</v>
      </c>
      <c r="M132" s="49">
        <f t="shared" si="91"/>
        <v>6</v>
      </c>
      <c r="N132" s="50">
        <v>0</v>
      </c>
      <c r="O132" s="50">
        <v>0</v>
      </c>
      <c r="P132" s="49">
        <f t="shared" si="92"/>
        <v>0</v>
      </c>
      <c r="Q132" s="50">
        <v>0</v>
      </c>
      <c r="R132" s="50">
        <v>0</v>
      </c>
      <c r="S132" s="49">
        <f t="shared" si="93"/>
        <v>0</v>
      </c>
      <c r="T132" s="50">
        <v>1</v>
      </c>
      <c r="U132" s="50">
        <v>4</v>
      </c>
      <c r="V132" s="49">
        <f t="shared" si="94"/>
        <v>5</v>
      </c>
      <c r="W132" s="50">
        <v>2</v>
      </c>
      <c r="X132" s="50">
        <v>0</v>
      </c>
      <c r="Y132" s="49">
        <f t="shared" si="95"/>
        <v>2</v>
      </c>
      <c r="Z132" s="49">
        <f t="shared" si="96"/>
        <v>73</v>
      </c>
      <c r="AA132" s="49">
        <f t="shared" si="96"/>
        <v>36</v>
      </c>
      <c r="AB132" s="49">
        <f t="shared" si="97"/>
        <v>109</v>
      </c>
    </row>
    <row r="133" spans="1:28" ht="15.75">
      <c r="A133" s="4" t="s">
        <v>10</v>
      </c>
      <c r="B133" s="55">
        <f>SUM(B123:B132)</f>
        <v>467</v>
      </c>
      <c r="C133" s="55">
        <f aca="true" t="shared" si="98" ref="C133:AB133">SUM(C123:C132)</f>
        <v>278</v>
      </c>
      <c r="D133" s="55">
        <f t="shared" si="98"/>
        <v>745</v>
      </c>
      <c r="E133" s="55">
        <f t="shared" si="98"/>
        <v>1113</v>
      </c>
      <c r="F133" s="55">
        <f t="shared" si="98"/>
        <v>707</v>
      </c>
      <c r="G133" s="55">
        <f t="shared" si="98"/>
        <v>1820</v>
      </c>
      <c r="H133" s="55">
        <f t="shared" si="98"/>
        <v>2332</v>
      </c>
      <c r="I133" s="55">
        <f t="shared" si="98"/>
        <v>1719</v>
      </c>
      <c r="J133" s="55">
        <f t="shared" si="98"/>
        <v>4051</v>
      </c>
      <c r="K133" s="55">
        <f t="shared" si="98"/>
        <v>440</v>
      </c>
      <c r="L133" s="55">
        <f t="shared" si="98"/>
        <v>489</v>
      </c>
      <c r="M133" s="55">
        <f t="shared" si="98"/>
        <v>929</v>
      </c>
      <c r="N133" s="55">
        <f t="shared" si="98"/>
        <v>104</v>
      </c>
      <c r="O133" s="55">
        <f t="shared" si="98"/>
        <v>154</v>
      </c>
      <c r="P133" s="55">
        <f t="shared" si="98"/>
        <v>258</v>
      </c>
      <c r="Q133" s="55">
        <f t="shared" si="98"/>
        <v>57</v>
      </c>
      <c r="R133" s="55">
        <f t="shared" si="98"/>
        <v>47</v>
      </c>
      <c r="S133" s="55">
        <f t="shared" si="98"/>
        <v>104</v>
      </c>
      <c r="T133" s="55">
        <f t="shared" si="98"/>
        <v>149</v>
      </c>
      <c r="U133" s="55">
        <f t="shared" si="98"/>
        <v>247</v>
      </c>
      <c r="V133" s="55">
        <f t="shared" si="98"/>
        <v>396</v>
      </c>
      <c r="W133" s="55">
        <f t="shared" si="98"/>
        <v>78</v>
      </c>
      <c r="X133" s="55">
        <f t="shared" si="98"/>
        <v>116</v>
      </c>
      <c r="Y133" s="55">
        <f t="shared" si="98"/>
        <v>194</v>
      </c>
      <c r="Z133" s="55">
        <f t="shared" si="98"/>
        <v>4740</v>
      </c>
      <c r="AA133" s="55">
        <f t="shared" si="98"/>
        <v>3757</v>
      </c>
      <c r="AB133" s="55">
        <f t="shared" si="98"/>
        <v>8497</v>
      </c>
    </row>
    <row r="134" spans="1:28" ht="15">
      <c r="A134" s="89" t="s">
        <v>24</v>
      </c>
      <c r="B134" s="89"/>
      <c r="C134" s="89"/>
      <c r="D134" s="89"/>
      <c r="E134" s="89"/>
      <c r="F134" s="89"/>
      <c r="G134" s="89"/>
      <c r="H134" s="89"/>
      <c r="I134" s="89"/>
      <c r="J134" s="89"/>
      <c r="K134" s="89"/>
      <c r="L134" s="89"/>
      <c r="M134" s="89"/>
      <c r="N134" s="89"/>
      <c r="O134" s="89" t="s">
        <v>36</v>
      </c>
      <c r="P134" s="89"/>
      <c r="Q134" s="89"/>
      <c r="R134" s="89"/>
      <c r="S134" s="89"/>
      <c r="T134" s="89"/>
      <c r="U134" s="89"/>
      <c r="V134" s="89"/>
      <c r="W134" s="89"/>
      <c r="X134" s="89"/>
      <c r="Y134" s="89"/>
      <c r="Z134" s="89"/>
      <c r="AA134" s="89"/>
      <c r="AB134" s="89"/>
    </row>
    <row r="135" spans="1:28" ht="15">
      <c r="A135" s="91" t="s">
        <v>120</v>
      </c>
      <c r="B135" s="93" t="s">
        <v>37</v>
      </c>
      <c r="C135" s="93"/>
      <c r="D135" s="93"/>
      <c r="E135" s="93" t="s">
        <v>38</v>
      </c>
      <c r="F135" s="93"/>
      <c r="G135" s="93"/>
      <c r="H135" s="93" t="s">
        <v>29</v>
      </c>
      <c r="I135" s="93"/>
      <c r="J135" s="93"/>
      <c r="K135" s="93" t="s">
        <v>39</v>
      </c>
      <c r="L135" s="93"/>
      <c r="M135" s="93"/>
      <c r="N135" s="93" t="s">
        <v>40</v>
      </c>
      <c r="O135" s="93"/>
      <c r="P135" s="93"/>
      <c r="Q135" s="93" t="s">
        <v>41</v>
      </c>
      <c r="R135" s="93"/>
      <c r="S135" s="93"/>
      <c r="T135" s="93" t="s">
        <v>42</v>
      </c>
      <c r="U135" s="93"/>
      <c r="V135" s="93"/>
      <c r="W135" s="93" t="s">
        <v>43</v>
      </c>
      <c r="X135" s="93"/>
      <c r="Y135" s="93"/>
      <c r="Z135" s="93" t="s">
        <v>10</v>
      </c>
      <c r="AA135" s="93"/>
      <c r="AB135" s="93"/>
    </row>
    <row r="136" spans="1:28" ht="51">
      <c r="A136" s="92"/>
      <c r="B136" s="2" t="s">
        <v>11</v>
      </c>
      <c r="C136" s="2" t="s">
        <v>35</v>
      </c>
      <c r="D136" s="5" t="s">
        <v>44</v>
      </c>
      <c r="E136" s="2" t="s">
        <v>11</v>
      </c>
      <c r="F136" s="2" t="s">
        <v>13</v>
      </c>
      <c r="G136" s="5" t="s">
        <v>45</v>
      </c>
      <c r="H136" s="2" t="s">
        <v>11</v>
      </c>
      <c r="I136" s="2" t="s">
        <v>13</v>
      </c>
      <c r="J136" s="5" t="s">
        <v>46</v>
      </c>
      <c r="K136" s="2" t="s">
        <v>11</v>
      </c>
      <c r="L136" s="2" t="s">
        <v>13</v>
      </c>
      <c r="M136" s="5" t="s">
        <v>47</v>
      </c>
      <c r="N136" s="2" t="s">
        <v>11</v>
      </c>
      <c r="O136" s="2" t="s">
        <v>13</v>
      </c>
      <c r="P136" s="5" t="s">
        <v>48</v>
      </c>
      <c r="Q136" s="2" t="s">
        <v>11</v>
      </c>
      <c r="R136" s="2" t="s">
        <v>13</v>
      </c>
      <c r="S136" s="5" t="s">
        <v>49</v>
      </c>
      <c r="T136" s="2" t="s">
        <v>11</v>
      </c>
      <c r="U136" s="2" t="s">
        <v>13</v>
      </c>
      <c r="V136" s="5" t="s">
        <v>50</v>
      </c>
      <c r="W136" s="2" t="s">
        <v>11</v>
      </c>
      <c r="X136" s="2" t="s">
        <v>13</v>
      </c>
      <c r="Y136" s="5" t="s">
        <v>51</v>
      </c>
      <c r="Z136" s="2" t="s">
        <v>11</v>
      </c>
      <c r="AA136" s="2" t="s">
        <v>13</v>
      </c>
      <c r="AB136" s="2" t="s">
        <v>52</v>
      </c>
    </row>
    <row r="137" spans="1:28" ht="15">
      <c r="A137" s="3" t="s">
        <v>0</v>
      </c>
      <c r="B137" s="50">
        <v>10</v>
      </c>
      <c r="C137" s="50">
        <v>1</v>
      </c>
      <c r="D137" s="49">
        <f>B137+C137</f>
        <v>11</v>
      </c>
      <c r="E137" s="50">
        <v>23</v>
      </c>
      <c r="F137" s="50">
        <v>2</v>
      </c>
      <c r="G137" s="49">
        <f>E137+F137</f>
        <v>25</v>
      </c>
      <c r="H137" s="50">
        <v>30</v>
      </c>
      <c r="I137" s="50">
        <v>17</v>
      </c>
      <c r="J137" s="49">
        <f>H137+I137</f>
        <v>47</v>
      </c>
      <c r="K137" s="50">
        <v>13</v>
      </c>
      <c r="L137" s="50">
        <v>10</v>
      </c>
      <c r="M137" s="49">
        <f>K137+L137</f>
        <v>23</v>
      </c>
      <c r="N137" s="50">
        <v>2</v>
      </c>
      <c r="O137" s="50">
        <v>1</v>
      </c>
      <c r="P137" s="49">
        <f>N137+O137</f>
        <v>3</v>
      </c>
      <c r="Q137" s="50">
        <v>0</v>
      </c>
      <c r="R137" s="50">
        <v>0</v>
      </c>
      <c r="S137" s="49">
        <f>Q137+R137</f>
        <v>0</v>
      </c>
      <c r="T137" s="50">
        <v>0</v>
      </c>
      <c r="U137" s="50">
        <v>0</v>
      </c>
      <c r="V137" s="49">
        <f>T137+U137</f>
        <v>0</v>
      </c>
      <c r="W137" s="50">
        <v>0</v>
      </c>
      <c r="X137" s="50">
        <v>0</v>
      </c>
      <c r="Y137" s="49">
        <f>W137+X137</f>
        <v>0</v>
      </c>
      <c r="Z137" s="49">
        <f>B137+E137+H137+K137+N137+Q137+T137+W137</f>
        <v>78</v>
      </c>
      <c r="AA137" s="49">
        <f>C137+F137+I137+L137+O137+R137+U137+X137</f>
        <v>31</v>
      </c>
      <c r="AB137" s="49">
        <f>Z137+AA137</f>
        <v>109</v>
      </c>
    </row>
    <row r="138" spans="1:28" ht="15">
      <c r="A138" s="3" t="s">
        <v>1</v>
      </c>
      <c r="B138" s="50">
        <v>19</v>
      </c>
      <c r="C138" s="50">
        <v>23</v>
      </c>
      <c r="D138" s="49">
        <f aca="true" t="shared" si="99" ref="D138:D146">B138+C138</f>
        <v>42</v>
      </c>
      <c r="E138" s="50">
        <v>93</v>
      </c>
      <c r="F138" s="50">
        <v>52</v>
      </c>
      <c r="G138" s="49">
        <f aca="true" t="shared" si="100" ref="G138:G146">E138+F138</f>
        <v>145</v>
      </c>
      <c r="H138" s="50">
        <v>184</v>
      </c>
      <c r="I138" s="50">
        <v>174</v>
      </c>
      <c r="J138" s="49">
        <f aca="true" t="shared" si="101" ref="J138:J146">H138+I138</f>
        <v>358</v>
      </c>
      <c r="K138" s="50">
        <v>68</v>
      </c>
      <c r="L138" s="50">
        <v>71</v>
      </c>
      <c r="M138" s="49">
        <f aca="true" t="shared" si="102" ref="M138:M146">K138+L138</f>
        <v>139</v>
      </c>
      <c r="N138" s="50">
        <v>19</v>
      </c>
      <c r="O138" s="50">
        <v>22</v>
      </c>
      <c r="P138" s="49">
        <f aca="true" t="shared" si="103" ref="P138:P146">N138+O138</f>
        <v>41</v>
      </c>
      <c r="Q138" s="50">
        <v>1</v>
      </c>
      <c r="R138" s="50">
        <v>3</v>
      </c>
      <c r="S138" s="49">
        <f aca="true" t="shared" si="104" ref="S138:S146">Q138+R138</f>
        <v>4</v>
      </c>
      <c r="T138" s="50">
        <v>11</v>
      </c>
      <c r="U138" s="50">
        <v>37</v>
      </c>
      <c r="V138" s="49">
        <f aca="true" t="shared" si="105" ref="V138:V146">T138+U138</f>
        <v>48</v>
      </c>
      <c r="W138" s="50">
        <v>4</v>
      </c>
      <c r="X138" s="50">
        <v>13</v>
      </c>
      <c r="Y138" s="49">
        <f aca="true" t="shared" si="106" ref="Y138:Y146">W138+X138</f>
        <v>17</v>
      </c>
      <c r="Z138" s="49">
        <f aca="true" t="shared" si="107" ref="Z138:AA146">B138+E138+H138+K138+N138+Q138+T138+W138</f>
        <v>399</v>
      </c>
      <c r="AA138" s="49">
        <f t="shared" si="107"/>
        <v>395</v>
      </c>
      <c r="AB138" s="49">
        <f aca="true" t="shared" si="108" ref="AB138:AB146">Z138+AA138</f>
        <v>794</v>
      </c>
    </row>
    <row r="139" spans="1:28" ht="15">
      <c r="A139" s="3" t="s">
        <v>2</v>
      </c>
      <c r="B139" s="50">
        <v>29</v>
      </c>
      <c r="C139" s="50">
        <v>17</v>
      </c>
      <c r="D139" s="49">
        <f t="shared" si="99"/>
        <v>46</v>
      </c>
      <c r="E139" s="50">
        <v>112</v>
      </c>
      <c r="F139" s="50">
        <v>78</v>
      </c>
      <c r="G139" s="49">
        <f t="shared" si="100"/>
        <v>190</v>
      </c>
      <c r="H139" s="50">
        <v>292</v>
      </c>
      <c r="I139" s="50">
        <v>188</v>
      </c>
      <c r="J139" s="49">
        <f t="shared" si="101"/>
        <v>480</v>
      </c>
      <c r="K139" s="50">
        <v>79</v>
      </c>
      <c r="L139" s="50">
        <v>83</v>
      </c>
      <c r="M139" s="49">
        <f t="shared" si="102"/>
        <v>162</v>
      </c>
      <c r="N139" s="50">
        <v>23</v>
      </c>
      <c r="O139" s="50">
        <v>33</v>
      </c>
      <c r="P139" s="49">
        <f t="shared" si="103"/>
        <v>56</v>
      </c>
      <c r="Q139" s="50">
        <v>13</v>
      </c>
      <c r="R139" s="50">
        <v>16</v>
      </c>
      <c r="S139" s="49">
        <f t="shared" si="104"/>
        <v>29</v>
      </c>
      <c r="T139" s="50">
        <v>34</v>
      </c>
      <c r="U139" s="50">
        <v>64</v>
      </c>
      <c r="V139" s="49">
        <f t="shared" si="105"/>
        <v>98</v>
      </c>
      <c r="W139" s="50">
        <v>25</v>
      </c>
      <c r="X139" s="50">
        <v>45</v>
      </c>
      <c r="Y139" s="49">
        <f t="shared" si="106"/>
        <v>70</v>
      </c>
      <c r="Z139" s="49">
        <f t="shared" si="107"/>
        <v>607</v>
      </c>
      <c r="AA139" s="49">
        <f t="shared" si="107"/>
        <v>524</v>
      </c>
      <c r="AB139" s="49">
        <f t="shared" si="108"/>
        <v>1131</v>
      </c>
    </row>
    <row r="140" spans="1:28" ht="15">
      <c r="A140" s="3" t="s">
        <v>3</v>
      </c>
      <c r="B140" s="50">
        <v>24</v>
      </c>
      <c r="C140" s="50">
        <v>16</v>
      </c>
      <c r="D140" s="49">
        <f t="shared" si="99"/>
        <v>40</v>
      </c>
      <c r="E140" s="50">
        <v>110</v>
      </c>
      <c r="F140" s="50">
        <v>53</v>
      </c>
      <c r="G140" s="49">
        <f t="shared" si="100"/>
        <v>163</v>
      </c>
      <c r="H140" s="50">
        <v>228</v>
      </c>
      <c r="I140" s="50">
        <v>181</v>
      </c>
      <c r="J140" s="49">
        <f t="shared" si="101"/>
        <v>409</v>
      </c>
      <c r="K140" s="50">
        <v>80</v>
      </c>
      <c r="L140" s="50">
        <v>58</v>
      </c>
      <c r="M140" s="49">
        <f t="shared" si="102"/>
        <v>138</v>
      </c>
      <c r="N140" s="50">
        <v>20</v>
      </c>
      <c r="O140" s="50">
        <v>22</v>
      </c>
      <c r="P140" s="49">
        <f t="shared" si="103"/>
        <v>42</v>
      </c>
      <c r="Q140" s="50">
        <v>8</v>
      </c>
      <c r="R140" s="50">
        <v>15</v>
      </c>
      <c r="S140" s="49">
        <f t="shared" si="104"/>
        <v>23</v>
      </c>
      <c r="T140" s="50">
        <v>21</v>
      </c>
      <c r="U140" s="50">
        <v>42</v>
      </c>
      <c r="V140" s="49">
        <f t="shared" si="105"/>
        <v>63</v>
      </c>
      <c r="W140" s="50">
        <v>23</v>
      </c>
      <c r="X140" s="50">
        <v>30</v>
      </c>
      <c r="Y140" s="49">
        <f t="shared" si="106"/>
        <v>53</v>
      </c>
      <c r="Z140" s="49">
        <f t="shared" si="107"/>
        <v>514</v>
      </c>
      <c r="AA140" s="49">
        <f t="shared" si="107"/>
        <v>417</v>
      </c>
      <c r="AB140" s="49">
        <f t="shared" si="108"/>
        <v>931</v>
      </c>
    </row>
    <row r="141" spans="1:28" ht="15">
      <c r="A141" s="3" t="s">
        <v>4</v>
      </c>
      <c r="B141" s="50">
        <v>31</v>
      </c>
      <c r="C141" s="50">
        <v>13</v>
      </c>
      <c r="D141" s="49">
        <f t="shared" si="99"/>
        <v>44</v>
      </c>
      <c r="E141" s="50">
        <v>90</v>
      </c>
      <c r="F141" s="50">
        <v>46</v>
      </c>
      <c r="G141" s="49">
        <f t="shared" si="100"/>
        <v>136</v>
      </c>
      <c r="H141" s="50">
        <v>211</v>
      </c>
      <c r="I141" s="50">
        <v>144</v>
      </c>
      <c r="J141" s="49">
        <f t="shared" si="101"/>
        <v>355</v>
      </c>
      <c r="K141" s="50">
        <v>44</v>
      </c>
      <c r="L141" s="50">
        <v>58</v>
      </c>
      <c r="M141" s="49">
        <f t="shared" si="102"/>
        <v>102</v>
      </c>
      <c r="N141" s="50">
        <v>16</v>
      </c>
      <c r="O141" s="50">
        <v>19</v>
      </c>
      <c r="P141" s="49">
        <f t="shared" si="103"/>
        <v>35</v>
      </c>
      <c r="Q141" s="50">
        <v>4</v>
      </c>
      <c r="R141" s="50">
        <v>12</v>
      </c>
      <c r="S141" s="49">
        <f t="shared" si="104"/>
        <v>16</v>
      </c>
      <c r="T141" s="50">
        <v>18</v>
      </c>
      <c r="U141" s="50">
        <v>28</v>
      </c>
      <c r="V141" s="49">
        <f t="shared" si="105"/>
        <v>46</v>
      </c>
      <c r="W141" s="50">
        <v>26</v>
      </c>
      <c r="X141" s="50">
        <v>21</v>
      </c>
      <c r="Y141" s="49">
        <f t="shared" si="106"/>
        <v>47</v>
      </c>
      <c r="Z141" s="49">
        <f t="shared" si="107"/>
        <v>440</v>
      </c>
      <c r="AA141" s="49">
        <f t="shared" si="107"/>
        <v>341</v>
      </c>
      <c r="AB141" s="49">
        <f t="shared" si="108"/>
        <v>781</v>
      </c>
    </row>
    <row r="142" spans="1:28" ht="15">
      <c r="A142" s="3" t="s">
        <v>5</v>
      </c>
      <c r="B142" s="50">
        <v>32</v>
      </c>
      <c r="C142" s="50">
        <v>13</v>
      </c>
      <c r="D142" s="49">
        <f t="shared" si="99"/>
        <v>45</v>
      </c>
      <c r="E142" s="50">
        <v>83</v>
      </c>
      <c r="F142" s="50">
        <v>37</v>
      </c>
      <c r="G142" s="49">
        <f t="shared" si="100"/>
        <v>120</v>
      </c>
      <c r="H142" s="50">
        <v>216</v>
      </c>
      <c r="I142" s="50">
        <v>136</v>
      </c>
      <c r="J142" s="49">
        <f t="shared" si="101"/>
        <v>352</v>
      </c>
      <c r="K142" s="50">
        <v>35</v>
      </c>
      <c r="L142" s="50">
        <v>35</v>
      </c>
      <c r="M142" s="49">
        <f t="shared" si="102"/>
        <v>70</v>
      </c>
      <c r="N142" s="50">
        <v>13</v>
      </c>
      <c r="O142" s="50">
        <v>9</v>
      </c>
      <c r="P142" s="49">
        <f t="shared" si="103"/>
        <v>22</v>
      </c>
      <c r="Q142" s="50">
        <v>6</v>
      </c>
      <c r="R142" s="50">
        <v>4</v>
      </c>
      <c r="S142" s="49">
        <f t="shared" si="104"/>
        <v>10</v>
      </c>
      <c r="T142" s="50">
        <v>8</v>
      </c>
      <c r="U142" s="50">
        <v>22</v>
      </c>
      <c r="V142" s="49">
        <f t="shared" si="105"/>
        <v>30</v>
      </c>
      <c r="W142" s="50">
        <v>12</v>
      </c>
      <c r="X142" s="50">
        <v>16</v>
      </c>
      <c r="Y142" s="49">
        <f t="shared" si="106"/>
        <v>28</v>
      </c>
      <c r="Z142" s="49">
        <f t="shared" si="107"/>
        <v>405</v>
      </c>
      <c r="AA142" s="49">
        <f t="shared" si="107"/>
        <v>272</v>
      </c>
      <c r="AB142" s="49">
        <f t="shared" si="108"/>
        <v>677</v>
      </c>
    </row>
    <row r="143" spans="1:28" ht="15">
      <c r="A143" s="3" t="s">
        <v>6</v>
      </c>
      <c r="B143" s="50">
        <v>26</v>
      </c>
      <c r="C143" s="50">
        <v>15</v>
      </c>
      <c r="D143" s="49">
        <f t="shared" si="99"/>
        <v>41</v>
      </c>
      <c r="E143" s="50">
        <v>89</v>
      </c>
      <c r="F143" s="50">
        <v>32</v>
      </c>
      <c r="G143" s="49">
        <f t="shared" si="100"/>
        <v>121</v>
      </c>
      <c r="H143" s="50">
        <v>190</v>
      </c>
      <c r="I143" s="50">
        <v>114</v>
      </c>
      <c r="J143" s="49">
        <f t="shared" si="101"/>
        <v>304</v>
      </c>
      <c r="K143" s="50">
        <v>31</v>
      </c>
      <c r="L143" s="50">
        <v>17</v>
      </c>
      <c r="M143" s="49">
        <f t="shared" si="102"/>
        <v>48</v>
      </c>
      <c r="N143" s="50">
        <v>7</v>
      </c>
      <c r="O143" s="50">
        <v>8</v>
      </c>
      <c r="P143" s="49">
        <f t="shared" si="103"/>
        <v>15</v>
      </c>
      <c r="Q143" s="50">
        <v>3</v>
      </c>
      <c r="R143" s="50">
        <v>6</v>
      </c>
      <c r="S143" s="49">
        <f t="shared" si="104"/>
        <v>9</v>
      </c>
      <c r="T143" s="50">
        <v>7</v>
      </c>
      <c r="U143" s="50">
        <v>9</v>
      </c>
      <c r="V143" s="49">
        <f t="shared" si="105"/>
        <v>16</v>
      </c>
      <c r="W143" s="50">
        <v>6</v>
      </c>
      <c r="X143" s="50">
        <v>10</v>
      </c>
      <c r="Y143" s="49">
        <f t="shared" si="106"/>
        <v>16</v>
      </c>
      <c r="Z143" s="49">
        <f t="shared" si="107"/>
        <v>359</v>
      </c>
      <c r="AA143" s="49">
        <f t="shared" si="107"/>
        <v>211</v>
      </c>
      <c r="AB143" s="49">
        <f t="shared" si="108"/>
        <v>570</v>
      </c>
    </row>
    <row r="144" spans="1:28" ht="15">
      <c r="A144" s="3" t="s">
        <v>7</v>
      </c>
      <c r="B144" s="50">
        <v>18</v>
      </c>
      <c r="C144" s="50">
        <v>12</v>
      </c>
      <c r="D144" s="49">
        <f t="shared" si="99"/>
        <v>30</v>
      </c>
      <c r="E144" s="50">
        <v>70</v>
      </c>
      <c r="F144" s="50">
        <v>35</v>
      </c>
      <c r="G144" s="49">
        <f t="shared" si="100"/>
        <v>105</v>
      </c>
      <c r="H144" s="50">
        <v>171</v>
      </c>
      <c r="I144" s="50">
        <v>87</v>
      </c>
      <c r="J144" s="49">
        <f t="shared" si="101"/>
        <v>258</v>
      </c>
      <c r="K144" s="50">
        <v>22</v>
      </c>
      <c r="L144" s="50">
        <v>13</v>
      </c>
      <c r="M144" s="49">
        <f t="shared" si="102"/>
        <v>35</v>
      </c>
      <c r="N144" s="50">
        <v>6</v>
      </c>
      <c r="O144" s="50">
        <v>6</v>
      </c>
      <c r="P144" s="49">
        <f t="shared" si="103"/>
        <v>12</v>
      </c>
      <c r="Q144" s="50">
        <v>2</v>
      </c>
      <c r="R144" s="50">
        <v>2</v>
      </c>
      <c r="S144" s="49">
        <f t="shared" si="104"/>
        <v>4</v>
      </c>
      <c r="T144" s="50">
        <v>0</v>
      </c>
      <c r="U144" s="50">
        <v>5</v>
      </c>
      <c r="V144" s="49">
        <f t="shared" si="105"/>
        <v>5</v>
      </c>
      <c r="W144" s="50">
        <v>1</v>
      </c>
      <c r="X144" s="50">
        <v>4</v>
      </c>
      <c r="Y144" s="49">
        <f t="shared" si="106"/>
        <v>5</v>
      </c>
      <c r="Z144" s="49">
        <f t="shared" si="107"/>
        <v>290</v>
      </c>
      <c r="AA144" s="49">
        <f t="shared" si="107"/>
        <v>164</v>
      </c>
      <c r="AB144" s="49">
        <f t="shared" si="108"/>
        <v>454</v>
      </c>
    </row>
    <row r="145" spans="1:28" ht="15">
      <c r="A145" s="3" t="s">
        <v>8</v>
      </c>
      <c r="B145" s="50">
        <v>13</v>
      </c>
      <c r="C145" s="50">
        <v>8</v>
      </c>
      <c r="D145" s="49">
        <f t="shared" si="99"/>
        <v>21</v>
      </c>
      <c r="E145" s="50">
        <v>41</v>
      </c>
      <c r="F145" s="50">
        <v>13</v>
      </c>
      <c r="G145" s="49">
        <f t="shared" si="100"/>
        <v>54</v>
      </c>
      <c r="H145" s="50">
        <v>113</v>
      </c>
      <c r="I145" s="50">
        <v>44</v>
      </c>
      <c r="J145" s="49">
        <f t="shared" si="101"/>
        <v>157</v>
      </c>
      <c r="K145" s="50">
        <v>12</v>
      </c>
      <c r="L145" s="50">
        <v>13</v>
      </c>
      <c r="M145" s="49">
        <f t="shared" si="102"/>
        <v>25</v>
      </c>
      <c r="N145" s="50">
        <v>2</v>
      </c>
      <c r="O145" s="50">
        <v>2</v>
      </c>
      <c r="P145" s="49">
        <f t="shared" si="103"/>
        <v>4</v>
      </c>
      <c r="Q145" s="50">
        <v>1</v>
      </c>
      <c r="R145" s="50">
        <v>0</v>
      </c>
      <c r="S145" s="49">
        <f t="shared" si="104"/>
        <v>1</v>
      </c>
      <c r="T145" s="50">
        <v>0</v>
      </c>
      <c r="U145" s="50">
        <v>3</v>
      </c>
      <c r="V145" s="49">
        <f t="shared" si="105"/>
        <v>3</v>
      </c>
      <c r="W145" s="50">
        <v>1</v>
      </c>
      <c r="X145" s="50">
        <v>1</v>
      </c>
      <c r="Y145" s="49">
        <f t="shared" si="106"/>
        <v>2</v>
      </c>
      <c r="Z145" s="49">
        <f t="shared" si="107"/>
        <v>183</v>
      </c>
      <c r="AA145" s="49">
        <f t="shared" si="107"/>
        <v>84</v>
      </c>
      <c r="AB145" s="49">
        <f t="shared" si="108"/>
        <v>267</v>
      </c>
    </row>
    <row r="146" spans="1:28" ht="15">
      <c r="A146" s="3" t="s">
        <v>9</v>
      </c>
      <c r="B146" s="50">
        <v>4</v>
      </c>
      <c r="C146" s="50">
        <v>1</v>
      </c>
      <c r="D146" s="49">
        <f t="shared" si="99"/>
        <v>5</v>
      </c>
      <c r="E146" s="50">
        <v>20</v>
      </c>
      <c r="F146" s="50">
        <v>3</v>
      </c>
      <c r="G146" s="49">
        <f t="shared" si="100"/>
        <v>23</v>
      </c>
      <c r="H146" s="50">
        <v>40</v>
      </c>
      <c r="I146" s="50">
        <v>21</v>
      </c>
      <c r="J146" s="49">
        <f t="shared" si="101"/>
        <v>61</v>
      </c>
      <c r="K146" s="50">
        <v>4</v>
      </c>
      <c r="L146" s="50">
        <v>2</v>
      </c>
      <c r="M146" s="49">
        <f t="shared" si="102"/>
        <v>6</v>
      </c>
      <c r="N146" s="50">
        <v>1</v>
      </c>
      <c r="O146" s="50">
        <v>1</v>
      </c>
      <c r="P146" s="49">
        <f t="shared" si="103"/>
        <v>2</v>
      </c>
      <c r="Q146" s="50">
        <v>1</v>
      </c>
      <c r="R146" s="50">
        <v>0</v>
      </c>
      <c r="S146" s="49">
        <f t="shared" si="104"/>
        <v>1</v>
      </c>
      <c r="T146" s="50">
        <v>2</v>
      </c>
      <c r="U146" s="50">
        <v>0</v>
      </c>
      <c r="V146" s="49">
        <f t="shared" si="105"/>
        <v>2</v>
      </c>
      <c r="W146" s="50">
        <v>2</v>
      </c>
      <c r="X146" s="50">
        <v>0</v>
      </c>
      <c r="Y146" s="49">
        <f t="shared" si="106"/>
        <v>2</v>
      </c>
      <c r="Z146" s="49">
        <f t="shared" si="107"/>
        <v>74</v>
      </c>
      <c r="AA146" s="49">
        <f t="shared" si="107"/>
        <v>28</v>
      </c>
      <c r="AB146" s="49">
        <f t="shared" si="108"/>
        <v>102</v>
      </c>
    </row>
    <row r="147" spans="1:28" ht="15.75">
      <c r="A147" s="4" t="s">
        <v>10</v>
      </c>
      <c r="B147" s="55">
        <f>SUM(B137:B146)</f>
        <v>206</v>
      </c>
      <c r="C147" s="55">
        <f aca="true" t="shared" si="109" ref="C147:AB147">SUM(C137:C146)</f>
        <v>119</v>
      </c>
      <c r="D147" s="55">
        <f t="shared" si="109"/>
        <v>325</v>
      </c>
      <c r="E147" s="55">
        <f t="shared" si="109"/>
        <v>731</v>
      </c>
      <c r="F147" s="55">
        <f t="shared" si="109"/>
        <v>351</v>
      </c>
      <c r="G147" s="55">
        <f t="shared" si="109"/>
        <v>1082</v>
      </c>
      <c r="H147" s="55">
        <f t="shared" si="109"/>
        <v>1675</v>
      </c>
      <c r="I147" s="55">
        <f t="shared" si="109"/>
        <v>1106</v>
      </c>
      <c r="J147" s="55">
        <f t="shared" si="109"/>
        <v>2781</v>
      </c>
      <c r="K147" s="55">
        <f t="shared" si="109"/>
        <v>388</v>
      </c>
      <c r="L147" s="55">
        <f t="shared" si="109"/>
        <v>360</v>
      </c>
      <c r="M147" s="55">
        <f t="shared" si="109"/>
        <v>748</v>
      </c>
      <c r="N147" s="55">
        <f t="shared" si="109"/>
        <v>109</v>
      </c>
      <c r="O147" s="55">
        <f t="shared" si="109"/>
        <v>123</v>
      </c>
      <c r="P147" s="55">
        <f t="shared" si="109"/>
        <v>232</v>
      </c>
      <c r="Q147" s="55">
        <f t="shared" si="109"/>
        <v>39</v>
      </c>
      <c r="R147" s="55">
        <f t="shared" si="109"/>
        <v>58</v>
      </c>
      <c r="S147" s="55">
        <f t="shared" si="109"/>
        <v>97</v>
      </c>
      <c r="T147" s="55">
        <f t="shared" si="109"/>
        <v>101</v>
      </c>
      <c r="U147" s="55">
        <f t="shared" si="109"/>
        <v>210</v>
      </c>
      <c r="V147" s="55">
        <f t="shared" si="109"/>
        <v>311</v>
      </c>
      <c r="W147" s="55">
        <f t="shared" si="109"/>
        <v>100</v>
      </c>
      <c r="X147" s="55">
        <f t="shared" si="109"/>
        <v>140</v>
      </c>
      <c r="Y147" s="55">
        <f t="shared" si="109"/>
        <v>240</v>
      </c>
      <c r="Z147" s="55">
        <f t="shared" si="109"/>
        <v>3349</v>
      </c>
      <c r="AA147" s="55">
        <f t="shared" si="109"/>
        <v>2467</v>
      </c>
      <c r="AB147" s="55">
        <f t="shared" si="109"/>
        <v>5816</v>
      </c>
    </row>
    <row r="148" spans="1:28" ht="15">
      <c r="A148" s="89" t="s">
        <v>25</v>
      </c>
      <c r="B148" s="89"/>
      <c r="C148" s="89"/>
      <c r="D148" s="89"/>
      <c r="E148" s="89"/>
      <c r="F148" s="89"/>
      <c r="G148" s="89"/>
      <c r="H148" s="89"/>
      <c r="I148" s="89"/>
      <c r="J148" s="89"/>
      <c r="K148" s="89"/>
      <c r="L148" s="89"/>
      <c r="M148" s="89"/>
      <c r="N148" s="89"/>
      <c r="O148" s="89" t="s">
        <v>36</v>
      </c>
      <c r="P148" s="89"/>
      <c r="Q148" s="89"/>
      <c r="R148" s="89"/>
      <c r="S148" s="89"/>
      <c r="T148" s="89"/>
      <c r="U148" s="89"/>
      <c r="V148" s="89"/>
      <c r="W148" s="89"/>
      <c r="X148" s="89"/>
      <c r="Y148" s="89"/>
      <c r="Z148" s="89"/>
      <c r="AA148" s="89"/>
      <c r="AB148" s="89"/>
    </row>
    <row r="149" spans="1:28" ht="15">
      <c r="A149" s="91" t="s">
        <v>120</v>
      </c>
      <c r="B149" s="93" t="s">
        <v>37</v>
      </c>
      <c r="C149" s="93"/>
      <c r="D149" s="93"/>
      <c r="E149" s="93" t="s">
        <v>38</v>
      </c>
      <c r="F149" s="93"/>
      <c r="G149" s="93"/>
      <c r="H149" s="93" t="s">
        <v>29</v>
      </c>
      <c r="I149" s="93"/>
      <c r="J149" s="93"/>
      <c r="K149" s="93" t="s">
        <v>39</v>
      </c>
      <c r="L149" s="93"/>
      <c r="M149" s="93"/>
      <c r="N149" s="93" t="s">
        <v>40</v>
      </c>
      <c r="O149" s="93"/>
      <c r="P149" s="93"/>
      <c r="Q149" s="93" t="s">
        <v>41</v>
      </c>
      <c r="R149" s="93"/>
      <c r="S149" s="93"/>
      <c r="T149" s="93" t="s">
        <v>42</v>
      </c>
      <c r="U149" s="93"/>
      <c r="V149" s="93"/>
      <c r="W149" s="93" t="s">
        <v>43</v>
      </c>
      <c r="X149" s="93"/>
      <c r="Y149" s="93"/>
      <c r="Z149" s="93" t="s">
        <v>10</v>
      </c>
      <c r="AA149" s="93"/>
      <c r="AB149" s="93"/>
    </row>
    <row r="150" spans="1:28" ht="51">
      <c r="A150" s="92"/>
      <c r="B150" s="2" t="s">
        <v>11</v>
      </c>
      <c r="C150" s="2" t="s">
        <v>35</v>
      </c>
      <c r="D150" s="5" t="s">
        <v>44</v>
      </c>
      <c r="E150" s="2" t="s">
        <v>11</v>
      </c>
      <c r="F150" s="2" t="s">
        <v>13</v>
      </c>
      <c r="G150" s="5" t="s">
        <v>45</v>
      </c>
      <c r="H150" s="2" t="s">
        <v>11</v>
      </c>
      <c r="I150" s="2" t="s">
        <v>13</v>
      </c>
      <c r="J150" s="5" t="s">
        <v>46</v>
      </c>
      <c r="K150" s="2" t="s">
        <v>11</v>
      </c>
      <c r="L150" s="2" t="s">
        <v>13</v>
      </c>
      <c r="M150" s="5" t="s">
        <v>47</v>
      </c>
      <c r="N150" s="2" t="s">
        <v>11</v>
      </c>
      <c r="O150" s="2" t="s">
        <v>13</v>
      </c>
      <c r="P150" s="5" t="s">
        <v>48</v>
      </c>
      <c r="Q150" s="2" t="s">
        <v>11</v>
      </c>
      <c r="R150" s="2" t="s">
        <v>13</v>
      </c>
      <c r="S150" s="5" t="s">
        <v>49</v>
      </c>
      <c r="T150" s="2" t="s">
        <v>11</v>
      </c>
      <c r="U150" s="2" t="s">
        <v>13</v>
      </c>
      <c r="V150" s="5" t="s">
        <v>50</v>
      </c>
      <c r="W150" s="2" t="s">
        <v>11</v>
      </c>
      <c r="X150" s="2" t="s">
        <v>13</v>
      </c>
      <c r="Y150" s="5" t="s">
        <v>51</v>
      </c>
      <c r="Z150" s="2" t="s">
        <v>11</v>
      </c>
      <c r="AA150" s="2" t="s">
        <v>13</v>
      </c>
      <c r="AB150" s="2" t="s">
        <v>52</v>
      </c>
    </row>
    <row r="151" spans="1:28" ht="15">
      <c r="A151" s="3" t="s">
        <v>0</v>
      </c>
      <c r="B151" s="50">
        <v>6</v>
      </c>
      <c r="C151" s="50">
        <v>1</v>
      </c>
      <c r="D151" s="49">
        <f>B151+C151</f>
        <v>7</v>
      </c>
      <c r="E151" s="50">
        <v>20</v>
      </c>
      <c r="F151" s="50">
        <v>7</v>
      </c>
      <c r="G151" s="49">
        <f>E151+F151</f>
        <v>27</v>
      </c>
      <c r="H151" s="50">
        <v>23</v>
      </c>
      <c r="I151" s="50">
        <v>13</v>
      </c>
      <c r="J151" s="49">
        <f>H151+I151</f>
        <v>36</v>
      </c>
      <c r="K151" s="50">
        <v>9</v>
      </c>
      <c r="L151" s="50">
        <v>9</v>
      </c>
      <c r="M151" s="49">
        <f>K151+L151</f>
        <v>18</v>
      </c>
      <c r="N151" s="50">
        <v>4</v>
      </c>
      <c r="O151" s="50">
        <v>0</v>
      </c>
      <c r="P151" s="49">
        <f>N151+O151</f>
        <v>4</v>
      </c>
      <c r="Q151" s="50">
        <v>0</v>
      </c>
      <c r="R151" s="50">
        <v>0</v>
      </c>
      <c r="S151" s="49">
        <f>Q151+R151</f>
        <v>0</v>
      </c>
      <c r="T151" s="50">
        <v>1</v>
      </c>
      <c r="U151" s="50">
        <v>1</v>
      </c>
      <c r="V151" s="49">
        <f>T151+U151</f>
        <v>2</v>
      </c>
      <c r="W151" s="50">
        <v>0</v>
      </c>
      <c r="X151" s="50">
        <v>1</v>
      </c>
      <c r="Y151" s="49">
        <f>W151+X151</f>
        <v>1</v>
      </c>
      <c r="Z151" s="49">
        <f>B151+E151+H151+K151+N151+Q151+T151+W151</f>
        <v>63</v>
      </c>
      <c r="AA151" s="49">
        <f>C151+F151+I151+L151+O151+R151+U151+X151</f>
        <v>32</v>
      </c>
      <c r="AB151" s="49">
        <f>Z151+AA151</f>
        <v>95</v>
      </c>
    </row>
    <row r="152" spans="1:28" ht="15">
      <c r="A152" s="3" t="s">
        <v>1</v>
      </c>
      <c r="B152" s="50">
        <v>26</v>
      </c>
      <c r="C152" s="50">
        <v>26</v>
      </c>
      <c r="D152" s="49">
        <f aca="true" t="shared" si="110" ref="D152:D160">B152+C152</f>
        <v>52</v>
      </c>
      <c r="E152" s="50">
        <v>94</v>
      </c>
      <c r="F152" s="50">
        <v>73</v>
      </c>
      <c r="G152" s="49">
        <f aca="true" t="shared" si="111" ref="G152:G160">E152+F152</f>
        <v>167</v>
      </c>
      <c r="H152" s="50">
        <v>174</v>
      </c>
      <c r="I152" s="50">
        <v>119</v>
      </c>
      <c r="J152" s="49">
        <f aca="true" t="shared" si="112" ref="J152:J160">H152+I152</f>
        <v>293</v>
      </c>
      <c r="K152" s="50">
        <v>63</v>
      </c>
      <c r="L152" s="50">
        <v>81</v>
      </c>
      <c r="M152" s="49">
        <f aca="true" t="shared" si="113" ref="M152:M160">K152+L152</f>
        <v>144</v>
      </c>
      <c r="N152" s="50">
        <v>15</v>
      </c>
      <c r="O152" s="50">
        <v>17</v>
      </c>
      <c r="P152" s="49">
        <f aca="true" t="shared" si="114" ref="P152:P160">N152+O152</f>
        <v>32</v>
      </c>
      <c r="Q152" s="50">
        <v>7</v>
      </c>
      <c r="R152" s="50">
        <v>8</v>
      </c>
      <c r="S152" s="49">
        <f aca="true" t="shared" si="115" ref="S152:S160">Q152+R152</f>
        <v>15</v>
      </c>
      <c r="T152" s="50">
        <v>9</v>
      </c>
      <c r="U152" s="50">
        <v>23</v>
      </c>
      <c r="V152" s="49">
        <f aca="true" t="shared" si="116" ref="V152:V160">T152+U152</f>
        <v>32</v>
      </c>
      <c r="W152" s="50">
        <v>7</v>
      </c>
      <c r="X152" s="50">
        <v>10</v>
      </c>
      <c r="Y152" s="49">
        <f aca="true" t="shared" si="117" ref="Y152:Y160">W152+X152</f>
        <v>17</v>
      </c>
      <c r="Z152" s="49">
        <f aca="true" t="shared" si="118" ref="Z152:AA160">B152+E152+H152+K152+N152+Q152+T152+W152</f>
        <v>395</v>
      </c>
      <c r="AA152" s="49">
        <f t="shared" si="118"/>
        <v>357</v>
      </c>
      <c r="AB152" s="49">
        <f aca="true" t="shared" si="119" ref="AB152:AB160">Z152+AA152</f>
        <v>752</v>
      </c>
    </row>
    <row r="153" spans="1:28" ht="15">
      <c r="A153" s="3" t="s">
        <v>2</v>
      </c>
      <c r="B153" s="50">
        <v>43</v>
      </c>
      <c r="C153" s="50">
        <v>13</v>
      </c>
      <c r="D153" s="49">
        <f t="shared" si="110"/>
        <v>56</v>
      </c>
      <c r="E153" s="50">
        <v>98</v>
      </c>
      <c r="F153" s="50">
        <v>73</v>
      </c>
      <c r="G153" s="49">
        <f t="shared" si="111"/>
        <v>171</v>
      </c>
      <c r="H153" s="50">
        <v>237</v>
      </c>
      <c r="I153" s="50">
        <v>172</v>
      </c>
      <c r="J153" s="49">
        <f t="shared" si="112"/>
        <v>409</v>
      </c>
      <c r="K153" s="50">
        <v>84</v>
      </c>
      <c r="L153" s="50">
        <v>127</v>
      </c>
      <c r="M153" s="49">
        <f t="shared" si="113"/>
        <v>211</v>
      </c>
      <c r="N153" s="50">
        <v>22</v>
      </c>
      <c r="O153" s="50">
        <v>24</v>
      </c>
      <c r="P153" s="49">
        <f t="shared" si="114"/>
        <v>46</v>
      </c>
      <c r="Q153" s="50">
        <v>9</v>
      </c>
      <c r="R153" s="50">
        <v>14</v>
      </c>
      <c r="S153" s="49">
        <f t="shared" si="115"/>
        <v>23</v>
      </c>
      <c r="T153" s="50">
        <v>23</v>
      </c>
      <c r="U153" s="50">
        <v>45</v>
      </c>
      <c r="V153" s="49">
        <f t="shared" si="116"/>
        <v>68</v>
      </c>
      <c r="W153" s="50">
        <v>14</v>
      </c>
      <c r="X153" s="50">
        <v>29</v>
      </c>
      <c r="Y153" s="49">
        <f t="shared" si="117"/>
        <v>43</v>
      </c>
      <c r="Z153" s="49">
        <f t="shared" si="118"/>
        <v>530</v>
      </c>
      <c r="AA153" s="49">
        <f t="shared" si="118"/>
        <v>497</v>
      </c>
      <c r="AB153" s="49">
        <f t="shared" si="119"/>
        <v>1027</v>
      </c>
    </row>
    <row r="154" spans="1:28" ht="15">
      <c r="A154" s="3" t="s">
        <v>3</v>
      </c>
      <c r="B154" s="50">
        <v>40</v>
      </c>
      <c r="C154" s="50">
        <v>17</v>
      </c>
      <c r="D154" s="49">
        <f t="shared" si="110"/>
        <v>57</v>
      </c>
      <c r="E154" s="50">
        <v>105</v>
      </c>
      <c r="F154" s="50">
        <v>64</v>
      </c>
      <c r="G154" s="49">
        <f t="shared" si="111"/>
        <v>169</v>
      </c>
      <c r="H154" s="50">
        <v>188</v>
      </c>
      <c r="I154" s="50">
        <v>138</v>
      </c>
      <c r="J154" s="49">
        <f t="shared" si="112"/>
        <v>326</v>
      </c>
      <c r="K154" s="50">
        <v>63</v>
      </c>
      <c r="L154" s="50">
        <v>79</v>
      </c>
      <c r="M154" s="49">
        <f t="shared" si="113"/>
        <v>142</v>
      </c>
      <c r="N154" s="50">
        <v>16</v>
      </c>
      <c r="O154" s="50">
        <v>15</v>
      </c>
      <c r="P154" s="49">
        <f t="shared" si="114"/>
        <v>31</v>
      </c>
      <c r="Q154" s="50">
        <v>12</v>
      </c>
      <c r="R154" s="50">
        <v>11</v>
      </c>
      <c r="S154" s="49">
        <f t="shared" si="115"/>
        <v>23</v>
      </c>
      <c r="T154" s="50">
        <v>33</v>
      </c>
      <c r="U154" s="50">
        <v>35</v>
      </c>
      <c r="V154" s="49">
        <f t="shared" si="116"/>
        <v>68</v>
      </c>
      <c r="W154" s="50">
        <v>23</v>
      </c>
      <c r="X154" s="50">
        <v>22</v>
      </c>
      <c r="Y154" s="49">
        <f t="shared" si="117"/>
        <v>45</v>
      </c>
      <c r="Z154" s="49">
        <f t="shared" si="118"/>
        <v>480</v>
      </c>
      <c r="AA154" s="49">
        <f t="shared" si="118"/>
        <v>381</v>
      </c>
      <c r="AB154" s="49">
        <f t="shared" si="119"/>
        <v>861</v>
      </c>
    </row>
    <row r="155" spans="1:28" ht="15">
      <c r="A155" s="3" t="s">
        <v>4</v>
      </c>
      <c r="B155" s="50">
        <v>33</v>
      </c>
      <c r="C155" s="50">
        <v>21</v>
      </c>
      <c r="D155" s="49">
        <f t="shared" si="110"/>
        <v>54</v>
      </c>
      <c r="E155" s="50">
        <v>91</v>
      </c>
      <c r="F155" s="50">
        <v>42</v>
      </c>
      <c r="G155" s="49">
        <f t="shared" si="111"/>
        <v>133</v>
      </c>
      <c r="H155" s="50">
        <v>154</v>
      </c>
      <c r="I155" s="50">
        <v>131</v>
      </c>
      <c r="J155" s="49">
        <f t="shared" si="112"/>
        <v>285</v>
      </c>
      <c r="K155" s="50">
        <v>47</v>
      </c>
      <c r="L155" s="50">
        <v>62</v>
      </c>
      <c r="M155" s="49">
        <f t="shared" si="113"/>
        <v>109</v>
      </c>
      <c r="N155" s="50">
        <v>14</v>
      </c>
      <c r="O155" s="50">
        <v>22</v>
      </c>
      <c r="P155" s="49">
        <f t="shared" si="114"/>
        <v>36</v>
      </c>
      <c r="Q155" s="50">
        <v>6</v>
      </c>
      <c r="R155" s="50">
        <v>10</v>
      </c>
      <c r="S155" s="49">
        <f t="shared" si="115"/>
        <v>16</v>
      </c>
      <c r="T155" s="50">
        <v>21</v>
      </c>
      <c r="U155" s="50">
        <v>20</v>
      </c>
      <c r="V155" s="49">
        <f t="shared" si="116"/>
        <v>41</v>
      </c>
      <c r="W155" s="50">
        <v>22</v>
      </c>
      <c r="X155" s="50">
        <v>11</v>
      </c>
      <c r="Y155" s="49">
        <f t="shared" si="117"/>
        <v>33</v>
      </c>
      <c r="Z155" s="49">
        <f t="shared" si="118"/>
        <v>388</v>
      </c>
      <c r="AA155" s="49">
        <f t="shared" si="118"/>
        <v>319</v>
      </c>
      <c r="AB155" s="49">
        <f t="shared" si="119"/>
        <v>707</v>
      </c>
    </row>
    <row r="156" spans="1:28" ht="15">
      <c r="A156" s="3" t="s">
        <v>5</v>
      </c>
      <c r="B156" s="50">
        <v>44</v>
      </c>
      <c r="C156" s="50">
        <v>17</v>
      </c>
      <c r="D156" s="49">
        <f t="shared" si="110"/>
        <v>61</v>
      </c>
      <c r="E156" s="50">
        <v>79</v>
      </c>
      <c r="F156" s="50">
        <v>31</v>
      </c>
      <c r="G156" s="49">
        <f t="shared" si="111"/>
        <v>110</v>
      </c>
      <c r="H156" s="50">
        <v>191</v>
      </c>
      <c r="I156" s="50">
        <v>112</v>
      </c>
      <c r="J156" s="49">
        <f t="shared" si="112"/>
        <v>303</v>
      </c>
      <c r="K156" s="50">
        <v>50</v>
      </c>
      <c r="L156" s="50">
        <v>38</v>
      </c>
      <c r="M156" s="49">
        <f t="shared" si="113"/>
        <v>88</v>
      </c>
      <c r="N156" s="50">
        <v>15</v>
      </c>
      <c r="O156" s="50">
        <v>12</v>
      </c>
      <c r="P156" s="49">
        <f t="shared" si="114"/>
        <v>27</v>
      </c>
      <c r="Q156" s="50">
        <v>6</v>
      </c>
      <c r="R156" s="50">
        <v>3</v>
      </c>
      <c r="S156" s="49">
        <f t="shared" si="115"/>
        <v>9</v>
      </c>
      <c r="T156" s="50">
        <v>15</v>
      </c>
      <c r="U156" s="50">
        <v>10</v>
      </c>
      <c r="V156" s="49">
        <f t="shared" si="116"/>
        <v>25</v>
      </c>
      <c r="W156" s="50">
        <v>16</v>
      </c>
      <c r="X156" s="50">
        <v>8</v>
      </c>
      <c r="Y156" s="49">
        <f t="shared" si="117"/>
        <v>24</v>
      </c>
      <c r="Z156" s="49">
        <f t="shared" si="118"/>
        <v>416</v>
      </c>
      <c r="AA156" s="49">
        <f t="shared" si="118"/>
        <v>231</v>
      </c>
      <c r="AB156" s="49">
        <f t="shared" si="119"/>
        <v>647</v>
      </c>
    </row>
    <row r="157" spans="1:28" ht="15">
      <c r="A157" s="3" t="s">
        <v>6</v>
      </c>
      <c r="B157" s="50">
        <v>26</v>
      </c>
      <c r="C157" s="50">
        <v>15</v>
      </c>
      <c r="D157" s="49">
        <f t="shared" si="110"/>
        <v>41</v>
      </c>
      <c r="E157" s="50">
        <v>85</v>
      </c>
      <c r="F157" s="50">
        <v>42</v>
      </c>
      <c r="G157" s="49">
        <f t="shared" si="111"/>
        <v>127</v>
      </c>
      <c r="H157" s="50">
        <v>158</v>
      </c>
      <c r="I157" s="50">
        <v>110</v>
      </c>
      <c r="J157" s="49">
        <f t="shared" si="112"/>
        <v>268</v>
      </c>
      <c r="K157" s="50">
        <v>31</v>
      </c>
      <c r="L157" s="50">
        <v>15</v>
      </c>
      <c r="M157" s="49">
        <f t="shared" si="113"/>
        <v>46</v>
      </c>
      <c r="N157" s="50">
        <v>9</v>
      </c>
      <c r="O157" s="50">
        <v>13</v>
      </c>
      <c r="P157" s="49">
        <f t="shared" si="114"/>
        <v>22</v>
      </c>
      <c r="Q157" s="50">
        <v>5</v>
      </c>
      <c r="R157" s="50">
        <v>2</v>
      </c>
      <c r="S157" s="49">
        <f t="shared" si="115"/>
        <v>7</v>
      </c>
      <c r="T157" s="50">
        <v>6</v>
      </c>
      <c r="U157" s="50">
        <v>11</v>
      </c>
      <c r="V157" s="49">
        <f t="shared" si="116"/>
        <v>17</v>
      </c>
      <c r="W157" s="50">
        <v>7</v>
      </c>
      <c r="X157" s="50">
        <v>7</v>
      </c>
      <c r="Y157" s="49">
        <f t="shared" si="117"/>
        <v>14</v>
      </c>
      <c r="Z157" s="49">
        <f t="shared" si="118"/>
        <v>327</v>
      </c>
      <c r="AA157" s="49">
        <f t="shared" si="118"/>
        <v>215</v>
      </c>
      <c r="AB157" s="49">
        <f t="shared" si="119"/>
        <v>542</v>
      </c>
    </row>
    <row r="158" spans="1:28" ht="15">
      <c r="A158" s="3" t="s">
        <v>7</v>
      </c>
      <c r="B158" s="50">
        <v>19</v>
      </c>
      <c r="C158" s="50">
        <v>13</v>
      </c>
      <c r="D158" s="49">
        <f t="shared" si="110"/>
        <v>32</v>
      </c>
      <c r="E158" s="50">
        <v>64</v>
      </c>
      <c r="F158" s="50">
        <v>22</v>
      </c>
      <c r="G158" s="49">
        <f t="shared" si="111"/>
        <v>86</v>
      </c>
      <c r="H158" s="50">
        <v>140</v>
      </c>
      <c r="I158" s="50">
        <v>75</v>
      </c>
      <c r="J158" s="49">
        <f t="shared" si="112"/>
        <v>215</v>
      </c>
      <c r="K158" s="50">
        <v>19</v>
      </c>
      <c r="L158" s="50">
        <v>12</v>
      </c>
      <c r="M158" s="49">
        <f t="shared" si="113"/>
        <v>31</v>
      </c>
      <c r="N158" s="50">
        <v>5</v>
      </c>
      <c r="O158" s="50">
        <v>9</v>
      </c>
      <c r="P158" s="49">
        <f t="shared" si="114"/>
        <v>14</v>
      </c>
      <c r="Q158" s="50">
        <v>5</v>
      </c>
      <c r="R158" s="50">
        <v>2</v>
      </c>
      <c r="S158" s="49">
        <f t="shared" si="115"/>
        <v>7</v>
      </c>
      <c r="T158" s="50">
        <v>6</v>
      </c>
      <c r="U158" s="50">
        <v>4</v>
      </c>
      <c r="V158" s="49">
        <f t="shared" si="116"/>
        <v>10</v>
      </c>
      <c r="W158" s="50">
        <v>4</v>
      </c>
      <c r="X158" s="50">
        <v>2</v>
      </c>
      <c r="Y158" s="49">
        <f t="shared" si="117"/>
        <v>6</v>
      </c>
      <c r="Z158" s="49">
        <f t="shared" si="118"/>
        <v>262</v>
      </c>
      <c r="AA158" s="49">
        <f t="shared" si="118"/>
        <v>139</v>
      </c>
      <c r="AB158" s="49">
        <f t="shared" si="119"/>
        <v>401</v>
      </c>
    </row>
    <row r="159" spans="1:28" ht="15">
      <c r="A159" s="3" t="s">
        <v>8</v>
      </c>
      <c r="B159" s="50">
        <v>17</v>
      </c>
      <c r="C159" s="50">
        <v>7</v>
      </c>
      <c r="D159" s="49">
        <f t="shared" si="110"/>
        <v>24</v>
      </c>
      <c r="E159" s="50">
        <v>37</v>
      </c>
      <c r="F159" s="50">
        <v>7</v>
      </c>
      <c r="G159" s="49">
        <f t="shared" si="111"/>
        <v>44</v>
      </c>
      <c r="H159" s="50">
        <v>69</v>
      </c>
      <c r="I159" s="50">
        <v>35</v>
      </c>
      <c r="J159" s="49">
        <f t="shared" si="112"/>
        <v>104</v>
      </c>
      <c r="K159" s="50">
        <v>12</v>
      </c>
      <c r="L159" s="50">
        <v>5</v>
      </c>
      <c r="M159" s="49">
        <f t="shared" si="113"/>
        <v>17</v>
      </c>
      <c r="N159" s="50">
        <v>3</v>
      </c>
      <c r="O159" s="50">
        <v>0</v>
      </c>
      <c r="P159" s="49">
        <f t="shared" si="114"/>
        <v>3</v>
      </c>
      <c r="Q159" s="50">
        <v>3</v>
      </c>
      <c r="R159" s="50">
        <v>0</v>
      </c>
      <c r="S159" s="49">
        <f t="shared" si="115"/>
        <v>3</v>
      </c>
      <c r="T159" s="50">
        <v>0</v>
      </c>
      <c r="U159" s="50">
        <v>3</v>
      </c>
      <c r="V159" s="49">
        <f t="shared" si="116"/>
        <v>3</v>
      </c>
      <c r="W159" s="50">
        <v>2</v>
      </c>
      <c r="X159" s="50">
        <v>1</v>
      </c>
      <c r="Y159" s="49">
        <f t="shared" si="117"/>
        <v>3</v>
      </c>
      <c r="Z159" s="49">
        <f t="shared" si="118"/>
        <v>143</v>
      </c>
      <c r="AA159" s="49">
        <f t="shared" si="118"/>
        <v>58</v>
      </c>
      <c r="AB159" s="49">
        <f t="shared" si="119"/>
        <v>201</v>
      </c>
    </row>
    <row r="160" spans="1:28" ht="15">
      <c r="A160" s="3" t="s">
        <v>9</v>
      </c>
      <c r="B160" s="50">
        <v>6</v>
      </c>
      <c r="C160" s="50">
        <v>0</v>
      </c>
      <c r="D160" s="49">
        <f t="shared" si="110"/>
        <v>6</v>
      </c>
      <c r="E160" s="50">
        <v>23</v>
      </c>
      <c r="F160" s="50">
        <v>10</v>
      </c>
      <c r="G160" s="49">
        <f t="shared" si="111"/>
        <v>33</v>
      </c>
      <c r="H160" s="50">
        <v>29</v>
      </c>
      <c r="I160" s="50">
        <v>17</v>
      </c>
      <c r="J160" s="49">
        <f t="shared" si="112"/>
        <v>46</v>
      </c>
      <c r="K160" s="50">
        <v>5</v>
      </c>
      <c r="L160" s="50">
        <v>2</v>
      </c>
      <c r="M160" s="49">
        <f t="shared" si="113"/>
        <v>7</v>
      </c>
      <c r="N160" s="50">
        <v>2</v>
      </c>
      <c r="O160" s="50">
        <v>0</v>
      </c>
      <c r="P160" s="49">
        <f t="shared" si="114"/>
        <v>2</v>
      </c>
      <c r="Q160" s="50">
        <v>1</v>
      </c>
      <c r="R160" s="50">
        <v>0</v>
      </c>
      <c r="S160" s="49">
        <f t="shared" si="115"/>
        <v>1</v>
      </c>
      <c r="T160" s="50">
        <v>0</v>
      </c>
      <c r="U160" s="50">
        <v>0</v>
      </c>
      <c r="V160" s="49">
        <f t="shared" si="116"/>
        <v>0</v>
      </c>
      <c r="W160" s="50">
        <v>1</v>
      </c>
      <c r="X160" s="50">
        <v>1</v>
      </c>
      <c r="Y160" s="49">
        <f t="shared" si="117"/>
        <v>2</v>
      </c>
      <c r="Z160" s="49">
        <f t="shared" si="118"/>
        <v>67</v>
      </c>
      <c r="AA160" s="49">
        <f t="shared" si="118"/>
        <v>30</v>
      </c>
      <c r="AB160" s="49">
        <f t="shared" si="119"/>
        <v>97</v>
      </c>
    </row>
    <row r="161" spans="1:28" ht="15.75">
      <c r="A161" s="4" t="s">
        <v>10</v>
      </c>
      <c r="B161" s="55">
        <f>SUM(B151:B160)</f>
        <v>260</v>
      </c>
      <c r="C161" s="55">
        <f aca="true" t="shared" si="120" ref="C161:AB161">SUM(C151:C160)</f>
        <v>130</v>
      </c>
      <c r="D161" s="55">
        <f t="shared" si="120"/>
        <v>390</v>
      </c>
      <c r="E161" s="55">
        <f t="shared" si="120"/>
        <v>696</v>
      </c>
      <c r="F161" s="55">
        <f t="shared" si="120"/>
        <v>371</v>
      </c>
      <c r="G161" s="55">
        <f t="shared" si="120"/>
        <v>1067</v>
      </c>
      <c r="H161" s="55">
        <f t="shared" si="120"/>
        <v>1363</v>
      </c>
      <c r="I161" s="55">
        <f t="shared" si="120"/>
        <v>922</v>
      </c>
      <c r="J161" s="55">
        <f t="shared" si="120"/>
        <v>2285</v>
      </c>
      <c r="K161" s="55">
        <f t="shared" si="120"/>
        <v>383</v>
      </c>
      <c r="L161" s="55">
        <f t="shared" si="120"/>
        <v>430</v>
      </c>
      <c r="M161" s="55">
        <f t="shared" si="120"/>
        <v>813</v>
      </c>
      <c r="N161" s="55">
        <f t="shared" si="120"/>
        <v>105</v>
      </c>
      <c r="O161" s="55">
        <f t="shared" si="120"/>
        <v>112</v>
      </c>
      <c r="P161" s="55">
        <f t="shared" si="120"/>
        <v>217</v>
      </c>
      <c r="Q161" s="55">
        <f t="shared" si="120"/>
        <v>54</v>
      </c>
      <c r="R161" s="55">
        <f t="shared" si="120"/>
        <v>50</v>
      </c>
      <c r="S161" s="55">
        <f t="shared" si="120"/>
        <v>104</v>
      </c>
      <c r="T161" s="55">
        <f t="shared" si="120"/>
        <v>114</v>
      </c>
      <c r="U161" s="55">
        <f t="shared" si="120"/>
        <v>152</v>
      </c>
      <c r="V161" s="55">
        <f t="shared" si="120"/>
        <v>266</v>
      </c>
      <c r="W161" s="55">
        <f t="shared" si="120"/>
        <v>96</v>
      </c>
      <c r="X161" s="55">
        <f t="shared" si="120"/>
        <v>92</v>
      </c>
      <c r="Y161" s="55">
        <f t="shared" si="120"/>
        <v>188</v>
      </c>
      <c r="Z161" s="55">
        <f t="shared" si="120"/>
        <v>3071</v>
      </c>
      <c r="AA161" s="55">
        <f t="shared" si="120"/>
        <v>2259</v>
      </c>
      <c r="AB161" s="55">
        <f t="shared" si="120"/>
        <v>5330</v>
      </c>
    </row>
    <row r="162" spans="1:28" ht="15">
      <c r="A162" s="89" t="s">
        <v>26</v>
      </c>
      <c r="B162" s="89"/>
      <c r="C162" s="89"/>
      <c r="D162" s="89"/>
      <c r="E162" s="89"/>
      <c r="F162" s="89"/>
      <c r="G162" s="89"/>
      <c r="H162" s="89"/>
      <c r="I162" s="89"/>
      <c r="J162" s="89"/>
      <c r="K162" s="89"/>
      <c r="L162" s="89"/>
      <c r="M162" s="89"/>
      <c r="N162" s="89"/>
      <c r="O162" s="89" t="s">
        <v>36</v>
      </c>
      <c r="P162" s="89"/>
      <c r="Q162" s="89"/>
      <c r="R162" s="89"/>
      <c r="S162" s="89"/>
      <c r="T162" s="89"/>
      <c r="U162" s="89"/>
      <c r="V162" s="89"/>
      <c r="W162" s="89"/>
      <c r="X162" s="89"/>
      <c r="Y162" s="89"/>
      <c r="Z162" s="89"/>
      <c r="AA162" s="89"/>
      <c r="AB162" s="89"/>
    </row>
    <row r="163" spans="1:28" ht="15">
      <c r="A163" s="91" t="s">
        <v>120</v>
      </c>
      <c r="B163" s="93" t="s">
        <v>37</v>
      </c>
      <c r="C163" s="93"/>
      <c r="D163" s="93"/>
      <c r="E163" s="93" t="s">
        <v>38</v>
      </c>
      <c r="F163" s="93"/>
      <c r="G163" s="93"/>
      <c r="H163" s="93" t="s">
        <v>29</v>
      </c>
      <c r="I163" s="93"/>
      <c r="J163" s="93"/>
      <c r="K163" s="93" t="s">
        <v>39</v>
      </c>
      <c r="L163" s="93"/>
      <c r="M163" s="93"/>
      <c r="N163" s="93" t="s">
        <v>40</v>
      </c>
      <c r="O163" s="93"/>
      <c r="P163" s="93"/>
      <c r="Q163" s="93" t="s">
        <v>41</v>
      </c>
      <c r="R163" s="93"/>
      <c r="S163" s="93"/>
      <c r="T163" s="93" t="s">
        <v>42</v>
      </c>
      <c r="U163" s="93"/>
      <c r="V163" s="93"/>
      <c r="W163" s="93" t="s">
        <v>43</v>
      </c>
      <c r="X163" s="93"/>
      <c r="Y163" s="93"/>
      <c r="Z163" s="93" t="s">
        <v>10</v>
      </c>
      <c r="AA163" s="93"/>
      <c r="AB163" s="93"/>
    </row>
    <row r="164" spans="1:28" ht="51">
      <c r="A164" s="92"/>
      <c r="B164" s="2" t="s">
        <v>11</v>
      </c>
      <c r="C164" s="2" t="s">
        <v>35</v>
      </c>
      <c r="D164" s="5" t="s">
        <v>44</v>
      </c>
      <c r="E164" s="2" t="s">
        <v>11</v>
      </c>
      <c r="F164" s="2" t="s">
        <v>13</v>
      </c>
      <c r="G164" s="5" t="s">
        <v>45</v>
      </c>
      <c r="H164" s="2" t="s">
        <v>11</v>
      </c>
      <c r="I164" s="2" t="s">
        <v>13</v>
      </c>
      <c r="J164" s="5" t="s">
        <v>46</v>
      </c>
      <c r="K164" s="2" t="s">
        <v>11</v>
      </c>
      <c r="L164" s="2" t="s">
        <v>13</v>
      </c>
      <c r="M164" s="5" t="s">
        <v>47</v>
      </c>
      <c r="N164" s="2" t="s">
        <v>11</v>
      </c>
      <c r="O164" s="2" t="s">
        <v>13</v>
      </c>
      <c r="P164" s="5" t="s">
        <v>48</v>
      </c>
      <c r="Q164" s="2" t="s">
        <v>11</v>
      </c>
      <c r="R164" s="2" t="s">
        <v>13</v>
      </c>
      <c r="S164" s="5" t="s">
        <v>49</v>
      </c>
      <c r="T164" s="2" t="s">
        <v>11</v>
      </c>
      <c r="U164" s="2" t="s">
        <v>13</v>
      </c>
      <c r="V164" s="5" t="s">
        <v>50</v>
      </c>
      <c r="W164" s="2" t="s">
        <v>11</v>
      </c>
      <c r="X164" s="2" t="s">
        <v>13</v>
      </c>
      <c r="Y164" s="5" t="s">
        <v>51</v>
      </c>
      <c r="Z164" s="2" t="s">
        <v>11</v>
      </c>
      <c r="AA164" s="2" t="s">
        <v>13</v>
      </c>
      <c r="AB164" s="2" t="s">
        <v>52</v>
      </c>
    </row>
    <row r="165" spans="1:28" ht="15">
      <c r="A165" s="3" t="s">
        <v>0</v>
      </c>
      <c r="B165" s="50">
        <v>5</v>
      </c>
      <c r="C165" s="50">
        <v>0</v>
      </c>
      <c r="D165" s="49">
        <f>B165+C165</f>
        <v>5</v>
      </c>
      <c r="E165" s="50">
        <v>27</v>
      </c>
      <c r="F165" s="50">
        <v>5</v>
      </c>
      <c r="G165" s="49">
        <f>E165+F165</f>
        <v>32</v>
      </c>
      <c r="H165" s="50">
        <v>28</v>
      </c>
      <c r="I165" s="50">
        <v>22</v>
      </c>
      <c r="J165" s="49">
        <f>H165+I165</f>
        <v>50</v>
      </c>
      <c r="K165" s="50">
        <v>6</v>
      </c>
      <c r="L165" s="50">
        <v>15</v>
      </c>
      <c r="M165" s="49">
        <f>K165+L165</f>
        <v>21</v>
      </c>
      <c r="N165" s="50">
        <v>3</v>
      </c>
      <c r="O165" s="50">
        <v>1</v>
      </c>
      <c r="P165" s="49">
        <f>N165+O165</f>
        <v>4</v>
      </c>
      <c r="Q165" s="50">
        <v>0</v>
      </c>
      <c r="R165" s="50">
        <v>0</v>
      </c>
      <c r="S165" s="49">
        <f>Q165+R165</f>
        <v>0</v>
      </c>
      <c r="T165" s="50">
        <v>2</v>
      </c>
      <c r="U165" s="50">
        <v>0</v>
      </c>
      <c r="V165" s="49">
        <f>T165+U165</f>
        <v>2</v>
      </c>
      <c r="W165" s="50">
        <v>0</v>
      </c>
      <c r="X165" s="50">
        <v>0</v>
      </c>
      <c r="Y165" s="49">
        <f>W165+X165</f>
        <v>0</v>
      </c>
      <c r="Z165" s="49">
        <f>B165+E165+H165+K165+N165+Q165+T165+W165</f>
        <v>71</v>
      </c>
      <c r="AA165" s="49">
        <f>C165+F165+I165+L165+O165+R165+U165+X165</f>
        <v>43</v>
      </c>
      <c r="AB165" s="49">
        <f>Z165+AA165</f>
        <v>114</v>
      </c>
    </row>
    <row r="166" spans="1:28" ht="15">
      <c r="A166" s="3" t="s">
        <v>1</v>
      </c>
      <c r="B166" s="50">
        <v>32</v>
      </c>
      <c r="C166" s="50">
        <v>19</v>
      </c>
      <c r="D166" s="49">
        <f aca="true" t="shared" si="121" ref="D166:D174">B166+C166</f>
        <v>51</v>
      </c>
      <c r="E166" s="50">
        <v>89</v>
      </c>
      <c r="F166" s="50">
        <v>64</v>
      </c>
      <c r="G166" s="49">
        <f aca="true" t="shared" si="122" ref="G166:G174">E166+F166</f>
        <v>153</v>
      </c>
      <c r="H166" s="50">
        <v>208</v>
      </c>
      <c r="I166" s="50">
        <v>170</v>
      </c>
      <c r="J166" s="49">
        <f aca="true" t="shared" si="123" ref="J166:J174">H166+I166</f>
        <v>378</v>
      </c>
      <c r="K166" s="50">
        <v>51</v>
      </c>
      <c r="L166" s="50">
        <v>122</v>
      </c>
      <c r="M166" s="49">
        <f aca="true" t="shared" si="124" ref="M166:M174">K166+L166</f>
        <v>173</v>
      </c>
      <c r="N166" s="50">
        <v>11</v>
      </c>
      <c r="O166" s="50">
        <v>19</v>
      </c>
      <c r="P166" s="49">
        <f aca="true" t="shared" si="125" ref="P166:P174">N166+O166</f>
        <v>30</v>
      </c>
      <c r="Q166" s="50">
        <v>6</v>
      </c>
      <c r="R166" s="50">
        <v>13</v>
      </c>
      <c r="S166" s="49">
        <f aca="true" t="shared" si="126" ref="S166:S174">Q166+R166</f>
        <v>19</v>
      </c>
      <c r="T166" s="50">
        <v>8</v>
      </c>
      <c r="U166" s="50">
        <v>18</v>
      </c>
      <c r="V166" s="49">
        <f aca="true" t="shared" si="127" ref="V166:V174">T166+U166</f>
        <v>26</v>
      </c>
      <c r="W166" s="50">
        <v>5</v>
      </c>
      <c r="X166" s="50">
        <v>9</v>
      </c>
      <c r="Y166" s="49">
        <f aca="true" t="shared" si="128" ref="Y166:Y174">W166+X166</f>
        <v>14</v>
      </c>
      <c r="Z166" s="49">
        <f aca="true" t="shared" si="129" ref="Z166:AA174">B166+E166+H166+K166+N166+Q166+T166+W166</f>
        <v>410</v>
      </c>
      <c r="AA166" s="49">
        <f t="shared" si="129"/>
        <v>434</v>
      </c>
      <c r="AB166" s="49">
        <f aca="true" t="shared" si="130" ref="AB166:AB174">Z166+AA166</f>
        <v>844</v>
      </c>
    </row>
    <row r="167" spans="1:28" ht="15">
      <c r="A167" s="3" t="s">
        <v>2</v>
      </c>
      <c r="B167" s="50">
        <v>31</v>
      </c>
      <c r="C167" s="50">
        <v>12</v>
      </c>
      <c r="D167" s="49">
        <f t="shared" si="121"/>
        <v>43</v>
      </c>
      <c r="E167" s="50">
        <v>117</v>
      </c>
      <c r="F167" s="50">
        <v>60</v>
      </c>
      <c r="G167" s="49">
        <f t="shared" si="122"/>
        <v>177</v>
      </c>
      <c r="H167" s="50">
        <v>228</v>
      </c>
      <c r="I167" s="50">
        <v>155</v>
      </c>
      <c r="J167" s="49">
        <f t="shared" si="123"/>
        <v>383</v>
      </c>
      <c r="K167" s="50">
        <v>69</v>
      </c>
      <c r="L167" s="50">
        <v>117</v>
      </c>
      <c r="M167" s="49">
        <f t="shared" si="124"/>
        <v>186</v>
      </c>
      <c r="N167" s="50">
        <v>16</v>
      </c>
      <c r="O167" s="50">
        <v>24</v>
      </c>
      <c r="P167" s="49">
        <f t="shared" si="125"/>
        <v>40</v>
      </c>
      <c r="Q167" s="50">
        <v>8</v>
      </c>
      <c r="R167" s="50">
        <v>19</v>
      </c>
      <c r="S167" s="49">
        <f t="shared" si="126"/>
        <v>27</v>
      </c>
      <c r="T167" s="50">
        <v>23</v>
      </c>
      <c r="U167" s="50">
        <v>45</v>
      </c>
      <c r="V167" s="49">
        <f t="shared" si="127"/>
        <v>68</v>
      </c>
      <c r="W167" s="50">
        <v>19</v>
      </c>
      <c r="X167" s="50">
        <v>29</v>
      </c>
      <c r="Y167" s="49">
        <f t="shared" si="128"/>
        <v>48</v>
      </c>
      <c r="Z167" s="49">
        <f t="shared" si="129"/>
        <v>511</v>
      </c>
      <c r="AA167" s="49">
        <f t="shared" si="129"/>
        <v>461</v>
      </c>
      <c r="AB167" s="49">
        <f t="shared" si="130"/>
        <v>972</v>
      </c>
    </row>
    <row r="168" spans="1:28" ht="15">
      <c r="A168" s="3" t="s">
        <v>3</v>
      </c>
      <c r="B168" s="50">
        <v>30</v>
      </c>
      <c r="C168" s="50">
        <v>6</v>
      </c>
      <c r="D168" s="49">
        <f t="shared" si="121"/>
        <v>36</v>
      </c>
      <c r="E168" s="50">
        <v>86</v>
      </c>
      <c r="F168" s="50">
        <v>55</v>
      </c>
      <c r="G168" s="49">
        <f t="shared" si="122"/>
        <v>141</v>
      </c>
      <c r="H168" s="50">
        <v>209</v>
      </c>
      <c r="I168" s="50">
        <v>124</v>
      </c>
      <c r="J168" s="49">
        <f t="shared" si="123"/>
        <v>333</v>
      </c>
      <c r="K168" s="50">
        <v>36</v>
      </c>
      <c r="L168" s="50">
        <v>57</v>
      </c>
      <c r="M168" s="49">
        <f t="shared" si="124"/>
        <v>93</v>
      </c>
      <c r="N168" s="50">
        <v>7</v>
      </c>
      <c r="O168" s="50">
        <v>14</v>
      </c>
      <c r="P168" s="49">
        <f t="shared" si="125"/>
        <v>21</v>
      </c>
      <c r="Q168" s="50">
        <v>5</v>
      </c>
      <c r="R168" s="50">
        <v>5</v>
      </c>
      <c r="S168" s="49">
        <f t="shared" si="126"/>
        <v>10</v>
      </c>
      <c r="T168" s="50">
        <v>14</v>
      </c>
      <c r="U168" s="50">
        <v>30</v>
      </c>
      <c r="V168" s="49">
        <f t="shared" si="127"/>
        <v>44</v>
      </c>
      <c r="W168" s="50">
        <v>13</v>
      </c>
      <c r="X168" s="50">
        <v>27</v>
      </c>
      <c r="Y168" s="49">
        <f t="shared" si="128"/>
        <v>40</v>
      </c>
      <c r="Z168" s="49">
        <f t="shared" si="129"/>
        <v>400</v>
      </c>
      <c r="AA168" s="49">
        <f t="shared" si="129"/>
        <v>318</v>
      </c>
      <c r="AB168" s="49">
        <f t="shared" si="130"/>
        <v>718</v>
      </c>
    </row>
    <row r="169" spans="1:28" ht="15">
      <c r="A169" s="3" t="s">
        <v>4</v>
      </c>
      <c r="B169" s="50">
        <v>41</v>
      </c>
      <c r="C169" s="50">
        <v>9</v>
      </c>
      <c r="D169" s="49">
        <f t="shared" si="121"/>
        <v>50</v>
      </c>
      <c r="E169" s="50">
        <v>87</v>
      </c>
      <c r="F169" s="50">
        <v>52</v>
      </c>
      <c r="G169" s="49">
        <f t="shared" si="122"/>
        <v>139</v>
      </c>
      <c r="H169" s="50">
        <v>164</v>
      </c>
      <c r="I169" s="50">
        <v>119</v>
      </c>
      <c r="J169" s="49">
        <f t="shared" si="123"/>
        <v>283</v>
      </c>
      <c r="K169" s="50">
        <v>41</v>
      </c>
      <c r="L169" s="50">
        <v>43</v>
      </c>
      <c r="M169" s="49">
        <f t="shared" si="124"/>
        <v>84</v>
      </c>
      <c r="N169" s="50">
        <v>9</v>
      </c>
      <c r="O169" s="50">
        <v>13</v>
      </c>
      <c r="P169" s="49">
        <f t="shared" si="125"/>
        <v>22</v>
      </c>
      <c r="Q169" s="50">
        <v>5</v>
      </c>
      <c r="R169" s="50">
        <v>6</v>
      </c>
      <c r="S169" s="49">
        <f t="shared" si="126"/>
        <v>11</v>
      </c>
      <c r="T169" s="50">
        <v>12</v>
      </c>
      <c r="U169" s="50">
        <v>16</v>
      </c>
      <c r="V169" s="49">
        <f t="shared" si="127"/>
        <v>28</v>
      </c>
      <c r="W169" s="50">
        <v>13</v>
      </c>
      <c r="X169" s="50">
        <v>10</v>
      </c>
      <c r="Y169" s="49">
        <f t="shared" si="128"/>
        <v>23</v>
      </c>
      <c r="Z169" s="49">
        <f t="shared" si="129"/>
        <v>372</v>
      </c>
      <c r="AA169" s="49">
        <f t="shared" si="129"/>
        <v>268</v>
      </c>
      <c r="AB169" s="49">
        <f t="shared" si="130"/>
        <v>640</v>
      </c>
    </row>
    <row r="170" spans="1:28" ht="15">
      <c r="A170" s="3" t="s">
        <v>5</v>
      </c>
      <c r="B170" s="50">
        <v>39</v>
      </c>
      <c r="C170" s="50">
        <v>12</v>
      </c>
      <c r="D170" s="49">
        <f t="shared" si="121"/>
        <v>51</v>
      </c>
      <c r="E170" s="50">
        <v>70</v>
      </c>
      <c r="F170" s="50">
        <v>57</v>
      </c>
      <c r="G170" s="49">
        <f t="shared" si="122"/>
        <v>127</v>
      </c>
      <c r="H170" s="50">
        <v>174</v>
      </c>
      <c r="I170" s="50">
        <v>94</v>
      </c>
      <c r="J170" s="49">
        <f t="shared" si="123"/>
        <v>268</v>
      </c>
      <c r="K170" s="50">
        <v>40</v>
      </c>
      <c r="L170" s="50">
        <v>34</v>
      </c>
      <c r="M170" s="49">
        <f t="shared" si="124"/>
        <v>74</v>
      </c>
      <c r="N170" s="50">
        <v>4</v>
      </c>
      <c r="O170" s="50">
        <v>7</v>
      </c>
      <c r="P170" s="49">
        <f t="shared" si="125"/>
        <v>11</v>
      </c>
      <c r="Q170" s="50">
        <v>5</v>
      </c>
      <c r="R170" s="50">
        <v>3</v>
      </c>
      <c r="S170" s="49">
        <f t="shared" si="126"/>
        <v>8</v>
      </c>
      <c r="T170" s="50">
        <v>12</v>
      </c>
      <c r="U170" s="50">
        <v>14</v>
      </c>
      <c r="V170" s="49">
        <f t="shared" si="127"/>
        <v>26</v>
      </c>
      <c r="W170" s="50">
        <v>4</v>
      </c>
      <c r="X170" s="50">
        <v>6</v>
      </c>
      <c r="Y170" s="49">
        <f t="shared" si="128"/>
        <v>10</v>
      </c>
      <c r="Z170" s="49">
        <f t="shared" si="129"/>
        <v>348</v>
      </c>
      <c r="AA170" s="49">
        <f t="shared" si="129"/>
        <v>227</v>
      </c>
      <c r="AB170" s="49">
        <f t="shared" si="130"/>
        <v>575</v>
      </c>
    </row>
    <row r="171" spans="1:28" ht="15">
      <c r="A171" s="3" t="s">
        <v>6</v>
      </c>
      <c r="B171" s="50">
        <v>25</v>
      </c>
      <c r="C171" s="50">
        <v>13</v>
      </c>
      <c r="D171" s="49">
        <f t="shared" si="121"/>
        <v>38</v>
      </c>
      <c r="E171" s="50">
        <v>89</v>
      </c>
      <c r="F171" s="50">
        <v>73</v>
      </c>
      <c r="G171" s="49">
        <f t="shared" si="122"/>
        <v>162</v>
      </c>
      <c r="H171" s="50">
        <v>135</v>
      </c>
      <c r="I171" s="50">
        <v>115</v>
      </c>
      <c r="J171" s="49">
        <f t="shared" si="123"/>
        <v>250</v>
      </c>
      <c r="K171" s="50">
        <v>23</v>
      </c>
      <c r="L171" s="50">
        <v>15</v>
      </c>
      <c r="M171" s="49">
        <f t="shared" si="124"/>
        <v>38</v>
      </c>
      <c r="N171" s="50">
        <v>5</v>
      </c>
      <c r="O171" s="50">
        <v>7</v>
      </c>
      <c r="P171" s="49">
        <f t="shared" si="125"/>
        <v>12</v>
      </c>
      <c r="Q171" s="50">
        <v>3</v>
      </c>
      <c r="R171" s="50">
        <v>6</v>
      </c>
      <c r="S171" s="49">
        <f t="shared" si="126"/>
        <v>9</v>
      </c>
      <c r="T171" s="50">
        <v>2</v>
      </c>
      <c r="U171" s="50">
        <v>8</v>
      </c>
      <c r="V171" s="49">
        <f t="shared" si="127"/>
        <v>10</v>
      </c>
      <c r="W171" s="50">
        <v>5</v>
      </c>
      <c r="X171" s="50">
        <v>6</v>
      </c>
      <c r="Y171" s="49">
        <f t="shared" si="128"/>
        <v>11</v>
      </c>
      <c r="Z171" s="49">
        <f t="shared" si="129"/>
        <v>287</v>
      </c>
      <c r="AA171" s="49">
        <f t="shared" si="129"/>
        <v>243</v>
      </c>
      <c r="AB171" s="49">
        <f t="shared" si="130"/>
        <v>530</v>
      </c>
    </row>
    <row r="172" spans="1:28" ht="15">
      <c r="A172" s="3" t="s">
        <v>7</v>
      </c>
      <c r="B172" s="50">
        <v>20</v>
      </c>
      <c r="C172" s="50">
        <v>11</v>
      </c>
      <c r="D172" s="49">
        <f t="shared" si="121"/>
        <v>31</v>
      </c>
      <c r="E172" s="50">
        <v>69</v>
      </c>
      <c r="F172" s="50">
        <v>53</v>
      </c>
      <c r="G172" s="49">
        <f t="shared" si="122"/>
        <v>122</v>
      </c>
      <c r="H172" s="50">
        <v>142</v>
      </c>
      <c r="I172" s="50">
        <v>71</v>
      </c>
      <c r="J172" s="49">
        <f t="shared" si="123"/>
        <v>213</v>
      </c>
      <c r="K172" s="50">
        <v>18</v>
      </c>
      <c r="L172" s="50">
        <v>5</v>
      </c>
      <c r="M172" s="49">
        <f t="shared" si="124"/>
        <v>23</v>
      </c>
      <c r="N172" s="50">
        <v>1</v>
      </c>
      <c r="O172" s="50">
        <v>5</v>
      </c>
      <c r="P172" s="49">
        <f t="shared" si="125"/>
        <v>6</v>
      </c>
      <c r="Q172" s="50">
        <v>0</v>
      </c>
      <c r="R172" s="50">
        <v>2</v>
      </c>
      <c r="S172" s="49">
        <f t="shared" si="126"/>
        <v>2</v>
      </c>
      <c r="T172" s="50">
        <v>2</v>
      </c>
      <c r="U172" s="50">
        <v>3</v>
      </c>
      <c r="V172" s="49">
        <f t="shared" si="127"/>
        <v>5</v>
      </c>
      <c r="W172" s="50">
        <v>2</v>
      </c>
      <c r="X172" s="50">
        <v>1</v>
      </c>
      <c r="Y172" s="49">
        <f t="shared" si="128"/>
        <v>3</v>
      </c>
      <c r="Z172" s="49">
        <f t="shared" si="129"/>
        <v>254</v>
      </c>
      <c r="AA172" s="49">
        <f t="shared" si="129"/>
        <v>151</v>
      </c>
      <c r="AB172" s="49">
        <f t="shared" si="130"/>
        <v>405</v>
      </c>
    </row>
    <row r="173" spans="1:28" ht="15">
      <c r="A173" s="3" t="s">
        <v>8</v>
      </c>
      <c r="B173" s="50">
        <v>23</v>
      </c>
      <c r="C173" s="50">
        <v>6</v>
      </c>
      <c r="D173" s="49">
        <f t="shared" si="121"/>
        <v>29</v>
      </c>
      <c r="E173" s="50">
        <v>37</v>
      </c>
      <c r="F173" s="50">
        <v>31</v>
      </c>
      <c r="G173" s="49">
        <f t="shared" si="122"/>
        <v>68</v>
      </c>
      <c r="H173" s="50">
        <v>69</v>
      </c>
      <c r="I173" s="50">
        <v>38</v>
      </c>
      <c r="J173" s="49">
        <f t="shared" si="123"/>
        <v>107</v>
      </c>
      <c r="K173" s="50">
        <v>11</v>
      </c>
      <c r="L173" s="50">
        <v>2</v>
      </c>
      <c r="M173" s="49">
        <f t="shared" si="124"/>
        <v>13</v>
      </c>
      <c r="N173" s="50">
        <v>3</v>
      </c>
      <c r="O173" s="50">
        <v>0</v>
      </c>
      <c r="P173" s="49">
        <f t="shared" si="125"/>
        <v>3</v>
      </c>
      <c r="Q173" s="50">
        <v>0</v>
      </c>
      <c r="R173" s="50">
        <v>0</v>
      </c>
      <c r="S173" s="49">
        <f t="shared" si="126"/>
        <v>0</v>
      </c>
      <c r="T173" s="50">
        <v>1</v>
      </c>
      <c r="U173" s="50">
        <v>1</v>
      </c>
      <c r="V173" s="49">
        <f t="shared" si="127"/>
        <v>2</v>
      </c>
      <c r="W173" s="50">
        <v>2</v>
      </c>
      <c r="X173" s="50">
        <v>2</v>
      </c>
      <c r="Y173" s="49">
        <f t="shared" si="128"/>
        <v>4</v>
      </c>
      <c r="Z173" s="49">
        <f t="shared" si="129"/>
        <v>146</v>
      </c>
      <c r="AA173" s="49">
        <f t="shared" si="129"/>
        <v>80</v>
      </c>
      <c r="AB173" s="49">
        <f t="shared" si="130"/>
        <v>226</v>
      </c>
    </row>
    <row r="174" spans="1:28" ht="15">
      <c r="A174" s="3" t="s">
        <v>9</v>
      </c>
      <c r="B174" s="50">
        <v>8</v>
      </c>
      <c r="C174" s="50">
        <v>2</v>
      </c>
      <c r="D174" s="49">
        <f t="shared" si="121"/>
        <v>10</v>
      </c>
      <c r="E174" s="50">
        <v>11</v>
      </c>
      <c r="F174" s="50">
        <v>16</v>
      </c>
      <c r="G174" s="49">
        <f t="shared" si="122"/>
        <v>27</v>
      </c>
      <c r="H174" s="50">
        <v>31</v>
      </c>
      <c r="I174" s="50">
        <v>13</v>
      </c>
      <c r="J174" s="49">
        <f t="shared" si="123"/>
        <v>44</v>
      </c>
      <c r="K174" s="50">
        <v>2</v>
      </c>
      <c r="L174" s="50">
        <v>4</v>
      </c>
      <c r="M174" s="49">
        <f t="shared" si="124"/>
        <v>6</v>
      </c>
      <c r="N174" s="50">
        <v>0</v>
      </c>
      <c r="O174" s="50">
        <v>0</v>
      </c>
      <c r="P174" s="49">
        <f t="shared" si="125"/>
        <v>0</v>
      </c>
      <c r="Q174" s="50">
        <v>0</v>
      </c>
      <c r="R174" s="50">
        <v>0</v>
      </c>
      <c r="S174" s="49">
        <f t="shared" si="126"/>
        <v>0</v>
      </c>
      <c r="T174" s="50">
        <v>1</v>
      </c>
      <c r="U174" s="50">
        <v>1</v>
      </c>
      <c r="V174" s="49">
        <f t="shared" si="127"/>
        <v>2</v>
      </c>
      <c r="W174" s="50">
        <v>0</v>
      </c>
      <c r="X174" s="50">
        <v>1</v>
      </c>
      <c r="Y174" s="49">
        <f t="shared" si="128"/>
        <v>1</v>
      </c>
      <c r="Z174" s="49">
        <f t="shared" si="129"/>
        <v>53</v>
      </c>
      <c r="AA174" s="49">
        <f t="shared" si="129"/>
        <v>37</v>
      </c>
      <c r="AB174" s="49">
        <f t="shared" si="130"/>
        <v>90</v>
      </c>
    </row>
    <row r="175" spans="1:28" ht="15.75">
      <c r="A175" s="4" t="s">
        <v>10</v>
      </c>
      <c r="B175" s="55">
        <f>SUM(B165:B174)</f>
        <v>254</v>
      </c>
      <c r="C175" s="55">
        <f aca="true" t="shared" si="131" ref="C175:AB175">SUM(C165:C174)</f>
        <v>90</v>
      </c>
      <c r="D175" s="55">
        <f t="shared" si="131"/>
        <v>344</v>
      </c>
      <c r="E175" s="55">
        <f t="shared" si="131"/>
        <v>682</v>
      </c>
      <c r="F175" s="55">
        <f t="shared" si="131"/>
        <v>466</v>
      </c>
      <c r="G175" s="55">
        <f t="shared" si="131"/>
        <v>1148</v>
      </c>
      <c r="H175" s="55">
        <f t="shared" si="131"/>
        <v>1388</v>
      </c>
      <c r="I175" s="55">
        <f t="shared" si="131"/>
        <v>921</v>
      </c>
      <c r="J175" s="55">
        <f t="shared" si="131"/>
        <v>2309</v>
      </c>
      <c r="K175" s="55">
        <f t="shared" si="131"/>
        <v>297</v>
      </c>
      <c r="L175" s="55">
        <f t="shared" si="131"/>
        <v>414</v>
      </c>
      <c r="M175" s="55">
        <f t="shared" si="131"/>
        <v>711</v>
      </c>
      <c r="N175" s="55">
        <f t="shared" si="131"/>
        <v>59</v>
      </c>
      <c r="O175" s="55">
        <f t="shared" si="131"/>
        <v>90</v>
      </c>
      <c r="P175" s="55">
        <f t="shared" si="131"/>
        <v>149</v>
      </c>
      <c r="Q175" s="55">
        <f t="shared" si="131"/>
        <v>32</v>
      </c>
      <c r="R175" s="55">
        <f t="shared" si="131"/>
        <v>54</v>
      </c>
      <c r="S175" s="55">
        <f t="shared" si="131"/>
        <v>86</v>
      </c>
      <c r="T175" s="55">
        <f t="shared" si="131"/>
        <v>77</v>
      </c>
      <c r="U175" s="55">
        <f t="shared" si="131"/>
        <v>136</v>
      </c>
      <c r="V175" s="55">
        <f t="shared" si="131"/>
        <v>213</v>
      </c>
      <c r="W175" s="55">
        <f t="shared" si="131"/>
        <v>63</v>
      </c>
      <c r="X175" s="55">
        <f t="shared" si="131"/>
        <v>91</v>
      </c>
      <c r="Y175" s="55">
        <f t="shared" si="131"/>
        <v>154</v>
      </c>
      <c r="Z175" s="55">
        <f t="shared" si="131"/>
        <v>2852</v>
      </c>
      <c r="AA175" s="55">
        <f t="shared" si="131"/>
        <v>2262</v>
      </c>
      <c r="AB175" s="55">
        <f t="shared" si="131"/>
        <v>5114</v>
      </c>
    </row>
    <row r="179" spans="1:28" ht="15">
      <c r="A179" s="99" t="s">
        <v>139</v>
      </c>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row>
    <row r="180" spans="1:28" ht="15">
      <c r="A180" s="91" t="s">
        <v>120</v>
      </c>
      <c r="B180" s="93" t="s">
        <v>37</v>
      </c>
      <c r="C180" s="93"/>
      <c r="D180" s="93"/>
      <c r="E180" s="93" t="s">
        <v>38</v>
      </c>
      <c r="F180" s="93"/>
      <c r="G180" s="93"/>
      <c r="H180" s="93" t="s">
        <v>29</v>
      </c>
      <c r="I180" s="93"/>
      <c r="J180" s="93"/>
      <c r="K180" s="93" t="s">
        <v>39</v>
      </c>
      <c r="L180" s="93"/>
      <c r="M180" s="93"/>
      <c r="N180" s="93" t="s">
        <v>40</v>
      </c>
      <c r="O180" s="93"/>
      <c r="P180" s="93"/>
      <c r="Q180" s="93" t="s">
        <v>41</v>
      </c>
      <c r="R180" s="93"/>
      <c r="S180" s="93"/>
      <c r="T180" s="93" t="s">
        <v>42</v>
      </c>
      <c r="U180" s="93"/>
      <c r="V180" s="93"/>
      <c r="W180" s="93" t="s">
        <v>43</v>
      </c>
      <c r="X180" s="93"/>
      <c r="Y180" s="93"/>
      <c r="Z180" s="93" t="s">
        <v>10</v>
      </c>
      <c r="AA180" s="93"/>
      <c r="AB180" s="93"/>
    </row>
    <row r="181" spans="1:28" ht="51">
      <c r="A181" s="92"/>
      <c r="B181" s="2" t="s">
        <v>11</v>
      </c>
      <c r="C181" s="2" t="s">
        <v>35</v>
      </c>
      <c r="D181" s="5" t="s">
        <v>44</v>
      </c>
      <c r="E181" s="2" t="s">
        <v>11</v>
      </c>
      <c r="F181" s="2" t="s">
        <v>13</v>
      </c>
      <c r="G181" s="5" t="s">
        <v>45</v>
      </c>
      <c r="H181" s="2" t="s">
        <v>11</v>
      </c>
      <c r="I181" s="2" t="s">
        <v>13</v>
      </c>
      <c r="J181" s="5" t="s">
        <v>46</v>
      </c>
      <c r="K181" s="2" t="s">
        <v>11</v>
      </c>
      <c r="L181" s="2" t="s">
        <v>13</v>
      </c>
      <c r="M181" s="5" t="s">
        <v>47</v>
      </c>
      <c r="N181" s="2" t="s">
        <v>11</v>
      </c>
      <c r="O181" s="2" t="s">
        <v>13</v>
      </c>
      <c r="P181" s="5" t="s">
        <v>48</v>
      </c>
      <c r="Q181" s="2" t="s">
        <v>11</v>
      </c>
      <c r="R181" s="2" t="s">
        <v>13</v>
      </c>
      <c r="S181" s="5" t="s">
        <v>49</v>
      </c>
      <c r="T181" s="2" t="s">
        <v>11</v>
      </c>
      <c r="U181" s="2" t="s">
        <v>13</v>
      </c>
      <c r="V181" s="5" t="s">
        <v>50</v>
      </c>
      <c r="W181" s="2" t="s">
        <v>11</v>
      </c>
      <c r="X181" s="2" t="s">
        <v>13</v>
      </c>
      <c r="Y181" s="5" t="s">
        <v>51</v>
      </c>
      <c r="Z181" s="2" t="s">
        <v>11</v>
      </c>
      <c r="AA181" s="2" t="s">
        <v>13</v>
      </c>
      <c r="AB181" s="2" t="s">
        <v>52</v>
      </c>
    </row>
    <row r="182" spans="1:28" ht="15">
      <c r="A182" s="3" t="s">
        <v>0</v>
      </c>
      <c r="B182" s="44">
        <f>(B11+B25+B39+B53+B67+B81+B95+B109+B123+B137+B151+B165)/12</f>
        <v>7.166666666666667</v>
      </c>
      <c r="C182" s="44">
        <f aca="true" t="shared" si="132" ref="C182:AB182">(C11+C25+C39+C53+C67+C81+C95+C109+C123+C137+C151+C165)/12</f>
        <v>5.25</v>
      </c>
      <c r="D182" s="44">
        <f t="shared" si="132"/>
        <v>12.416666666666666</v>
      </c>
      <c r="E182" s="44">
        <f t="shared" si="132"/>
        <v>22</v>
      </c>
      <c r="F182" s="44">
        <f t="shared" si="132"/>
        <v>9.583333333333334</v>
      </c>
      <c r="G182" s="44">
        <f t="shared" si="132"/>
        <v>31.583333333333332</v>
      </c>
      <c r="H182" s="44">
        <f t="shared" si="132"/>
        <v>33.5</v>
      </c>
      <c r="I182" s="44">
        <f t="shared" si="132"/>
        <v>22.333333333333332</v>
      </c>
      <c r="J182" s="44">
        <f t="shared" si="132"/>
        <v>55.833333333333336</v>
      </c>
      <c r="K182" s="44">
        <f t="shared" si="132"/>
        <v>9.333333333333334</v>
      </c>
      <c r="L182" s="44">
        <f t="shared" si="132"/>
        <v>9.333333333333334</v>
      </c>
      <c r="M182" s="44">
        <f t="shared" si="132"/>
        <v>18.666666666666668</v>
      </c>
      <c r="N182" s="44">
        <f t="shared" si="132"/>
        <v>1.6666666666666667</v>
      </c>
      <c r="O182" s="44">
        <f t="shared" si="132"/>
        <v>1.0833333333333333</v>
      </c>
      <c r="P182" s="44">
        <f t="shared" si="132"/>
        <v>2.75</v>
      </c>
      <c r="Q182" s="44">
        <f t="shared" si="132"/>
        <v>0.25</v>
      </c>
      <c r="R182" s="44">
        <f t="shared" si="132"/>
        <v>0.3333333333333333</v>
      </c>
      <c r="S182" s="44">
        <f t="shared" si="132"/>
        <v>0.5833333333333334</v>
      </c>
      <c r="T182" s="44">
        <f t="shared" si="132"/>
        <v>1.25</v>
      </c>
      <c r="U182" s="44">
        <f t="shared" si="132"/>
        <v>0.25</v>
      </c>
      <c r="V182" s="44">
        <f t="shared" si="132"/>
        <v>1.5</v>
      </c>
      <c r="W182" s="44">
        <f t="shared" si="132"/>
        <v>0</v>
      </c>
      <c r="X182" s="44">
        <f t="shared" si="132"/>
        <v>0.08333333333333333</v>
      </c>
      <c r="Y182" s="44">
        <f t="shared" si="132"/>
        <v>0.08333333333333333</v>
      </c>
      <c r="Z182" s="44">
        <f t="shared" si="132"/>
        <v>75.16666666666667</v>
      </c>
      <c r="AA182" s="44">
        <f t="shared" si="132"/>
        <v>48.25</v>
      </c>
      <c r="AB182" s="44">
        <f t="shared" si="132"/>
        <v>123.41666666666667</v>
      </c>
    </row>
    <row r="183" spans="1:28" ht="15">
      <c r="A183" s="3" t="s">
        <v>1</v>
      </c>
      <c r="B183" s="44">
        <f aca="true" t="shared" si="133" ref="B183:AB183">(B12+B26+B40+B54+B68+B82+B96+B110+B124+B138+B152+B166)/12</f>
        <v>42.083333333333336</v>
      </c>
      <c r="C183" s="44">
        <f t="shared" si="133"/>
        <v>34.333333333333336</v>
      </c>
      <c r="D183" s="44">
        <f t="shared" si="133"/>
        <v>76.41666666666667</v>
      </c>
      <c r="E183" s="44">
        <f t="shared" si="133"/>
        <v>101.83333333333333</v>
      </c>
      <c r="F183" s="44">
        <f t="shared" si="133"/>
        <v>68.41666666666667</v>
      </c>
      <c r="G183" s="44">
        <f t="shared" si="133"/>
        <v>170.25</v>
      </c>
      <c r="H183" s="44">
        <f t="shared" si="133"/>
        <v>209.16666666666666</v>
      </c>
      <c r="I183" s="44">
        <f t="shared" si="133"/>
        <v>151</v>
      </c>
      <c r="J183" s="44">
        <f t="shared" si="133"/>
        <v>360.1666666666667</v>
      </c>
      <c r="K183" s="44">
        <f t="shared" si="133"/>
        <v>58.666666666666664</v>
      </c>
      <c r="L183" s="44">
        <f t="shared" si="133"/>
        <v>93</v>
      </c>
      <c r="M183" s="44">
        <f t="shared" si="133"/>
        <v>151.66666666666666</v>
      </c>
      <c r="N183" s="44">
        <f t="shared" si="133"/>
        <v>17.5</v>
      </c>
      <c r="O183" s="44">
        <f t="shared" si="133"/>
        <v>18.333333333333332</v>
      </c>
      <c r="P183" s="44">
        <f t="shared" si="133"/>
        <v>35.833333333333336</v>
      </c>
      <c r="Q183" s="44">
        <f t="shared" si="133"/>
        <v>5.833333333333333</v>
      </c>
      <c r="R183" s="44">
        <f t="shared" si="133"/>
        <v>6.666666666666667</v>
      </c>
      <c r="S183" s="44">
        <f t="shared" si="133"/>
        <v>12.5</v>
      </c>
      <c r="T183" s="44">
        <f t="shared" si="133"/>
        <v>11.25</v>
      </c>
      <c r="U183" s="44">
        <f t="shared" si="133"/>
        <v>22.416666666666668</v>
      </c>
      <c r="V183" s="44">
        <f t="shared" si="133"/>
        <v>33.666666666666664</v>
      </c>
      <c r="W183" s="44">
        <f t="shared" si="133"/>
        <v>4.916666666666667</v>
      </c>
      <c r="X183" s="44">
        <f t="shared" si="133"/>
        <v>10</v>
      </c>
      <c r="Y183" s="44">
        <f t="shared" si="133"/>
        <v>14.916666666666666</v>
      </c>
      <c r="Z183" s="44">
        <f t="shared" si="133"/>
        <v>451.25</v>
      </c>
      <c r="AA183" s="44">
        <f t="shared" si="133"/>
        <v>404.1666666666667</v>
      </c>
      <c r="AB183" s="44">
        <f t="shared" si="133"/>
        <v>855.4166666666666</v>
      </c>
    </row>
    <row r="184" spans="1:28" ht="15">
      <c r="A184" s="3" t="s">
        <v>2</v>
      </c>
      <c r="B184" s="44">
        <f aca="true" t="shared" si="134" ref="B184:AB184">(B13+B27+B41+B55+B69+B83+B97+B111+B125+B139+B153+B167)/12</f>
        <v>48.666666666666664</v>
      </c>
      <c r="C184" s="44">
        <f t="shared" si="134"/>
        <v>33.666666666666664</v>
      </c>
      <c r="D184" s="44">
        <f t="shared" si="134"/>
        <v>82.33333333333333</v>
      </c>
      <c r="E184" s="44">
        <f t="shared" si="134"/>
        <v>121.25</v>
      </c>
      <c r="F184" s="44">
        <f t="shared" si="134"/>
        <v>73.5</v>
      </c>
      <c r="G184" s="44">
        <f t="shared" si="134"/>
        <v>194.75</v>
      </c>
      <c r="H184" s="44">
        <f t="shared" si="134"/>
        <v>283.8333333333333</v>
      </c>
      <c r="I184" s="44">
        <f t="shared" si="134"/>
        <v>180.5</v>
      </c>
      <c r="J184" s="44">
        <f t="shared" si="134"/>
        <v>464.3333333333333</v>
      </c>
      <c r="K184" s="44">
        <f t="shared" si="134"/>
        <v>70.83333333333333</v>
      </c>
      <c r="L184" s="44">
        <f t="shared" si="134"/>
        <v>99.58333333333333</v>
      </c>
      <c r="M184" s="44">
        <f t="shared" si="134"/>
        <v>170.41666666666666</v>
      </c>
      <c r="N184" s="44">
        <f t="shared" si="134"/>
        <v>20.75</v>
      </c>
      <c r="O184" s="44">
        <f t="shared" si="134"/>
        <v>28.25</v>
      </c>
      <c r="P184" s="44">
        <f t="shared" si="134"/>
        <v>49</v>
      </c>
      <c r="Q184" s="44">
        <f t="shared" si="134"/>
        <v>13.333333333333334</v>
      </c>
      <c r="R184" s="44">
        <f t="shared" si="134"/>
        <v>13.75</v>
      </c>
      <c r="S184" s="44">
        <f t="shared" si="134"/>
        <v>27.083333333333332</v>
      </c>
      <c r="T184" s="44">
        <f t="shared" si="134"/>
        <v>27.083333333333332</v>
      </c>
      <c r="U184" s="44">
        <f t="shared" si="134"/>
        <v>48.166666666666664</v>
      </c>
      <c r="V184" s="44">
        <f t="shared" si="134"/>
        <v>75.25</v>
      </c>
      <c r="W184" s="44">
        <f t="shared" si="134"/>
        <v>15.75</v>
      </c>
      <c r="X184" s="44">
        <f t="shared" si="134"/>
        <v>27.916666666666668</v>
      </c>
      <c r="Y184" s="44">
        <f t="shared" si="134"/>
        <v>43.666666666666664</v>
      </c>
      <c r="Z184" s="44">
        <f t="shared" si="134"/>
        <v>601.5</v>
      </c>
      <c r="AA184" s="44">
        <f t="shared" si="134"/>
        <v>505.3333333333333</v>
      </c>
      <c r="AB184" s="44">
        <f t="shared" si="134"/>
        <v>1106.8333333333333</v>
      </c>
    </row>
    <row r="185" spans="1:28" ht="15">
      <c r="A185" s="3" t="s">
        <v>3</v>
      </c>
      <c r="B185" s="44">
        <f aca="true" t="shared" si="135" ref="B185:AB185">(B14+B28+B42+B56+B70+B84+B98+B112+B126+B140+B154+B168)/12</f>
        <v>49.583333333333336</v>
      </c>
      <c r="C185" s="44">
        <f t="shared" si="135"/>
        <v>25.75</v>
      </c>
      <c r="D185" s="44">
        <f t="shared" si="135"/>
        <v>75.33333333333333</v>
      </c>
      <c r="E185" s="44">
        <f t="shared" si="135"/>
        <v>108.33333333333333</v>
      </c>
      <c r="F185" s="44">
        <f t="shared" si="135"/>
        <v>66</v>
      </c>
      <c r="G185" s="44">
        <f t="shared" si="135"/>
        <v>174.33333333333334</v>
      </c>
      <c r="H185" s="44">
        <f t="shared" si="135"/>
        <v>250</v>
      </c>
      <c r="I185" s="44">
        <f t="shared" si="135"/>
        <v>148.41666666666666</v>
      </c>
      <c r="J185" s="44">
        <f t="shared" si="135"/>
        <v>398.4166666666667</v>
      </c>
      <c r="K185" s="44">
        <f t="shared" si="135"/>
        <v>61.916666666666664</v>
      </c>
      <c r="L185" s="44">
        <f t="shared" si="135"/>
        <v>69</v>
      </c>
      <c r="M185" s="44">
        <f t="shared" si="135"/>
        <v>130.91666666666666</v>
      </c>
      <c r="N185" s="44">
        <f t="shared" si="135"/>
        <v>15.833333333333334</v>
      </c>
      <c r="O185" s="44">
        <f t="shared" si="135"/>
        <v>16.75</v>
      </c>
      <c r="P185" s="44">
        <f t="shared" si="135"/>
        <v>32.583333333333336</v>
      </c>
      <c r="Q185" s="44">
        <f t="shared" si="135"/>
        <v>7.166666666666667</v>
      </c>
      <c r="R185" s="44">
        <f t="shared" si="135"/>
        <v>7.75</v>
      </c>
      <c r="S185" s="44">
        <f t="shared" si="135"/>
        <v>14.916666666666666</v>
      </c>
      <c r="T185" s="44">
        <f t="shared" si="135"/>
        <v>22.416666666666668</v>
      </c>
      <c r="U185" s="44">
        <f t="shared" si="135"/>
        <v>31.333333333333332</v>
      </c>
      <c r="V185" s="44">
        <f t="shared" si="135"/>
        <v>53.75</v>
      </c>
      <c r="W185" s="44">
        <f t="shared" si="135"/>
        <v>15.083333333333334</v>
      </c>
      <c r="X185" s="44">
        <f t="shared" si="135"/>
        <v>21</v>
      </c>
      <c r="Y185" s="44">
        <f t="shared" si="135"/>
        <v>36.083333333333336</v>
      </c>
      <c r="Z185" s="44">
        <f t="shared" si="135"/>
        <v>530.3333333333334</v>
      </c>
      <c r="AA185" s="44">
        <f t="shared" si="135"/>
        <v>386</v>
      </c>
      <c r="AB185" s="44">
        <f t="shared" si="135"/>
        <v>916.3333333333334</v>
      </c>
    </row>
    <row r="186" spans="1:28" ht="15">
      <c r="A186" s="3" t="s">
        <v>4</v>
      </c>
      <c r="B186" s="44">
        <f aca="true" t="shared" si="136" ref="B186:AB186">(B15+B29+B43+B57+B71+B85+B99+B113+B127+B141+B155+B169)/12</f>
        <v>40.75</v>
      </c>
      <c r="C186" s="44">
        <f t="shared" si="136"/>
        <v>21.916666666666668</v>
      </c>
      <c r="D186" s="44">
        <f t="shared" si="136"/>
        <v>62.666666666666664</v>
      </c>
      <c r="E186" s="44">
        <f t="shared" si="136"/>
        <v>103.83333333333333</v>
      </c>
      <c r="F186" s="44">
        <f t="shared" si="136"/>
        <v>59.833333333333336</v>
      </c>
      <c r="G186" s="44">
        <f t="shared" si="136"/>
        <v>163.66666666666666</v>
      </c>
      <c r="H186" s="44">
        <f t="shared" si="136"/>
        <v>217.16666666666666</v>
      </c>
      <c r="I186" s="44">
        <f t="shared" si="136"/>
        <v>152.08333333333334</v>
      </c>
      <c r="J186" s="44">
        <f t="shared" si="136"/>
        <v>369.25</v>
      </c>
      <c r="K186" s="44">
        <f t="shared" si="136"/>
        <v>48.416666666666664</v>
      </c>
      <c r="L186" s="44">
        <f t="shared" si="136"/>
        <v>50.916666666666664</v>
      </c>
      <c r="M186" s="44">
        <f t="shared" si="136"/>
        <v>99.33333333333333</v>
      </c>
      <c r="N186" s="44">
        <f t="shared" si="136"/>
        <v>13.25</v>
      </c>
      <c r="O186" s="44">
        <f t="shared" si="136"/>
        <v>16.75</v>
      </c>
      <c r="P186" s="44">
        <f t="shared" si="136"/>
        <v>30</v>
      </c>
      <c r="Q186" s="44">
        <f t="shared" si="136"/>
        <v>6.25</v>
      </c>
      <c r="R186" s="44">
        <f t="shared" si="136"/>
        <v>8.5</v>
      </c>
      <c r="S186" s="44">
        <f t="shared" si="136"/>
        <v>14.75</v>
      </c>
      <c r="T186" s="44">
        <f t="shared" si="136"/>
        <v>14.166666666666666</v>
      </c>
      <c r="U186" s="44">
        <f t="shared" si="136"/>
        <v>20.416666666666668</v>
      </c>
      <c r="V186" s="44">
        <f t="shared" si="136"/>
        <v>34.583333333333336</v>
      </c>
      <c r="W186" s="44">
        <f t="shared" si="136"/>
        <v>11.833333333333334</v>
      </c>
      <c r="X186" s="44">
        <f t="shared" si="136"/>
        <v>11.916666666666666</v>
      </c>
      <c r="Y186" s="44">
        <f t="shared" si="136"/>
        <v>23.75</v>
      </c>
      <c r="Z186" s="44">
        <f t="shared" si="136"/>
        <v>455.6666666666667</v>
      </c>
      <c r="AA186" s="44">
        <f t="shared" si="136"/>
        <v>342.3333333333333</v>
      </c>
      <c r="AB186" s="44">
        <f t="shared" si="136"/>
        <v>798</v>
      </c>
    </row>
    <row r="187" spans="1:28" ht="15">
      <c r="A187" s="3" t="s">
        <v>5</v>
      </c>
      <c r="B187" s="44">
        <f aca="true" t="shared" si="137" ref="B187:AB187">(B16+B30+B44+B58+B72+B86+B100+B114+B128+B142+B156+B170)/12</f>
        <v>44</v>
      </c>
      <c r="C187" s="44">
        <f t="shared" si="137"/>
        <v>24.25</v>
      </c>
      <c r="D187" s="44">
        <f t="shared" si="137"/>
        <v>68.25</v>
      </c>
      <c r="E187" s="44">
        <f t="shared" si="137"/>
        <v>86.91666666666667</v>
      </c>
      <c r="F187" s="44">
        <f t="shared" si="137"/>
        <v>49.583333333333336</v>
      </c>
      <c r="G187" s="44">
        <f t="shared" si="137"/>
        <v>136.5</v>
      </c>
      <c r="H187" s="44">
        <f t="shared" si="137"/>
        <v>233</v>
      </c>
      <c r="I187" s="44">
        <f t="shared" si="137"/>
        <v>147.83333333333334</v>
      </c>
      <c r="J187" s="44">
        <f t="shared" si="137"/>
        <v>380.8333333333333</v>
      </c>
      <c r="K187" s="44">
        <f t="shared" si="137"/>
        <v>44.666666666666664</v>
      </c>
      <c r="L187" s="44">
        <f t="shared" si="137"/>
        <v>34.333333333333336</v>
      </c>
      <c r="M187" s="44">
        <f t="shared" si="137"/>
        <v>79</v>
      </c>
      <c r="N187" s="44">
        <f t="shared" si="137"/>
        <v>8.833333333333334</v>
      </c>
      <c r="O187" s="44">
        <f t="shared" si="137"/>
        <v>10.5</v>
      </c>
      <c r="P187" s="44">
        <f t="shared" si="137"/>
        <v>19.333333333333332</v>
      </c>
      <c r="Q187" s="44">
        <f t="shared" si="137"/>
        <v>5.916666666666667</v>
      </c>
      <c r="R187" s="44">
        <f t="shared" si="137"/>
        <v>6</v>
      </c>
      <c r="S187" s="44">
        <f t="shared" si="137"/>
        <v>11.916666666666666</v>
      </c>
      <c r="T187" s="44">
        <f t="shared" si="137"/>
        <v>10.666666666666666</v>
      </c>
      <c r="U187" s="44">
        <f t="shared" si="137"/>
        <v>12.25</v>
      </c>
      <c r="V187" s="44">
        <f t="shared" si="137"/>
        <v>22.916666666666668</v>
      </c>
      <c r="W187" s="44">
        <f t="shared" si="137"/>
        <v>7.5</v>
      </c>
      <c r="X187" s="44">
        <f t="shared" si="137"/>
        <v>6.583333333333333</v>
      </c>
      <c r="Y187" s="44">
        <f t="shared" si="137"/>
        <v>14.083333333333334</v>
      </c>
      <c r="Z187" s="44">
        <f t="shared" si="137"/>
        <v>441.5</v>
      </c>
      <c r="AA187" s="44">
        <f t="shared" si="137"/>
        <v>291.3333333333333</v>
      </c>
      <c r="AB187" s="44">
        <f t="shared" si="137"/>
        <v>732.8333333333334</v>
      </c>
    </row>
    <row r="188" spans="1:28" ht="15">
      <c r="A188" s="3" t="s">
        <v>6</v>
      </c>
      <c r="B188" s="44">
        <f aca="true" t="shared" si="138" ref="B188:AB188">(B17+B31+B45+B59+B73+B87+B101+B115+B129+B143+B157+B171)/12</f>
        <v>36.416666666666664</v>
      </c>
      <c r="C188" s="44">
        <f t="shared" si="138"/>
        <v>20.083333333333332</v>
      </c>
      <c r="D188" s="44">
        <f t="shared" si="138"/>
        <v>56.5</v>
      </c>
      <c r="E188" s="44">
        <f t="shared" si="138"/>
        <v>97.16666666666667</v>
      </c>
      <c r="F188" s="44">
        <f t="shared" si="138"/>
        <v>55.083333333333336</v>
      </c>
      <c r="G188" s="44">
        <f t="shared" si="138"/>
        <v>152.25</v>
      </c>
      <c r="H188" s="44">
        <f t="shared" si="138"/>
        <v>201.33333333333334</v>
      </c>
      <c r="I188" s="44">
        <f t="shared" si="138"/>
        <v>136.41666666666666</v>
      </c>
      <c r="J188" s="44">
        <f t="shared" si="138"/>
        <v>337.75</v>
      </c>
      <c r="K188" s="44">
        <f t="shared" si="138"/>
        <v>28.833333333333332</v>
      </c>
      <c r="L188" s="44">
        <f t="shared" si="138"/>
        <v>18.583333333333332</v>
      </c>
      <c r="M188" s="44">
        <f t="shared" si="138"/>
        <v>47.416666666666664</v>
      </c>
      <c r="N188" s="44">
        <f t="shared" si="138"/>
        <v>7.166666666666667</v>
      </c>
      <c r="O188" s="44">
        <f t="shared" si="138"/>
        <v>8.75</v>
      </c>
      <c r="P188" s="44">
        <f t="shared" si="138"/>
        <v>15.916666666666666</v>
      </c>
      <c r="Q188" s="44">
        <f t="shared" si="138"/>
        <v>2.8333333333333335</v>
      </c>
      <c r="R188" s="44">
        <f t="shared" si="138"/>
        <v>3.5833333333333335</v>
      </c>
      <c r="S188" s="44">
        <f t="shared" si="138"/>
        <v>6.416666666666667</v>
      </c>
      <c r="T188" s="44">
        <f t="shared" si="138"/>
        <v>4.5</v>
      </c>
      <c r="U188" s="44">
        <f t="shared" si="138"/>
        <v>6.916666666666667</v>
      </c>
      <c r="V188" s="44">
        <f t="shared" si="138"/>
        <v>11.416666666666666</v>
      </c>
      <c r="W188" s="44">
        <f t="shared" si="138"/>
        <v>3.5</v>
      </c>
      <c r="X188" s="44">
        <f t="shared" si="138"/>
        <v>5.25</v>
      </c>
      <c r="Y188" s="44">
        <f t="shared" si="138"/>
        <v>8.75</v>
      </c>
      <c r="Z188" s="44">
        <f t="shared" si="138"/>
        <v>381.75</v>
      </c>
      <c r="AA188" s="44">
        <f t="shared" si="138"/>
        <v>254.66666666666666</v>
      </c>
      <c r="AB188" s="44">
        <f t="shared" si="138"/>
        <v>636.4166666666666</v>
      </c>
    </row>
    <row r="189" spans="1:28" ht="15">
      <c r="A189" s="3" t="s">
        <v>7</v>
      </c>
      <c r="B189" s="44">
        <f aca="true" t="shared" si="139" ref="B189:AB189">(B18+B32+B46+B60+B74+B88+B102+B116+B130+B144+B158+B172)/12</f>
        <v>24.5</v>
      </c>
      <c r="C189" s="44">
        <f t="shared" si="139"/>
        <v>15.916666666666666</v>
      </c>
      <c r="D189" s="44">
        <f t="shared" si="139"/>
        <v>40.416666666666664</v>
      </c>
      <c r="E189" s="44">
        <f t="shared" si="139"/>
        <v>85.91666666666667</v>
      </c>
      <c r="F189" s="44">
        <f t="shared" si="139"/>
        <v>35.583333333333336</v>
      </c>
      <c r="G189" s="44">
        <f t="shared" si="139"/>
        <v>121.5</v>
      </c>
      <c r="H189" s="44">
        <f t="shared" si="139"/>
        <v>179.41666666666666</v>
      </c>
      <c r="I189" s="44">
        <f t="shared" si="139"/>
        <v>92.41666666666667</v>
      </c>
      <c r="J189" s="44">
        <f t="shared" si="139"/>
        <v>271.8333333333333</v>
      </c>
      <c r="K189" s="44">
        <f t="shared" si="139"/>
        <v>17.75</v>
      </c>
      <c r="L189" s="44">
        <f t="shared" si="139"/>
        <v>10.25</v>
      </c>
      <c r="M189" s="44">
        <f t="shared" si="139"/>
        <v>28</v>
      </c>
      <c r="N189" s="44">
        <f t="shared" si="139"/>
        <v>4.333333333333333</v>
      </c>
      <c r="O189" s="44">
        <f t="shared" si="139"/>
        <v>6.25</v>
      </c>
      <c r="P189" s="44">
        <f t="shared" si="139"/>
        <v>10.583333333333334</v>
      </c>
      <c r="Q189" s="44">
        <f t="shared" si="139"/>
        <v>2</v>
      </c>
      <c r="R189" s="44">
        <f t="shared" si="139"/>
        <v>2.75</v>
      </c>
      <c r="S189" s="44">
        <f t="shared" si="139"/>
        <v>4.75</v>
      </c>
      <c r="T189" s="44">
        <f t="shared" si="139"/>
        <v>2.1666666666666665</v>
      </c>
      <c r="U189" s="44">
        <f t="shared" si="139"/>
        <v>3.1666666666666665</v>
      </c>
      <c r="V189" s="44">
        <f t="shared" si="139"/>
        <v>5.333333333333333</v>
      </c>
      <c r="W189" s="44">
        <f t="shared" si="139"/>
        <v>2</v>
      </c>
      <c r="X189" s="44">
        <f t="shared" si="139"/>
        <v>2.4166666666666665</v>
      </c>
      <c r="Y189" s="44">
        <f t="shared" si="139"/>
        <v>4.416666666666667</v>
      </c>
      <c r="Z189" s="44">
        <f t="shared" si="139"/>
        <v>318.0833333333333</v>
      </c>
      <c r="AA189" s="44">
        <f t="shared" si="139"/>
        <v>168.75</v>
      </c>
      <c r="AB189" s="44">
        <f t="shared" si="139"/>
        <v>486.8333333333333</v>
      </c>
    </row>
    <row r="190" spans="1:28" ht="15">
      <c r="A190" s="3" t="s">
        <v>8</v>
      </c>
      <c r="B190" s="44">
        <f aca="true" t="shared" si="140" ref="B190:AB190">(B19+B33+B47+B61+B75+B89+B103+B117+B131+B145+B159+B173)/12</f>
        <v>22.25</v>
      </c>
      <c r="C190" s="44">
        <f t="shared" si="140"/>
        <v>7.416666666666667</v>
      </c>
      <c r="D190" s="44">
        <f t="shared" si="140"/>
        <v>29.666666666666668</v>
      </c>
      <c r="E190" s="44">
        <f t="shared" si="140"/>
        <v>46.25</v>
      </c>
      <c r="F190" s="44">
        <f t="shared" si="140"/>
        <v>17.75</v>
      </c>
      <c r="G190" s="44">
        <f t="shared" si="140"/>
        <v>64</v>
      </c>
      <c r="H190" s="44">
        <f t="shared" si="140"/>
        <v>97.33333333333333</v>
      </c>
      <c r="I190" s="44">
        <f t="shared" si="140"/>
        <v>38.916666666666664</v>
      </c>
      <c r="J190" s="44">
        <f t="shared" si="140"/>
        <v>136.25</v>
      </c>
      <c r="K190" s="44">
        <f t="shared" si="140"/>
        <v>10.75</v>
      </c>
      <c r="L190" s="44">
        <f t="shared" si="140"/>
        <v>6.083333333333333</v>
      </c>
      <c r="M190" s="44">
        <f t="shared" si="140"/>
        <v>16.833333333333332</v>
      </c>
      <c r="N190" s="44">
        <f t="shared" si="140"/>
        <v>2.1666666666666665</v>
      </c>
      <c r="O190" s="44">
        <f t="shared" si="140"/>
        <v>1.5833333333333333</v>
      </c>
      <c r="P190" s="44">
        <f t="shared" si="140"/>
        <v>3.75</v>
      </c>
      <c r="Q190" s="44">
        <f t="shared" si="140"/>
        <v>1.1666666666666667</v>
      </c>
      <c r="R190" s="44">
        <f t="shared" si="140"/>
        <v>0.16666666666666666</v>
      </c>
      <c r="S190" s="44">
        <f t="shared" si="140"/>
        <v>1.3333333333333333</v>
      </c>
      <c r="T190" s="44">
        <f t="shared" si="140"/>
        <v>0.75</v>
      </c>
      <c r="U190" s="44">
        <f t="shared" si="140"/>
        <v>2</v>
      </c>
      <c r="V190" s="44">
        <f t="shared" si="140"/>
        <v>2.75</v>
      </c>
      <c r="W190" s="44">
        <f t="shared" si="140"/>
        <v>1.5</v>
      </c>
      <c r="X190" s="44">
        <f t="shared" si="140"/>
        <v>0.5833333333333334</v>
      </c>
      <c r="Y190" s="44">
        <f t="shared" si="140"/>
        <v>2.0833333333333335</v>
      </c>
      <c r="Z190" s="44">
        <f t="shared" si="140"/>
        <v>182.16666666666666</v>
      </c>
      <c r="AA190" s="44">
        <f t="shared" si="140"/>
        <v>74.5</v>
      </c>
      <c r="AB190" s="44">
        <f t="shared" si="140"/>
        <v>256.6666666666667</v>
      </c>
    </row>
    <row r="191" spans="1:28" ht="15">
      <c r="A191" s="3" t="s">
        <v>9</v>
      </c>
      <c r="B191" s="44">
        <f aca="true" t="shared" si="141" ref="B191:AB191">(B20+B34+B48+B62+B76+B90+B104+B118+B132+B146+B160+B174)/12</f>
        <v>8.416666666666666</v>
      </c>
      <c r="C191" s="44">
        <f t="shared" si="141"/>
        <v>1.3333333333333333</v>
      </c>
      <c r="D191" s="44">
        <f t="shared" si="141"/>
        <v>9.75</v>
      </c>
      <c r="E191" s="44">
        <f t="shared" si="141"/>
        <v>19.166666666666668</v>
      </c>
      <c r="F191" s="44">
        <f t="shared" si="141"/>
        <v>7.166666666666667</v>
      </c>
      <c r="G191" s="44">
        <f t="shared" si="141"/>
        <v>26.333333333333332</v>
      </c>
      <c r="H191" s="44">
        <f t="shared" si="141"/>
        <v>37.75</v>
      </c>
      <c r="I191" s="44">
        <f t="shared" si="141"/>
        <v>15.5</v>
      </c>
      <c r="J191" s="44">
        <f t="shared" si="141"/>
        <v>53.25</v>
      </c>
      <c r="K191" s="44">
        <f t="shared" si="141"/>
        <v>2.9166666666666665</v>
      </c>
      <c r="L191" s="44">
        <f t="shared" si="141"/>
        <v>3</v>
      </c>
      <c r="M191" s="44">
        <f t="shared" si="141"/>
        <v>5.916666666666667</v>
      </c>
      <c r="N191" s="44">
        <f t="shared" si="141"/>
        <v>0.4166666666666667</v>
      </c>
      <c r="O191" s="44">
        <f t="shared" si="141"/>
        <v>0.3333333333333333</v>
      </c>
      <c r="P191" s="44">
        <f t="shared" si="141"/>
        <v>0.75</v>
      </c>
      <c r="Q191" s="44">
        <f t="shared" si="141"/>
        <v>0.25</v>
      </c>
      <c r="R191" s="44">
        <f t="shared" si="141"/>
        <v>0</v>
      </c>
      <c r="S191" s="44">
        <f t="shared" si="141"/>
        <v>0.25</v>
      </c>
      <c r="T191" s="44">
        <f t="shared" si="141"/>
        <v>0.5</v>
      </c>
      <c r="U191" s="44">
        <f t="shared" si="141"/>
        <v>0.75</v>
      </c>
      <c r="V191" s="44">
        <f t="shared" si="141"/>
        <v>1.25</v>
      </c>
      <c r="W191" s="44">
        <f t="shared" si="141"/>
        <v>1.3333333333333333</v>
      </c>
      <c r="X191" s="44">
        <f t="shared" si="141"/>
        <v>0.5833333333333334</v>
      </c>
      <c r="Y191" s="44">
        <f t="shared" si="141"/>
        <v>1.9166666666666667</v>
      </c>
      <c r="Z191" s="44">
        <f t="shared" si="141"/>
        <v>70.75</v>
      </c>
      <c r="AA191" s="44">
        <f t="shared" si="141"/>
        <v>28.666666666666668</v>
      </c>
      <c r="AB191" s="44">
        <f t="shared" si="141"/>
        <v>99.41666666666667</v>
      </c>
    </row>
    <row r="192" spans="1:28" ht="15.75">
      <c r="A192" s="4" t="s">
        <v>10</v>
      </c>
      <c r="B192" s="44">
        <f aca="true" t="shared" si="142" ref="B192:AB192">(B21+B35+B49+B63+B77+B91+B105+B119+B133+B147+B161+B175)/12</f>
        <v>323.8333333333333</v>
      </c>
      <c r="C192" s="44">
        <f t="shared" si="142"/>
        <v>189.91666666666666</v>
      </c>
      <c r="D192" s="44">
        <f t="shared" si="142"/>
        <v>513.75</v>
      </c>
      <c r="E192" s="44">
        <f t="shared" si="142"/>
        <v>792.6666666666666</v>
      </c>
      <c r="F192" s="44">
        <f t="shared" si="142"/>
        <v>442.5</v>
      </c>
      <c r="G192" s="44">
        <f t="shared" si="142"/>
        <v>1235.1666666666667</v>
      </c>
      <c r="H192" s="44">
        <f t="shared" si="142"/>
        <v>1742.5</v>
      </c>
      <c r="I192" s="44">
        <f t="shared" si="142"/>
        <v>1085.4166666666667</v>
      </c>
      <c r="J192" s="44">
        <f t="shared" si="142"/>
        <v>2827.9166666666665</v>
      </c>
      <c r="K192" s="44">
        <f t="shared" si="142"/>
        <v>354.0833333333333</v>
      </c>
      <c r="L192" s="44">
        <f t="shared" si="142"/>
        <v>394.0833333333333</v>
      </c>
      <c r="M192" s="44">
        <f t="shared" si="142"/>
        <v>748.1666666666666</v>
      </c>
      <c r="N192" s="44">
        <f t="shared" si="142"/>
        <v>91.91666666666667</v>
      </c>
      <c r="O192" s="44">
        <f t="shared" si="142"/>
        <v>108.58333333333333</v>
      </c>
      <c r="P192" s="44">
        <f t="shared" si="142"/>
        <v>200.5</v>
      </c>
      <c r="Q192" s="44">
        <f t="shared" si="142"/>
        <v>45</v>
      </c>
      <c r="R192" s="44">
        <f t="shared" si="142"/>
        <v>49.5</v>
      </c>
      <c r="S192" s="44">
        <f t="shared" si="142"/>
        <v>94.5</v>
      </c>
      <c r="T192" s="44">
        <f t="shared" si="142"/>
        <v>94.75</v>
      </c>
      <c r="U192" s="44">
        <f t="shared" si="142"/>
        <v>147.66666666666666</v>
      </c>
      <c r="V192" s="44">
        <f t="shared" si="142"/>
        <v>242.41666666666666</v>
      </c>
      <c r="W192" s="44">
        <f t="shared" si="142"/>
        <v>63.416666666666664</v>
      </c>
      <c r="X192" s="44">
        <f t="shared" si="142"/>
        <v>86.33333333333333</v>
      </c>
      <c r="Y192" s="44">
        <f t="shared" si="142"/>
        <v>149.75</v>
      </c>
      <c r="Z192" s="44">
        <f t="shared" si="142"/>
        <v>3508.1666666666665</v>
      </c>
      <c r="AA192" s="44">
        <f t="shared" si="142"/>
        <v>2504</v>
      </c>
      <c r="AB192" s="44">
        <f t="shared" si="142"/>
        <v>6012.166666666667</v>
      </c>
    </row>
  </sheetData>
  <mergeCells count="153">
    <mergeCell ref="K180:M180"/>
    <mergeCell ref="T163:V163"/>
    <mergeCell ref="W163:Y163"/>
    <mergeCell ref="Z163:AB163"/>
    <mergeCell ref="T149:V149"/>
    <mergeCell ref="W149:Y149"/>
    <mergeCell ref="Z149:AB149"/>
    <mergeCell ref="K149:M149"/>
    <mergeCell ref="N149:P149"/>
    <mergeCell ref="Q149:S149"/>
    <mergeCell ref="A179:AB179"/>
    <mergeCell ref="N180:P180"/>
    <mergeCell ref="Q180:S180"/>
    <mergeCell ref="T180:V180"/>
    <mergeCell ref="W180:Y180"/>
    <mergeCell ref="Z180:AB180"/>
    <mergeCell ref="A180:A181"/>
    <mergeCell ref="B180:D180"/>
    <mergeCell ref="E180:G180"/>
    <mergeCell ref="H180:J180"/>
    <mergeCell ref="K163:M163"/>
    <mergeCell ref="N163:P163"/>
    <mergeCell ref="Q163:S163"/>
    <mergeCell ref="O162:AB162"/>
    <mergeCell ref="Q135:S135"/>
    <mergeCell ref="T135:V135"/>
    <mergeCell ref="W135:Y135"/>
    <mergeCell ref="A148:N148"/>
    <mergeCell ref="O148:AB148"/>
    <mergeCell ref="B135:D135"/>
    <mergeCell ref="E135:G135"/>
    <mergeCell ref="H135:J135"/>
    <mergeCell ref="K135:M135"/>
    <mergeCell ref="N135:P135"/>
    <mergeCell ref="Z135:AB135"/>
    <mergeCell ref="Q121:S121"/>
    <mergeCell ref="T121:V121"/>
    <mergeCell ref="W121:Y121"/>
    <mergeCell ref="Z121:AB121"/>
    <mergeCell ref="A134:N134"/>
    <mergeCell ref="O134:AB134"/>
    <mergeCell ref="T107:V107"/>
    <mergeCell ref="W107:Y107"/>
    <mergeCell ref="Z107:AB107"/>
    <mergeCell ref="A120:N120"/>
    <mergeCell ref="O120:AB120"/>
    <mergeCell ref="B121:D121"/>
    <mergeCell ref="E121:G121"/>
    <mergeCell ref="H121:J121"/>
    <mergeCell ref="K121:M121"/>
    <mergeCell ref="N121:P121"/>
    <mergeCell ref="B107:D107"/>
    <mergeCell ref="E107:G107"/>
    <mergeCell ref="H107:J107"/>
    <mergeCell ref="K107:M107"/>
    <mergeCell ref="N107:P107"/>
    <mergeCell ref="Q107:S107"/>
    <mergeCell ref="A106:N106"/>
    <mergeCell ref="O106:AB106"/>
    <mergeCell ref="Z79:AB79"/>
    <mergeCell ref="A92:N92"/>
    <mergeCell ref="O92:AB92"/>
    <mergeCell ref="B93:D93"/>
    <mergeCell ref="E93:G93"/>
    <mergeCell ref="H93:J93"/>
    <mergeCell ref="W79:Y79"/>
    <mergeCell ref="K93:M93"/>
    <mergeCell ref="N93:P93"/>
    <mergeCell ref="A79:A80"/>
    <mergeCell ref="T79:V79"/>
    <mergeCell ref="Z65:AB65"/>
    <mergeCell ref="A78:N78"/>
    <mergeCell ref="O78:AB78"/>
    <mergeCell ref="B79:D79"/>
    <mergeCell ref="E79:G79"/>
    <mergeCell ref="W93:Y93"/>
    <mergeCell ref="Z93:AB93"/>
    <mergeCell ref="H79:J79"/>
    <mergeCell ref="K79:M79"/>
    <mergeCell ref="N79:P79"/>
    <mergeCell ref="Q79:S79"/>
    <mergeCell ref="N65:P65"/>
    <mergeCell ref="Q65:S65"/>
    <mergeCell ref="T65:V65"/>
    <mergeCell ref="Q93:S93"/>
    <mergeCell ref="T93:V93"/>
    <mergeCell ref="A64:N64"/>
    <mergeCell ref="O64:AB64"/>
    <mergeCell ref="B65:D65"/>
    <mergeCell ref="E65:G65"/>
    <mergeCell ref="H65:J65"/>
    <mergeCell ref="A65:A66"/>
    <mergeCell ref="Q37:S37"/>
    <mergeCell ref="Q23:S23"/>
    <mergeCell ref="B51:D51"/>
    <mergeCell ref="E51:G51"/>
    <mergeCell ref="H51:J51"/>
    <mergeCell ref="E37:G37"/>
    <mergeCell ref="H37:J37"/>
    <mergeCell ref="K37:M37"/>
    <mergeCell ref="N37:P37"/>
    <mergeCell ref="O36:AB36"/>
    <mergeCell ref="T37:V37"/>
    <mergeCell ref="W37:Y37"/>
    <mergeCell ref="Z37:AB37"/>
    <mergeCell ref="N23:P23"/>
    <mergeCell ref="T23:V23"/>
    <mergeCell ref="W23:Y23"/>
    <mergeCell ref="K65:M65"/>
    <mergeCell ref="W65:Y65"/>
    <mergeCell ref="B37:D37"/>
    <mergeCell ref="K51:M51"/>
    <mergeCell ref="N51:P51"/>
    <mergeCell ref="N9:P9"/>
    <mergeCell ref="Q9:S9"/>
    <mergeCell ref="T9:V9"/>
    <mergeCell ref="W9:Y9"/>
    <mergeCell ref="A9:A10"/>
    <mergeCell ref="A23:A24"/>
    <mergeCell ref="A37:A38"/>
    <mergeCell ref="A51:A52"/>
    <mergeCell ref="A50:N50"/>
    <mergeCell ref="O50:AB50"/>
    <mergeCell ref="Z23:AB23"/>
    <mergeCell ref="A36:N36"/>
    <mergeCell ref="W51:Y51"/>
    <mergeCell ref="Q51:S51"/>
    <mergeCell ref="T51:V51"/>
    <mergeCell ref="Z51:AB51"/>
    <mergeCell ref="A8:AB8"/>
    <mergeCell ref="A22:AB22"/>
    <mergeCell ref="B163:D163"/>
    <mergeCell ref="E163:G163"/>
    <mergeCell ref="H163:J163"/>
    <mergeCell ref="A93:A94"/>
    <mergeCell ref="A107:A108"/>
    <mergeCell ref="A121:A122"/>
    <mergeCell ref="A135:A136"/>
    <mergeCell ref="A149:A150"/>
    <mergeCell ref="A163:A164"/>
    <mergeCell ref="A162:N162"/>
    <mergeCell ref="B149:D149"/>
    <mergeCell ref="E149:G149"/>
    <mergeCell ref="H149:J149"/>
    <mergeCell ref="Z9:AB9"/>
    <mergeCell ref="B23:D23"/>
    <mergeCell ref="E23:G23"/>
    <mergeCell ref="H23:J23"/>
    <mergeCell ref="K23:M23"/>
    <mergeCell ref="B9:D9"/>
    <mergeCell ref="E9:G9"/>
    <mergeCell ref="H9:J9"/>
    <mergeCell ref="K9:M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topLeftCell="A1"/>
  </sheetViews>
  <sheetFormatPr defaultColWidth="11.421875" defaultRowHeight="15"/>
  <cols>
    <col min="1" max="1" width="25.140625" style="1" bestFit="1" customWidth="1"/>
    <col min="2" max="13" width="26.57421875" style="1" bestFit="1" customWidth="1"/>
    <col min="14" max="16384" width="11.421875" style="1" customWidth="1"/>
  </cols>
  <sheetData>
    <row r="1" ht="15.75">
      <c r="A1" s="10" t="s">
        <v>129</v>
      </c>
    </row>
    <row r="2" ht="15.75">
      <c r="A2" s="10"/>
    </row>
    <row r="3" ht="15.75">
      <c r="A3" s="10"/>
    </row>
    <row r="4" ht="15">
      <c r="A4" s="26" t="s">
        <v>180</v>
      </c>
    </row>
    <row r="7" spans="1:13" ht="15">
      <c r="A7" s="2" t="s">
        <v>123</v>
      </c>
      <c r="B7" s="2" t="s">
        <v>72</v>
      </c>
      <c r="C7" s="2" t="s">
        <v>73</v>
      </c>
      <c r="D7" s="2" t="s">
        <v>74</v>
      </c>
      <c r="E7" s="2" t="s">
        <v>75</v>
      </c>
      <c r="F7" s="2" t="s">
        <v>76</v>
      </c>
      <c r="G7" s="2" t="s">
        <v>77</v>
      </c>
      <c r="H7" s="2" t="s">
        <v>78</v>
      </c>
      <c r="I7" s="2" t="s">
        <v>79</v>
      </c>
      <c r="J7" s="2" t="s">
        <v>80</v>
      </c>
      <c r="K7" s="2" t="s">
        <v>81</v>
      </c>
      <c r="L7" s="2" t="s">
        <v>82</v>
      </c>
      <c r="M7" s="2" t="s">
        <v>83</v>
      </c>
    </row>
    <row r="8" spans="1:13" ht="15">
      <c r="A8" s="3" t="s">
        <v>53</v>
      </c>
      <c r="B8" s="45">
        <v>1410</v>
      </c>
      <c r="C8" s="45">
        <v>1298</v>
      </c>
      <c r="D8" s="45">
        <v>1163</v>
      </c>
      <c r="E8" s="45">
        <v>2186</v>
      </c>
      <c r="F8" s="45">
        <v>2108</v>
      </c>
      <c r="G8" s="45">
        <v>3408</v>
      </c>
      <c r="H8" s="45">
        <v>2621</v>
      </c>
      <c r="I8" s="45">
        <v>1994</v>
      </c>
      <c r="J8" s="45">
        <v>1900</v>
      </c>
      <c r="K8" s="45">
        <v>1647</v>
      </c>
      <c r="L8" s="45">
        <v>1702</v>
      </c>
      <c r="M8" s="45">
        <v>1272</v>
      </c>
    </row>
    <row r="9" spans="1:13" ht="15">
      <c r="A9" s="3" t="s">
        <v>54</v>
      </c>
      <c r="B9" s="45">
        <v>213</v>
      </c>
      <c r="C9" s="45">
        <v>209</v>
      </c>
      <c r="D9" s="45">
        <v>156</v>
      </c>
      <c r="E9" s="45">
        <v>132</v>
      </c>
      <c r="F9" s="45">
        <v>135</v>
      </c>
      <c r="G9" s="45">
        <v>201</v>
      </c>
      <c r="H9" s="45">
        <v>609</v>
      </c>
      <c r="I9" s="45">
        <v>416</v>
      </c>
      <c r="J9" s="45">
        <v>238</v>
      </c>
      <c r="K9" s="45">
        <v>149</v>
      </c>
      <c r="L9" s="45">
        <v>143</v>
      </c>
      <c r="M9" s="45">
        <v>128</v>
      </c>
    </row>
    <row r="10" spans="1:13" ht="15">
      <c r="A10" s="3" t="s">
        <v>55</v>
      </c>
      <c r="B10" s="45">
        <v>340</v>
      </c>
      <c r="C10" s="45">
        <v>321</v>
      </c>
      <c r="D10" s="45">
        <v>324</v>
      </c>
      <c r="E10" s="45">
        <v>287</v>
      </c>
      <c r="F10" s="45">
        <v>245</v>
      </c>
      <c r="G10" s="45">
        <v>277</v>
      </c>
      <c r="H10" s="45">
        <v>339</v>
      </c>
      <c r="I10" s="45">
        <v>293</v>
      </c>
      <c r="J10" s="45">
        <v>344</v>
      </c>
      <c r="K10" s="45">
        <v>361</v>
      </c>
      <c r="L10" s="45">
        <v>222</v>
      </c>
      <c r="M10" s="45">
        <v>203</v>
      </c>
    </row>
    <row r="11" spans="1:13" ht="15">
      <c r="A11" s="3" t="s">
        <v>56</v>
      </c>
      <c r="B11" s="49">
        <v>2827</v>
      </c>
      <c r="C11" s="49">
        <v>2287</v>
      </c>
      <c r="D11" s="49">
        <v>2716</v>
      </c>
      <c r="E11" s="49">
        <v>2844</v>
      </c>
      <c r="F11" s="49">
        <v>3008</v>
      </c>
      <c r="G11" s="49">
        <v>3526</v>
      </c>
      <c r="H11" s="49">
        <v>4115</v>
      </c>
      <c r="I11" s="49">
        <v>2783</v>
      </c>
      <c r="J11" s="49">
        <v>3894</v>
      </c>
      <c r="K11" s="49">
        <v>3466</v>
      </c>
      <c r="L11" s="49">
        <v>3027</v>
      </c>
      <c r="M11" s="49">
        <v>3199</v>
      </c>
    </row>
    <row r="12" spans="1:13" ht="15">
      <c r="A12" s="3" t="s">
        <v>57</v>
      </c>
      <c r="B12" s="45">
        <v>172</v>
      </c>
      <c r="C12" s="45">
        <v>328</v>
      </c>
      <c r="D12" s="45">
        <v>170</v>
      </c>
      <c r="E12" s="45">
        <v>142</v>
      </c>
      <c r="F12" s="45">
        <v>95</v>
      </c>
      <c r="G12" s="45">
        <v>115</v>
      </c>
      <c r="H12" s="45">
        <v>355</v>
      </c>
      <c r="I12" s="45">
        <v>140</v>
      </c>
      <c r="J12" s="45">
        <v>116</v>
      </c>
      <c r="K12" s="45">
        <v>115</v>
      </c>
      <c r="L12" s="45">
        <v>152</v>
      </c>
      <c r="M12" s="45">
        <v>243</v>
      </c>
    </row>
    <row r="13" spans="1:13" ht="15.75">
      <c r="A13" s="4" t="s">
        <v>10</v>
      </c>
      <c r="B13" s="55">
        <f>SUM(B8:B12)</f>
        <v>4962</v>
      </c>
      <c r="C13" s="8">
        <f aca="true" t="shared" si="0" ref="C13:M13">SUM(C8:C12)</f>
        <v>4443</v>
      </c>
      <c r="D13" s="8">
        <f t="shared" si="0"/>
        <v>4529</v>
      </c>
      <c r="E13" s="8">
        <f t="shared" si="0"/>
        <v>5591</v>
      </c>
      <c r="F13" s="8">
        <f t="shared" si="0"/>
        <v>5591</v>
      </c>
      <c r="G13" s="8">
        <f t="shared" si="0"/>
        <v>7527</v>
      </c>
      <c r="H13" s="8">
        <f t="shared" si="0"/>
        <v>8039</v>
      </c>
      <c r="I13" s="8">
        <f t="shared" si="0"/>
        <v>5626</v>
      </c>
      <c r="J13" s="8">
        <f t="shared" si="0"/>
        <v>6492</v>
      </c>
      <c r="K13" s="8">
        <f t="shared" si="0"/>
        <v>5738</v>
      </c>
      <c r="L13" s="8">
        <f t="shared" si="0"/>
        <v>5246</v>
      </c>
      <c r="M13" s="8">
        <f t="shared" si="0"/>
        <v>5045</v>
      </c>
    </row>
    <row r="39" spans="1:5" ht="12.75" customHeight="1">
      <c r="A39" s="90" t="s">
        <v>181</v>
      </c>
      <c r="B39" s="90"/>
      <c r="C39" s="90"/>
      <c r="D39" s="90"/>
      <c r="E39" s="90"/>
    </row>
    <row r="40" spans="1:5" ht="15">
      <c r="A40" s="90"/>
      <c r="B40" s="90"/>
      <c r="C40" s="90"/>
      <c r="D40" s="90"/>
      <c r="E40" s="90"/>
    </row>
    <row r="41" spans="1:3" ht="15">
      <c r="A41" s="36"/>
      <c r="B41" s="36"/>
      <c r="C41" s="36"/>
    </row>
  </sheetData>
  <mergeCells count="1">
    <mergeCell ref="A39:E40"/>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workbookViewId="0" topLeftCell="A43"/>
  </sheetViews>
  <sheetFormatPr defaultColWidth="11.421875" defaultRowHeight="15"/>
  <cols>
    <col min="1" max="1" width="16.140625" style="1" customWidth="1"/>
    <col min="2" max="2" width="12.00390625" style="1" bestFit="1" customWidth="1"/>
    <col min="3" max="3" width="17.8515625" style="1" bestFit="1" customWidth="1"/>
    <col min="4" max="4" width="7.00390625" style="1" bestFit="1" customWidth="1"/>
    <col min="5" max="5" width="12.00390625" style="1" bestFit="1" customWidth="1"/>
    <col min="6" max="6" width="17.00390625" style="1" bestFit="1" customWidth="1"/>
    <col min="7" max="7" width="19.28125" style="1" bestFit="1" customWidth="1"/>
    <col min="8" max="8" width="12.140625" style="1" bestFit="1" customWidth="1"/>
    <col min="9" max="9" width="12.28125" style="1" bestFit="1" customWidth="1"/>
    <col min="10" max="10" width="10.421875" style="1" bestFit="1" customWidth="1"/>
    <col min="11" max="16384" width="11.421875" style="1" customWidth="1"/>
  </cols>
  <sheetData>
    <row r="1" ht="15.75">
      <c r="A1" s="10" t="s">
        <v>129</v>
      </c>
    </row>
    <row r="3" ht="15">
      <c r="A3" s="26" t="s">
        <v>183</v>
      </c>
    </row>
    <row r="7" spans="2:10" ht="15">
      <c r="B7" s="101" t="s">
        <v>15</v>
      </c>
      <c r="C7" s="101"/>
      <c r="D7" s="101"/>
      <c r="E7" s="101"/>
      <c r="F7" s="101"/>
      <c r="G7" s="101"/>
      <c r="H7" s="101"/>
      <c r="I7" s="101"/>
      <c r="J7" s="101"/>
    </row>
    <row r="8" spans="1:10" ht="25.5">
      <c r="A8" s="27" t="s">
        <v>124</v>
      </c>
      <c r="B8" s="2" t="s">
        <v>27</v>
      </c>
      <c r="C8" s="2" t="s">
        <v>28</v>
      </c>
      <c r="D8" s="2" t="s">
        <v>29</v>
      </c>
      <c r="E8" s="2" t="s">
        <v>30</v>
      </c>
      <c r="F8" s="2" t="s">
        <v>31</v>
      </c>
      <c r="G8" s="2" t="s">
        <v>32</v>
      </c>
      <c r="H8" s="2" t="s">
        <v>33</v>
      </c>
      <c r="I8" s="2" t="s">
        <v>63</v>
      </c>
      <c r="J8" s="2" t="s">
        <v>52</v>
      </c>
    </row>
    <row r="9" spans="1:10" ht="15">
      <c r="A9" s="53" t="s">
        <v>59</v>
      </c>
      <c r="B9" s="50">
        <v>137</v>
      </c>
      <c r="C9" s="50">
        <v>531</v>
      </c>
      <c r="D9" s="50">
        <v>1366</v>
      </c>
      <c r="E9" s="50">
        <v>246</v>
      </c>
      <c r="F9" s="50">
        <v>91</v>
      </c>
      <c r="G9" s="50">
        <v>39</v>
      </c>
      <c r="H9" s="50">
        <v>78</v>
      </c>
      <c r="I9" s="50">
        <v>33</v>
      </c>
      <c r="J9" s="49">
        <f aca="true" t="shared" si="0" ref="J9:J14">SUM(B9:I9)</f>
        <v>2521</v>
      </c>
    </row>
    <row r="10" spans="1:10" ht="15">
      <c r="A10" s="53" t="s">
        <v>60</v>
      </c>
      <c r="B10" s="50">
        <v>21</v>
      </c>
      <c r="C10" s="50">
        <v>61</v>
      </c>
      <c r="D10" s="50">
        <v>229</v>
      </c>
      <c r="E10" s="50">
        <v>78</v>
      </c>
      <c r="F10" s="50">
        <v>12</v>
      </c>
      <c r="G10" s="50">
        <v>7</v>
      </c>
      <c r="H10" s="50">
        <v>15</v>
      </c>
      <c r="I10" s="50">
        <v>6</v>
      </c>
      <c r="J10" s="49">
        <f t="shared" si="0"/>
        <v>429</v>
      </c>
    </row>
    <row r="11" spans="1:10" ht="15">
      <c r="A11" s="53" t="s">
        <v>61</v>
      </c>
      <c r="B11" s="50">
        <v>3</v>
      </c>
      <c r="C11" s="50">
        <v>16</v>
      </c>
      <c r="D11" s="50">
        <v>16</v>
      </c>
      <c r="E11" s="50">
        <v>12</v>
      </c>
      <c r="F11" s="50">
        <v>5</v>
      </c>
      <c r="G11" s="50">
        <v>3</v>
      </c>
      <c r="H11" s="50">
        <v>3</v>
      </c>
      <c r="I11" s="50">
        <v>6</v>
      </c>
      <c r="J11" s="49">
        <f t="shared" si="0"/>
        <v>64</v>
      </c>
    </row>
    <row r="12" spans="1:10" ht="15">
      <c r="A12" s="53" t="s">
        <v>62</v>
      </c>
      <c r="B12" s="50">
        <v>12</v>
      </c>
      <c r="C12" s="50">
        <v>35</v>
      </c>
      <c r="D12" s="50">
        <v>64</v>
      </c>
      <c r="E12" s="50">
        <v>57</v>
      </c>
      <c r="F12" s="50">
        <v>22</v>
      </c>
      <c r="G12" s="50">
        <v>10</v>
      </c>
      <c r="H12" s="50">
        <v>17</v>
      </c>
      <c r="I12" s="50">
        <v>18</v>
      </c>
      <c r="J12" s="49">
        <f t="shared" si="0"/>
        <v>235</v>
      </c>
    </row>
    <row r="13" spans="1:10" ht="15">
      <c r="A13" s="53" t="s">
        <v>140</v>
      </c>
      <c r="B13" s="50">
        <v>1</v>
      </c>
      <c r="C13" s="50">
        <v>2</v>
      </c>
      <c r="D13" s="50">
        <v>1</v>
      </c>
      <c r="E13" s="50">
        <v>1</v>
      </c>
      <c r="F13" s="50">
        <v>0</v>
      </c>
      <c r="G13" s="50">
        <v>0</v>
      </c>
      <c r="H13" s="50">
        <v>1</v>
      </c>
      <c r="I13" s="50">
        <v>4</v>
      </c>
      <c r="J13" s="49">
        <f t="shared" si="0"/>
        <v>10</v>
      </c>
    </row>
    <row r="14" spans="1:10" ht="25.5">
      <c r="A14" s="53" t="s">
        <v>141</v>
      </c>
      <c r="B14" s="50">
        <v>175</v>
      </c>
      <c r="C14" s="50">
        <v>358</v>
      </c>
      <c r="D14" s="50">
        <v>718</v>
      </c>
      <c r="E14" s="50">
        <v>384</v>
      </c>
      <c r="F14" s="50">
        <v>57</v>
      </c>
      <c r="G14" s="50">
        <v>37</v>
      </c>
      <c r="H14" s="50">
        <v>88</v>
      </c>
      <c r="I14" s="50">
        <v>66</v>
      </c>
      <c r="J14" s="49">
        <f t="shared" si="0"/>
        <v>1883</v>
      </c>
    </row>
    <row r="15" spans="1:10" ht="15.75">
      <c r="A15" s="12" t="s">
        <v>10</v>
      </c>
      <c r="B15" s="55">
        <f>SUM(B9:B14)</f>
        <v>349</v>
      </c>
      <c r="C15" s="55">
        <f aca="true" t="shared" si="1" ref="C15:J15">SUM(C9:C14)</f>
        <v>1003</v>
      </c>
      <c r="D15" s="55">
        <f t="shared" si="1"/>
        <v>2394</v>
      </c>
      <c r="E15" s="55">
        <f t="shared" si="1"/>
        <v>778</v>
      </c>
      <c r="F15" s="55">
        <f t="shared" si="1"/>
        <v>187</v>
      </c>
      <c r="G15" s="55">
        <f t="shared" si="1"/>
        <v>96</v>
      </c>
      <c r="H15" s="55">
        <f t="shared" si="1"/>
        <v>202</v>
      </c>
      <c r="I15" s="55">
        <f t="shared" si="1"/>
        <v>133</v>
      </c>
      <c r="J15" s="55">
        <f t="shared" si="1"/>
        <v>5142</v>
      </c>
    </row>
    <row r="16" spans="2:10" ht="15">
      <c r="B16" s="101" t="s">
        <v>16</v>
      </c>
      <c r="C16" s="101"/>
      <c r="D16" s="101"/>
      <c r="E16" s="101"/>
      <c r="F16" s="101"/>
      <c r="G16" s="101"/>
      <c r="H16" s="101"/>
      <c r="I16" s="101"/>
      <c r="J16" s="101"/>
    </row>
    <row r="17" spans="1:10" ht="25.5">
      <c r="A17" s="27" t="s">
        <v>124</v>
      </c>
      <c r="B17" s="2" t="s">
        <v>27</v>
      </c>
      <c r="C17" s="2" t="s">
        <v>28</v>
      </c>
      <c r="D17" s="2" t="s">
        <v>29</v>
      </c>
      <c r="E17" s="2" t="s">
        <v>30</v>
      </c>
      <c r="F17" s="2" t="s">
        <v>31</v>
      </c>
      <c r="G17" s="2" t="s">
        <v>32</v>
      </c>
      <c r="H17" s="2" t="s">
        <v>33</v>
      </c>
      <c r="I17" s="2" t="s">
        <v>63</v>
      </c>
      <c r="J17" s="2" t="s">
        <v>52</v>
      </c>
    </row>
    <row r="18" spans="1:10" ht="15">
      <c r="A18" s="53" t="s">
        <v>59</v>
      </c>
      <c r="B18" s="50">
        <v>140</v>
      </c>
      <c r="C18" s="50">
        <v>502</v>
      </c>
      <c r="D18" s="50">
        <v>1205</v>
      </c>
      <c r="E18" s="50">
        <v>185</v>
      </c>
      <c r="F18" s="50">
        <v>70</v>
      </c>
      <c r="G18" s="50">
        <v>25</v>
      </c>
      <c r="H18" s="50">
        <v>58</v>
      </c>
      <c r="I18" s="50">
        <v>27</v>
      </c>
      <c r="J18" s="49">
        <f>B18+C18+D18+E18+F18+G18+H18+I18</f>
        <v>2212</v>
      </c>
    </row>
    <row r="19" spans="1:10" ht="15">
      <c r="A19" s="53" t="s">
        <v>60</v>
      </c>
      <c r="B19" s="50">
        <v>8</v>
      </c>
      <c r="C19" s="50">
        <v>61</v>
      </c>
      <c r="D19" s="50">
        <v>142</v>
      </c>
      <c r="E19" s="50">
        <v>68</v>
      </c>
      <c r="F19" s="50">
        <v>9</v>
      </c>
      <c r="G19" s="50">
        <v>6</v>
      </c>
      <c r="H19" s="50">
        <v>21</v>
      </c>
      <c r="I19" s="50">
        <v>16</v>
      </c>
      <c r="J19" s="49">
        <f>B19+C19+D19+E19+F19+G19+H19+I19</f>
        <v>331</v>
      </c>
    </row>
    <row r="20" spans="1:10" ht="15">
      <c r="A20" s="53" t="s">
        <v>61</v>
      </c>
      <c r="B20" s="50">
        <v>13</v>
      </c>
      <c r="C20" s="50">
        <v>11</v>
      </c>
      <c r="D20" s="50">
        <v>21</v>
      </c>
      <c r="E20" s="50">
        <v>29</v>
      </c>
      <c r="F20" s="50">
        <v>7</v>
      </c>
      <c r="G20" s="50">
        <v>2</v>
      </c>
      <c r="H20" s="50">
        <v>8</v>
      </c>
      <c r="I20" s="50">
        <v>5</v>
      </c>
      <c r="J20" s="49">
        <f>B20+C20+D20+E20+F20+G20+H20+I20</f>
        <v>96</v>
      </c>
    </row>
    <row r="21" spans="1:10" ht="15">
      <c r="A21" s="53" t="s">
        <v>62</v>
      </c>
      <c r="B21" s="50">
        <v>15</v>
      </c>
      <c r="C21" s="50">
        <v>54</v>
      </c>
      <c r="D21" s="50">
        <v>85</v>
      </c>
      <c r="E21" s="50">
        <v>50</v>
      </c>
      <c r="F21" s="50">
        <v>13</v>
      </c>
      <c r="G21" s="50">
        <v>7</v>
      </c>
      <c r="H21" s="50">
        <v>17</v>
      </c>
      <c r="I21" s="50">
        <v>11</v>
      </c>
      <c r="J21" s="49">
        <f>B21+C21+D21+E21+F21+G21+H21+I21</f>
        <v>252</v>
      </c>
    </row>
    <row r="22" spans="1:10" ht="15">
      <c r="A22" s="53" t="s">
        <v>140</v>
      </c>
      <c r="B22" s="50">
        <v>1</v>
      </c>
      <c r="C22" s="50">
        <v>11</v>
      </c>
      <c r="D22" s="50">
        <v>7</v>
      </c>
      <c r="E22" s="50">
        <v>1</v>
      </c>
      <c r="F22" s="50">
        <v>0</v>
      </c>
      <c r="G22" s="50">
        <v>0</v>
      </c>
      <c r="H22" s="50">
        <v>0</v>
      </c>
      <c r="I22" s="50">
        <v>2</v>
      </c>
      <c r="J22" s="49"/>
    </row>
    <row r="23" spans="1:10" ht="25.5">
      <c r="A23" s="53" t="s">
        <v>141</v>
      </c>
      <c r="B23" s="50">
        <v>206</v>
      </c>
      <c r="C23" s="50">
        <v>386</v>
      </c>
      <c r="D23" s="50">
        <v>594</v>
      </c>
      <c r="E23" s="50">
        <v>248</v>
      </c>
      <c r="F23" s="50">
        <v>58</v>
      </c>
      <c r="G23" s="50">
        <v>37</v>
      </c>
      <c r="H23" s="50">
        <v>106</v>
      </c>
      <c r="I23" s="50">
        <v>50</v>
      </c>
      <c r="J23" s="49">
        <f>B23+C23+D23+E23+F23+G23+H23+I23</f>
        <v>1685</v>
      </c>
    </row>
    <row r="24" spans="1:10" ht="15.75">
      <c r="A24" s="12" t="s">
        <v>10</v>
      </c>
      <c r="B24" s="55">
        <f aca="true" t="shared" si="2" ref="B24:J24">SUM(B18:B23)</f>
        <v>383</v>
      </c>
      <c r="C24" s="55">
        <f t="shared" si="2"/>
        <v>1025</v>
      </c>
      <c r="D24" s="55">
        <f t="shared" si="2"/>
        <v>2054</v>
      </c>
      <c r="E24" s="55">
        <f t="shared" si="2"/>
        <v>581</v>
      </c>
      <c r="F24" s="55">
        <f t="shared" si="2"/>
        <v>157</v>
      </c>
      <c r="G24" s="55">
        <f t="shared" si="2"/>
        <v>77</v>
      </c>
      <c r="H24" s="55">
        <f t="shared" si="2"/>
        <v>210</v>
      </c>
      <c r="I24" s="55">
        <f t="shared" si="2"/>
        <v>111</v>
      </c>
      <c r="J24" s="55">
        <f t="shared" si="2"/>
        <v>4576</v>
      </c>
    </row>
    <row r="25" spans="2:10" ht="15">
      <c r="B25" s="101" t="s">
        <v>17</v>
      </c>
      <c r="C25" s="101"/>
      <c r="D25" s="101"/>
      <c r="E25" s="101"/>
      <c r="F25" s="101"/>
      <c r="G25" s="101"/>
      <c r="H25" s="101"/>
      <c r="I25" s="101"/>
      <c r="J25" s="101"/>
    </row>
    <row r="26" spans="1:10" ht="25.5">
      <c r="A26" s="27" t="s">
        <v>124</v>
      </c>
      <c r="B26" s="2" t="s">
        <v>27</v>
      </c>
      <c r="C26" s="2" t="s">
        <v>28</v>
      </c>
      <c r="D26" s="2" t="s">
        <v>29</v>
      </c>
      <c r="E26" s="2" t="s">
        <v>30</v>
      </c>
      <c r="F26" s="2" t="s">
        <v>31</v>
      </c>
      <c r="G26" s="2" t="s">
        <v>32</v>
      </c>
      <c r="H26" s="2" t="s">
        <v>33</v>
      </c>
      <c r="I26" s="2" t="s">
        <v>63</v>
      </c>
      <c r="J26" s="2" t="s">
        <v>52</v>
      </c>
    </row>
    <row r="27" spans="1:10" ht="15">
      <c r="A27" s="53" t="s">
        <v>59</v>
      </c>
      <c r="B27" s="83">
        <v>92</v>
      </c>
      <c r="C27" s="83">
        <v>486</v>
      </c>
      <c r="D27" s="83">
        <v>1199</v>
      </c>
      <c r="E27" s="83">
        <v>188</v>
      </c>
      <c r="F27" s="83">
        <v>74</v>
      </c>
      <c r="G27" s="83">
        <v>33</v>
      </c>
      <c r="H27" s="83">
        <v>63</v>
      </c>
      <c r="I27" s="83">
        <v>26</v>
      </c>
      <c r="J27" s="49">
        <f>B27+C27+D27+E27+F27+G27+H27+I27</f>
        <v>2161</v>
      </c>
    </row>
    <row r="28" spans="1:10" ht="15">
      <c r="A28" s="53" t="s">
        <v>60</v>
      </c>
      <c r="B28" s="83">
        <v>9</v>
      </c>
      <c r="C28" s="83">
        <v>36</v>
      </c>
      <c r="D28" s="83">
        <v>187</v>
      </c>
      <c r="E28" s="83">
        <v>51</v>
      </c>
      <c r="F28" s="83">
        <v>13</v>
      </c>
      <c r="G28" s="83">
        <v>6</v>
      </c>
      <c r="H28" s="83">
        <v>8</v>
      </c>
      <c r="I28" s="83">
        <v>9</v>
      </c>
      <c r="J28" s="49">
        <f>B28+C28+D28+E28+F28+G28+H28+I28</f>
        <v>319</v>
      </c>
    </row>
    <row r="29" spans="1:10" ht="15">
      <c r="A29" s="53" t="s">
        <v>61</v>
      </c>
      <c r="B29" s="83">
        <v>12</v>
      </c>
      <c r="C29" s="83">
        <v>51</v>
      </c>
      <c r="D29" s="83">
        <v>52</v>
      </c>
      <c r="E29" s="83">
        <v>45</v>
      </c>
      <c r="F29" s="83">
        <v>12</v>
      </c>
      <c r="G29" s="83">
        <v>6</v>
      </c>
      <c r="H29" s="83">
        <v>12</v>
      </c>
      <c r="I29" s="83">
        <v>8</v>
      </c>
      <c r="J29" s="49">
        <f>B29+C29+D29+E29+F29+G29+H29+I29</f>
        <v>198</v>
      </c>
    </row>
    <row r="30" spans="1:10" ht="15">
      <c r="A30" s="53" t="s">
        <v>62</v>
      </c>
      <c r="B30" s="83">
        <v>7</v>
      </c>
      <c r="C30" s="83">
        <v>25</v>
      </c>
      <c r="D30" s="83">
        <v>64</v>
      </c>
      <c r="E30" s="83">
        <v>18</v>
      </c>
      <c r="F30" s="83">
        <v>12</v>
      </c>
      <c r="G30" s="83">
        <v>6</v>
      </c>
      <c r="H30" s="83">
        <v>14</v>
      </c>
      <c r="I30" s="83">
        <v>9</v>
      </c>
      <c r="J30" s="49">
        <f>B30+C30+D30+E30+F30+G30+H30+I30</f>
        <v>155</v>
      </c>
    </row>
    <row r="31" spans="1:10" ht="15">
      <c r="A31" s="53" t="s">
        <v>140</v>
      </c>
      <c r="B31" s="83">
        <v>4</v>
      </c>
      <c r="C31" s="83">
        <v>19</v>
      </c>
      <c r="D31" s="83">
        <v>22</v>
      </c>
      <c r="E31" s="83">
        <v>15</v>
      </c>
      <c r="F31" s="83">
        <v>1</v>
      </c>
      <c r="G31" s="83">
        <v>3</v>
      </c>
      <c r="H31" s="83">
        <v>8</v>
      </c>
      <c r="I31" s="83">
        <v>12</v>
      </c>
      <c r="J31" s="49"/>
    </row>
    <row r="32" spans="1:10" ht="25.5">
      <c r="A32" s="53" t="s">
        <v>141</v>
      </c>
      <c r="B32" s="83">
        <v>254</v>
      </c>
      <c r="C32" s="83">
        <v>381</v>
      </c>
      <c r="D32" s="83">
        <v>629</v>
      </c>
      <c r="E32" s="83">
        <v>225</v>
      </c>
      <c r="F32" s="83">
        <v>56</v>
      </c>
      <c r="G32" s="83">
        <v>38</v>
      </c>
      <c r="H32" s="83">
        <v>100</v>
      </c>
      <c r="I32" s="83">
        <v>65</v>
      </c>
      <c r="J32" s="49">
        <f>B32+C32+D32+E32+F32+G32+H32+I32</f>
        <v>1748</v>
      </c>
    </row>
    <row r="33" spans="1:10" ht="15.75">
      <c r="A33" s="12" t="s">
        <v>10</v>
      </c>
      <c r="B33" s="55">
        <f aca="true" t="shared" si="3" ref="B33:J33">SUM(B27:B32)</f>
        <v>378</v>
      </c>
      <c r="C33" s="55">
        <f t="shared" si="3"/>
        <v>998</v>
      </c>
      <c r="D33" s="55">
        <f t="shared" si="3"/>
        <v>2153</v>
      </c>
      <c r="E33" s="55">
        <f t="shared" si="3"/>
        <v>542</v>
      </c>
      <c r="F33" s="55">
        <f t="shared" si="3"/>
        <v>168</v>
      </c>
      <c r="G33" s="55">
        <f t="shared" si="3"/>
        <v>92</v>
      </c>
      <c r="H33" s="55">
        <f t="shared" si="3"/>
        <v>205</v>
      </c>
      <c r="I33" s="55">
        <f t="shared" si="3"/>
        <v>129</v>
      </c>
      <c r="J33" s="55">
        <f t="shared" si="3"/>
        <v>4581</v>
      </c>
    </row>
    <row r="34" spans="2:10" ht="15">
      <c r="B34" s="101" t="s">
        <v>18</v>
      </c>
      <c r="C34" s="101"/>
      <c r="D34" s="101"/>
      <c r="E34" s="101"/>
      <c r="F34" s="101"/>
      <c r="G34" s="101"/>
      <c r="H34" s="101"/>
      <c r="I34" s="101"/>
      <c r="J34" s="101"/>
    </row>
    <row r="35" spans="1:10" ht="25.5">
      <c r="A35" s="27" t="s">
        <v>124</v>
      </c>
      <c r="B35" s="2" t="s">
        <v>27</v>
      </c>
      <c r="C35" s="2" t="s">
        <v>28</v>
      </c>
      <c r="D35" s="2" t="s">
        <v>29</v>
      </c>
      <c r="E35" s="2" t="s">
        <v>30</v>
      </c>
      <c r="F35" s="2" t="s">
        <v>31</v>
      </c>
      <c r="G35" s="2" t="s">
        <v>32</v>
      </c>
      <c r="H35" s="2" t="s">
        <v>33</v>
      </c>
      <c r="I35" s="2" t="s">
        <v>63</v>
      </c>
      <c r="J35" s="2" t="s">
        <v>52</v>
      </c>
    </row>
    <row r="36" spans="1:10" ht="15">
      <c r="A36" s="53" t="s">
        <v>59</v>
      </c>
      <c r="B36" s="50">
        <v>167</v>
      </c>
      <c r="C36" s="50">
        <v>526</v>
      </c>
      <c r="D36" s="50">
        <v>1853</v>
      </c>
      <c r="E36" s="50">
        <v>228</v>
      </c>
      <c r="F36" s="50">
        <v>88</v>
      </c>
      <c r="G36" s="50">
        <v>35</v>
      </c>
      <c r="H36" s="50">
        <v>70</v>
      </c>
      <c r="I36" s="50">
        <v>34</v>
      </c>
      <c r="J36" s="43">
        <f>SUM(B36:I36)</f>
        <v>3001</v>
      </c>
    </row>
    <row r="37" spans="1:10" ht="15">
      <c r="A37" s="53" t="s">
        <v>60</v>
      </c>
      <c r="B37" s="50">
        <v>10</v>
      </c>
      <c r="C37" s="50">
        <v>31</v>
      </c>
      <c r="D37" s="50">
        <v>48</v>
      </c>
      <c r="E37" s="50">
        <v>26</v>
      </c>
      <c r="F37" s="50">
        <v>4</v>
      </c>
      <c r="G37" s="50">
        <v>5</v>
      </c>
      <c r="H37" s="50">
        <v>9</v>
      </c>
      <c r="I37" s="50">
        <v>8</v>
      </c>
      <c r="J37" s="43">
        <f aca="true" t="shared" si="4" ref="J37:J41">SUM(B37:I37)</f>
        <v>141</v>
      </c>
    </row>
    <row r="38" spans="1:10" ht="15">
      <c r="A38" s="53" t="s">
        <v>61</v>
      </c>
      <c r="B38" s="50">
        <v>19</v>
      </c>
      <c r="C38" s="50">
        <v>42</v>
      </c>
      <c r="D38" s="50">
        <v>63</v>
      </c>
      <c r="E38" s="50">
        <v>48</v>
      </c>
      <c r="F38" s="50">
        <v>7</v>
      </c>
      <c r="G38" s="50">
        <v>5</v>
      </c>
      <c r="H38" s="50">
        <v>14</v>
      </c>
      <c r="I38" s="50">
        <v>10</v>
      </c>
      <c r="J38" s="43">
        <f t="shared" si="4"/>
        <v>208</v>
      </c>
    </row>
    <row r="39" spans="1:10" ht="15">
      <c r="A39" s="53" t="s">
        <v>62</v>
      </c>
      <c r="B39" s="50">
        <v>16</v>
      </c>
      <c r="C39" s="50">
        <v>67</v>
      </c>
      <c r="D39" s="50">
        <v>72</v>
      </c>
      <c r="E39" s="50">
        <v>27</v>
      </c>
      <c r="F39" s="50">
        <v>10</v>
      </c>
      <c r="G39" s="50">
        <v>4</v>
      </c>
      <c r="H39" s="50">
        <v>13</v>
      </c>
      <c r="I39" s="50">
        <v>12</v>
      </c>
      <c r="J39" s="43">
        <f t="shared" si="4"/>
        <v>221</v>
      </c>
    </row>
    <row r="40" spans="1:10" ht="15">
      <c r="A40" s="53" t="s">
        <v>140</v>
      </c>
      <c r="B40" s="50">
        <v>1</v>
      </c>
      <c r="C40" s="50">
        <v>16</v>
      </c>
      <c r="D40" s="50">
        <v>38</v>
      </c>
      <c r="E40" s="50">
        <v>10</v>
      </c>
      <c r="F40" s="50">
        <v>5</v>
      </c>
      <c r="G40" s="50">
        <v>3</v>
      </c>
      <c r="H40" s="50">
        <v>13</v>
      </c>
      <c r="I40" s="50">
        <v>5</v>
      </c>
      <c r="J40" s="43">
        <f t="shared" si="4"/>
        <v>91</v>
      </c>
    </row>
    <row r="41" spans="1:10" ht="25.5">
      <c r="A41" s="53" t="s">
        <v>141</v>
      </c>
      <c r="B41" s="50">
        <v>335</v>
      </c>
      <c r="C41" s="50">
        <v>338</v>
      </c>
      <c r="D41" s="50">
        <v>1001</v>
      </c>
      <c r="E41" s="50">
        <v>202</v>
      </c>
      <c r="F41" s="50">
        <v>49</v>
      </c>
      <c r="G41" s="50">
        <v>33</v>
      </c>
      <c r="H41" s="50">
        <v>90</v>
      </c>
      <c r="I41" s="50">
        <v>42</v>
      </c>
      <c r="J41" s="43">
        <f t="shared" si="4"/>
        <v>2090</v>
      </c>
    </row>
    <row r="42" spans="1:10" ht="15.75">
      <c r="A42" s="12" t="s">
        <v>10</v>
      </c>
      <c r="B42" s="55">
        <f>SUM(B36:B41)</f>
        <v>548</v>
      </c>
      <c r="C42" s="55">
        <f aca="true" t="shared" si="5" ref="C42:J42">SUM(C36:C41)</f>
        <v>1020</v>
      </c>
      <c r="D42" s="55">
        <f t="shared" si="5"/>
        <v>3075</v>
      </c>
      <c r="E42" s="55">
        <f t="shared" si="5"/>
        <v>541</v>
      </c>
      <c r="F42" s="55">
        <f t="shared" si="5"/>
        <v>163</v>
      </c>
      <c r="G42" s="55">
        <f t="shared" si="5"/>
        <v>85</v>
      </c>
      <c r="H42" s="55">
        <f t="shared" si="5"/>
        <v>209</v>
      </c>
      <c r="I42" s="55">
        <f t="shared" si="5"/>
        <v>111</v>
      </c>
      <c r="J42" s="55">
        <f t="shared" si="5"/>
        <v>5752</v>
      </c>
    </row>
    <row r="43" spans="2:10" ht="15">
      <c r="B43" s="101" t="s">
        <v>19</v>
      </c>
      <c r="C43" s="101"/>
      <c r="D43" s="101"/>
      <c r="E43" s="101"/>
      <c r="F43" s="101"/>
      <c r="G43" s="101"/>
      <c r="H43" s="101"/>
      <c r="I43" s="101"/>
      <c r="J43" s="101"/>
    </row>
    <row r="44" spans="1:10" ht="25.5">
      <c r="A44" s="27" t="s">
        <v>124</v>
      </c>
      <c r="B44" s="2" t="s">
        <v>27</v>
      </c>
      <c r="C44" s="2" t="s">
        <v>28</v>
      </c>
      <c r="D44" s="2" t="s">
        <v>29</v>
      </c>
      <c r="E44" s="2" t="s">
        <v>30</v>
      </c>
      <c r="F44" s="2" t="s">
        <v>31</v>
      </c>
      <c r="G44" s="2" t="s">
        <v>32</v>
      </c>
      <c r="H44" s="2" t="s">
        <v>33</v>
      </c>
      <c r="I44" s="2" t="s">
        <v>63</v>
      </c>
      <c r="J44" s="2" t="s">
        <v>52</v>
      </c>
    </row>
    <row r="45" spans="1:10" ht="15">
      <c r="A45" s="53" t="s">
        <v>59</v>
      </c>
      <c r="B45" s="83">
        <v>150</v>
      </c>
      <c r="C45" s="83">
        <v>1632</v>
      </c>
      <c r="D45" s="83">
        <v>1710</v>
      </c>
      <c r="E45" s="83">
        <v>293</v>
      </c>
      <c r="F45" s="83">
        <v>89</v>
      </c>
      <c r="G45" s="83">
        <v>34</v>
      </c>
      <c r="H45" s="83">
        <v>82</v>
      </c>
      <c r="I45" s="83">
        <v>41</v>
      </c>
      <c r="J45" s="49">
        <f aca="true" t="shared" si="6" ref="J45:J50">SUM(B45:I45)</f>
        <v>4031</v>
      </c>
    </row>
    <row r="46" spans="1:10" ht="15">
      <c r="A46" s="53" t="s">
        <v>60</v>
      </c>
      <c r="B46" s="83">
        <v>15</v>
      </c>
      <c r="C46" s="83">
        <v>61</v>
      </c>
      <c r="D46" s="83">
        <v>184</v>
      </c>
      <c r="E46" s="83">
        <v>49</v>
      </c>
      <c r="F46" s="83">
        <v>9</v>
      </c>
      <c r="G46" s="83">
        <v>5</v>
      </c>
      <c r="H46" s="83">
        <v>9</v>
      </c>
      <c r="I46" s="83">
        <v>11</v>
      </c>
      <c r="J46" s="49">
        <f t="shared" si="6"/>
        <v>343</v>
      </c>
    </row>
    <row r="47" spans="1:10" ht="15">
      <c r="A47" s="53" t="s">
        <v>61</v>
      </c>
      <c r="B47" s="83">
        <v>9</v>
      </c>
      <c r="C47" s="83">
        <v>67</v>
      </c>
      <c r="D47" s="83">
        <v>57</v>
      </c>
      <c r="E47" s="83">
        <v>48</v>
      </c>
      <c r="F47" s="83">
        <v>11</v>
      </c>
      <c r="G47" s="83">
        <v>8</v>
      </c>
      <c r="H47" s="83">
        <v>8</v>
      </c>
      <c r="I47" s="83">
        <v>9</v>
      </c>
      <c r="J47" s="49">
        <f t="shared" si="6"/>
        <v>217</v>
      </c>
    </row>
    <row r="48" spans="1:10" ht="15">
      <c r="A48" s="53" t="s">
        <v>62</v>
      </c>
      <c r="B48" s="83">
        <v>6</v>
      </c>
      <c r="C48" s="83">
        <v>40</v>
      </c>
      <c r="D48" s="83">
        <v>44</v>
      </c>
      <c r="E48" s="83">
        <v>33</v>
      </c>
      <c r="F48" s="83">
        <v>7</v>
      </c>
      <c r="G48" s="83">
        <v>3</v>
      </c>
      <c r="H48" s="83">
        <v>13</v>
      </c>
      <c r="I48" s="83">
        <v>4</v>
      </c>
      <c r="J48" s="49">
        <f t="shared" si="6"/>
        <v>150</v>
      </c>
    </row>
    <row r="49" spans="1:10" ht="15">
      <c r="A49" s="53" t="s">
        <v>140</v>
      </c>
      <c r="B49" s="83">
        <v>7</v>
      </c>
      <c r="C49" s="83">
        <v>23</v>
      </c>
      <c r="D49" s="83">
        <v>39</v>
      </c>
      <c r="E49" s="83">
        <v>9</v>
      </c>
      <c r="F49" s="83">
        <v>4</v>
      </c>
      <c r="G49" s="83">
        <v>7</v>
      </c>
      <c r="H49" s="83">
        <v>7</v>
      </c>
      <c r="I49" s="83">
        <v>6</v>
      </c>
      <c r="J49" s="49">
        <f t="shared" si="6"/>
        <v>102</v>
      </c>
    </row>
    <row r="50" spans="1:10" ht="25.5">
      <c r="A50" s="53" t="s">
        <v>141</v>
      </c>
      <c r="B50" s="83">
        <v>240</v>
      </c>
      <c r="C50" s="83">
        <v>560</v>
      </c>
      <c r="D50" s="83">
        <v>718</v>
      </c>
      <c r="E50" s="83">
        <v>367</v>
      </c>
      <c r="F50" s="83">
        <v>70</v>
      </c>
      <c r="G50" s="83">
        <v>39</v>
      </c>
      <c r="H50" s="83">
        <v>73</v>
      </c>
      <c r="I50" s="83">
        <v>38</v>
      </c>
      <c r="J50" s="49">
        <f t="shared" si="6"/>
        <v>2105</v>
      </c>
    </row>
    <row r="51" spans="1:10" ht="15.75">
      <c r="A51" s="12" t="s">
        <v>10</v>
      </c>
      <c r="B51" s="55">
        <f>SUM(B45:B50)</f>
        <v>427</v>
      </c>
      <c r="C51" s="55">
        <f aca="true" t="shared" si="7" ref="C51:I51">SUM(C45:C50)</f>
        <v>2383</v>
      </c>
      <c r="D51" s="55">
        <f t="shared" si="7"/>
        <v>2752</v>
      </c>
      <c r="E51" s="55">
        <f t="shared" si="7"/>
        <v>799</v>
      </c>
      <c r="F51" s="55">
        <f t="shared" si="7"/>
        <v>190</v>
      </c>
      <c r="G51" s="55">
        <f t="shared" si="7"/>
        <v>96</v>
      </c>
      <c r="H51" s="55">
        <f t="shared" si="7"/>
        <v>192</v>
      </c>
      <c r="I51" s="55">
        <f t="shared" si="7"/>
        <v>109</v>
      </c>
      <c r="J51" s="55">
        <f aca="true" t="shared" si="8" ref="J51">SUM(J45:J50)</f>
        <v>6948</v>
      </c>
    </row>
    <row r="52" spans="2:10" ht="15">
      <c r="B52" s="101" t="s">
        <v>20</v>
      </c>
      <c r="C52" s="101"/>
      <c r="D52" s="101"/>
      <c r="E52" s="101"/>
      <c r="F52" s="101"/>
      <c r="G52" s="101"/>
      <c r="H52" s="101"/>
      <c r="I52" s="101"/>
      <c r="J52" s="101"/>
    </row>
    <row r="53" spans="1:10" ht="25.5">
      <c r="A53" s="27" t="s">
        <v>124</v>
      </c>
      <c r="B53" s="2" t="s">
        <v>27</v>
      </c>
      <c r="C53" s="2" t="s">
        <v>28</v>
      </c>
      <c r="D53" s="2" t="s">
        <v>29</v>
      </c>
      <c r="E53" s="2" t="s">
        <v>30</v>
      </c>
      <c r="F53" s="2" t="s">
        <v>31</v>
      </c>
      <c r="G53" s="2" t="s">
        <v>32</v>
      </c>
      <c r="H53" s="2" t="s">
        <v>33</v>
      </c>
      <c r="I53" s="2" t="s">
        <v>63</v>
      </c>
      <c r="J53" s="2" t="s">
        <v>52</v>
      </c>
    </row>
    <row r="54" spans="1:10" ht="15">
      <c r="A54" s="53" t="s">
        <v>59</v>
      </c>
      <c r="B54" s="85">
        <v>676</v>
      </c>
      <c r="C54" s="85">
        <v>852</v>
      </c>
      <c r="D54" s="85">
        <v>2428</v>
      </c>
      <c r="E54" s="85">
        <v>443</v>
      </c>
      <c r="F54" s="85">
        <v>97</v>
      </c>
      <c r="G54" s="85">
        <v>35</v>
      </c>
      <c r="H54" s="85">
        <v>92</v>
      </c>
      <c r="I54" s="85">
        <v>44</v>
      </c>
      <c r="J54" s="49">
        <f aca="true" t="shared" si="9" ref="J54:J59">SUM(B54:I54)</f>
        <v>4667</v>
      </c>
    </row>
    <row r="55" spans="1:10" ht="15">
      <c r="A55" s="53" t="s">
        <v>60</v>
      </c>
      <c r="B55" s="85">
        <v>8</v>
      </c>
      <c r="C55" s="85">
        <v>33</v>
      </c>
      <c r="D55" s="85">
        <v>68</v>
      </c>
      <c r="E55" s="85">
        <v>70</v>
      </c>
      <c r="F55" s="85">
        <v>9</v>
      </c>
      <c r="G55" s="85">
        <v>8</v>
      </c>
      <c r="H55" s="85">
        <v>10</v>
      </c>
      <c r="I55" s="85">
        <v>6</v>
      </c>
      <c r="J55" s="49">
        <f t="shared" si="9"/>
        <v>212</v>
      </c>
    </row>
    <row r="56" spans="1:10" ht="15">
      <c r="A56" s="53" t="s">
        <v>61</v>
      </c>
      <c r="B56" s="85">
        <v>20</v>
      </c>
      <c r="C56" s="85">
        <v>56</v>
      </c>
      <c r="D56" s="85">
        <v>145</v>
      </c>
      <c r="E56" s="85">
        <v>70</v>
      </c>
      <c r="F56" s="85">
        <v>19</v>
      </c>
      <c r="G56" s="85">
        <v>10</v>
      </c>
      <c r="H56" s="85">
        <v>20</v>
      </c>
      <c r="I56" s="85">
        <v>12</v>
      </c>
      <c r="J56" s="49">
        <f t="shared" si="9"/>
        <v>352</v>
      </c>
    </row>
    <row r="57" spans="1:10" ht="15">
      <c r="A57" s="53" t="s">
        <v>62</v>
      </c>
      <c r="B57" s="85">
        <v>10</v>
      </c>
      <c r="C57" s="85">
        <v>25</v>
      </c>
      <c r="D57" s="85">
        <v>42</v>
      </c>
      <c r="E57" s="85">
        <v>38</v>
      </c>
      <c r="F57" s="85">
        <v>13</v>
      </c>
      <c r="G57" s="85">
        <v>1</v>
      </c>
      <c r="H57" s="85">
        <v>6</v>
      </c>
      <c r="I57" s="85">
        <v>8</v>
      </c>
      <c r="J57" s="49">
        <f t="shared" si="9"/>
        <v>143</v>
      </c>
    </row>
    <row r="58" spans="1:10" ht="15">
      <c r="A58" s="53" t="s">
        <v>140</v>
      </c>
      <c r="B58" s="85">
        <v>1</v>
      </c>
      <c r="C58" s="85">
        <v>19</v>
      </c>
      <c r="D58" s="85">
        <v>37</v>
      </c>
      <c r="E58" s="85">
        <v>12</v>
      </c>
      <c r="F58" s="85">
        <v>3</v>
      </c>
      <c r="G58" s="85">
        <v>3</v>
      </c>
      <c r="H58" s="85">
        <v>5</v>
      </c>
      <c r="I58" s="85">
        <v>6</v>
      </c>
      <c r="J58" s="49">
        <f t="shared" si="9"/>
        <v>86</v>
      </c>
    </row>
    <row r="59" spans="1:10" ht="25.5">
      <c r="A59" s="53" t="s">
        <v>141</v>
      </c>
      <c r="B59" s="85">
        <v>322</v>
      </c>
      <c r="C59" s="85">
        <v>427</v>
      </c>
      <c r="D59" s="85">
        <v>994</v>
      </c>
      <c r="E59" s="85">
        <v>382</v>
      </c>
      <c r="F59" s="85">
        <v>73</v>
      </c>
      <c r="G59" s="85">
        <v>33</v>
      </c>
      <c r="H59" s="85">
        <v>100</v>
      </c>
      <c r="I59" s="85">
        <v>51</v>
      </c>
      <c r="J59" s="49">
        <f t="shared" si="9"/>
        <v>2382</v>
      </c>
    </row>
    <row r="60" spans="1:10" ht="15.75">
      <c r="A60" s="12" t="s">
        <v>10</v>
      </c>
      <c r="B60" s="55">
        <f>SUM(B54:B59)</f>
        <v>1037</v>
      </c>
      <c r="C60" s="55">
        <f aca="true" t="shared" si="10" ref="C60:J60">SUM(C54:C59)</f>
        <v>1412</v>
      </c>
      <c r="D60" s="55">
        <f t="shared" si="10"/>
        <v>3714</v>
      </c>
      <c r="E60" s="55">
        <f t="shared" si="10"/>
        <v>1015</v>
      </c>
      <c r="F60" s="55">
        <f t="shared" si="10"/>
        <v>214</v>
      </c>
      <c r="G60" s="55">
        <f t="shared" si="10"/>
        <v>90</v>
      </c>
      <c r="H60" s="55">
        <f t="shared" si="10"/>
        <v>233</v>
      </c>
      <c r="I60" s="55">
        <f t="shared" si="10"/>
        <v>127</v>
      </c>
      <c r="J60" s="55">
        <f t="shared" si="10"/>
        <v>7842</v>
      </c>
    </row>
    <row r="61" spans="2:10" ht="15">
      <c r="B61" s="101" t="s">
        <v>21</v>
      </c>
      <c r="C61" s="101"/>
      <c r="D61" s="101"/>
      <c r="E61" s="101"/>
      <c r="F61" s="101"/>
      <c r="G61" s="101"/>
      <c r="H61" s="101"/>
      <c r="I61" s="101"/>
      <c r="J61" s="101"/>
    </row>
    <row r="62" spans="1:10" ht="25.5">
      <c r="A62" s="27" t="s">
        <v>124</v>
      </c>
      <c r="B62" s="2" t="s">
        <v>27</v>
      </c>
      <c r="C62" s="2" t="s">
        <v>28</v>
      </c>
      <c r="D62" s="2" t="s">
        <v>29</v>
      </c>
      <c r="E62" s="2" t="s">
        <v>30</v>
      </c>
      <c r="F62" s="2" t="s">
        <v>31</v>
      </c>
      <c r="G62" s="2" t="s">
        <v>32</v>
      </c>
      <c r="H62" s="2" t="s">
        <v>33</v>
      </c>
      <c r="I62" s="2" t="s">
        <v>63</v>
      </c>
      <c r="J62" s="2" t="s">
        <v>52</v>
      </c>
    </row>
    <row r="63" spans="1:10" ht="15">
      <c r="A63" s="53" t="s">
        <v>59</v>
      </c>
      <c r="B63" s="50">
        <v>304</v>
      </c>
      <c r="C63" s="50">
        <v>942</v>
      </c>
      <c r="D63" s="50">
        <v>1793</v>
      </c>
      <c r="E63" s="50">
        <v>313</v>
      </c>
      <c r="F63" s="50">
        <v>105</v>
      </c>
      <c r="G63" s="50">
        <v>34</v>
      </c>
      <c r="H63" s="50">
        <v>85</v>
      </c>
      <c r="I63" s="50">
        <v>61</v>
      </c>
      <c r="J63" s="49">
        <f>SUM(B63:I63)</f>
        <v>3637</v>
      </c>
    </row>
    <row r="64" spans="1:10" ht="15">
      <c r="A64" s="53" t="s">
        <v>60</v>
      </c>
      <c r="B64" s="50">
        <v>34</v>
      </c>
      <c r="C64" s="50">
        <v>99</v>
      </c>
      <c r="D64" s="50">
        <v>408</v>
      </c>
      <c r="E64" s="50">
        <v>142</v>
      </c>
      <c r="F64" s="50">
        <v>96</v>
      </c>
      <c r="G64" s="50">
        <v>38</v>
      </c>
      <c r="H64" s="50">
        <v>102</v>
      </c>
      <c r="I64" s="50">
        <v>34</v>
      </c>
      <c r="J64" s="49">
        <f aca="true" t="shared" si="11" ref="J64:J68">SUM(B64:I64)</f>
        <v>953</v>
      </c>
    </row>
    <row r="65" spans="1:10" ht="15">
      <c r="A65" s="53" t="s">
        <v>61</v>
      </c>
      <c r="B65" s="50">
        <v>14</v>
      </c>
      <c r="C65" s="50">
        <v>63</v>
      </c>
      <c r="D65" s="50">
        <v>108</v>
      </c>
      <c r="E65" s="50">
        <v>69</v>
      </c>
      <c r="F65" s="50">
        <v>23</v>
      </c>
      <c r="G65" s="50">
        <v>13</v>
      </c>
      <c r="H65" s="50">
        <v>26</v>
      </c>
      <c r="I65" s="50">
        <v>8</v>
      </c>
      <c r="J65" s="49">
        <f t="shared" si="11"/>
        <v>324</v>
      </c>
    </row>
    <row r="66" spans="1:10" ht="15">
      <c r="A66" s="53" t="s">
        <v>62</v>
      </c>
      <c r="B66" s="50">
        <v>6</v>
      </c>
      <c r="C66" s="50">
        <v>38</v>
      </c>
      <c r="D66" s="50">
        <v>39</v>
      </c>
      <c r="E66" s="50">
        <v>26</v>
      </c>
      <c r="F66" s="50">
        <v>11</v>
      </c>
      <c r="G66" s="50">
        <v>7</v>
      </c>
      <c r="H66" s="50">
        <v>15</v>
      </c>
      <c r="I66" s="50">
        <v>9</v>
      </c>
      <c r="J66" s="49">
        <f t="shared" si="11"/>
        <v>151</v>
      </c>
    </row>
    <row r="67" spans="1:10" ht="15">
      <c r="A67" s="53" t="s">
        <v>140</v>
      </c>
      <c r="B67" s="50">
        <v>1</v>
      </c>
      <c r="C67" s="50">
        <v>59</v>
      </c>
      <c r="D67" s="50">
        <v>43</v>
      </c>
      <c r="E67" s="50">
        <v>15</v>
      </c>
      <c r="F67" s="50">
        <v>10</v>
      </c>
      <c r="G67" s="50">
        <v>8</v>
      </c>
      <c r="H67" s="50">
        <v>3</v>
      </c>
      <c r="I67" s="50">
        <v>7</v>
      </c>
      <c r="J67" s="49">
        <f t="shared" si="11"/>
        <v>146</v>
      </c>
    </row>
    <row r="68" spans="1:10" ht="25.5">
      <c r="A68" s="53" t="s">
        <v>141</v>
      </c>
      <c r="B68" s="50">
        <v>357</v>
      </c>
      <c r="C68" s="50">
        <v>633</v>
      </c>
      <c r="D68" s="50">
        <v>1548</v>
      </c>
      <c r="E68" s="50">
        <v>357</v>
      </c>
      <c r="F68" s="50">
        <v>76</v>
      </c>
      <c r="G68" s="50">
        <v>36</v>
      </c>
      <c r="H68" s="50">
        <v>119</v>
      </c>
      <c r="I68" s="50">
        <v>73</v>
      </c>
      <c r="J68" s="49">
        <f t="shared" si="11"/>
        <v>3199</v>
      </c>
    </row>
    <row r="69" spans="1:10" ht="15.75">
      <c r="A69" s="12" t="s">
        <v>10</v>
      </c>
      <c r="B69" s="55">
        <f>SUM(B63:B68)</f>
        <v>716</v>
      </c>
      <c r="C69" s="55">
        <f aca="true" t="shared" si="12" ref="C69:J69">SUM(C63:C68)</f>
        <v>1834</v>
      </c>
      <c r="D69" s="55">
        <f t="shared" si="12"/>
        <v>3939</v>
      </c>
      <c r="E69" s="55">
        <f t="shared" si="12"/>
        <v>922</v>
      </c>
      <c r="F69" s="55">
        <f t="shared" si="12"/>
        <v>321</v>
      </c>
      <c r="G69" s="55">
        <f t="shared" si="12"/>
        <v>136</v>
      </c>
      <c r="H69" s="55">
        <f t="shared" si="12"/>
        <v>350</v>
      </c>
      <c r="I69" s="55">
        <f t="shared" si="12"/>
        <v>192</v>
      </c>
      <c r="J69" s="55">
        <f t="shared" si="12"/>
        <v>8410</v>
      </c>
    </row>
    <row r="70" spans="2:10" ht="15">
      <c r="B70" s="101" t="s">
        <v>22</v>
      </c>
      <c r="C70" s="101"/>
      <c r="D70" s="101"/>
      <c r="E70" s="101"/>
      <c r="F70" s="101"/>
      <c r="G70" s="101"/>
      <c r="H70" s="101"/>
      <c r="I70" s="101"/>
      <c r="J70" s="101"/>
    </row>
    <row r="71" spans="1:10" ht="25.5">
      <c r="A71" s="27" t="s">
        <v>124</v>
      </c>
      <c r="B71" s="2" t="s">
        <v>27</v>
      </c>
      <c r="C71" s="2" t="s">
        <v>28</v>
      </c>
      <c r="D71" s="2" t="s">
        <v>29</v>
      </c>
      <c r="E71" s="2" t="s">
        <v>30</v>
      </c>
      <c r="F71" s="2" t="s">
        <v>31</v>
      </c>
      <c r="G71" s="2" t="s">
        <v>32</v>
      </c>
      <c r="H71" s="2" t="s">
        <v>33</v>
      </c>
      <c r="I71" s="2" t="s">
        <v>63</v>
      </c>
      <c r="J71" s="2" t="s">
        <v>52</v>
      </c>
    </row>
    <row r="72" spans="1:10" ht="15">
      <c r="A72" s="53" t="s">
        <v>59</v>
      </c>
      <c r="B72" s="50">
        <v>330</v>
      </c>
      <c r="C72" s="50">
        <v>706</v>
      </c>
      <c r="D72" s="50">
        <v>1649</v>
      </c>
      <c r="E72" s="50">
        <v>348</v>
      </c>
      <c r="F72" s="50">
        <v>83</v>
      </c>
      <c r="G72" s="50">
        <v>33</v>
      </c>
      <c r="H72" s="50">
        <v>60</v>
      </c>
      <c r="I72" s="50">
        <v>43</v>
      </c>
      <c r="J72" s="7">
        <f aca="true" t="shared" si="13" ref="J72:J77">SUM(B72:I72)</f>
        <v>3252</v>
      </c>
    </row>
    <row r="73" spans="1:10" ht="15">
      <c r="A73" s="53" t="s">
        <v>60</v>
      </c>
      <c r="B73" s="50">
        <v>7</v>
      </c>
      <c r="C73" s="50">
        <v>57</v>
      </c>
      <c r="D73" s="50">
        <v>228</v>
      </c>
      <c r="E73" s="50">
        <v>71</v>
      </c>
      <c r="F73" s="50">
        <v>42</v>
      </c>
      <c r="G73" s="50">
        <v>11</v>
      </c>
      <c r="H73" s="50">
        <v>24</v>
      </c>
      <c r="I73" s="50">
        <v>8</v>
      </c>
      <c r="J73" s="7">
        <f t="shared" si="13"/>
        <v>448</v>
      </c>
    </row>
    <row r="74" spans="1:10" ht="15">
      <c r="A74" s="53" t="s">
        <v>61</v>
      </c>
      <c r="B74" s="50">
        <v>7</v>
      </c>
      <c r="C74" s="50">
        <v>22</v>
      </c>
      <c r="D74" s="50">
        <v>58</v>
      </c>
      <c r="E74" s="50">
        <v>33</v>
      </c>
      <c r="F74" s="50">
        <v>6</v>
      </c>
      <c r="G74" s="50">
        <v>4</v>
      </c>
      <c r="H74" s="50">
        <v>5</v>
      </c>
      <c r="I74" s="50">
        <v>9</v>
      </c>
      <c r="J74" s="7">
        <f t="shared" si="13"/>
        <v>144</v>
      </c>
    </row>
    <row r="75" spans="1:10" ht="15">
      <c r="A75" s="53" t="s">
        <v>62</v>
      </c>
      <c r="B75" s="50">
        <v>10</v>
      </c>
      <c r="C75" s="50">
        <v>18</v>
      </c>
      <c r="D75" s="50">
        <v>37</v>
      </c>
      <c r="E75" s="50">
        <v>17</v>
      </c>
      <c r="F75" s="50">
        <v>9</v>
      </c>
      <c r="G75" s="50">
        <v>1</v>
      </c>
      <c r="H75" s="50">
        <v>7</v>
      </c>
      <c r="I75" s="50">
        <v>6</v>
      </c>
      <c r="J75" s="7">
        <f t="shared" si="13"/>
        <v>105</v>
      </c>
    </row>
    <row r="76" spans="1:10" ht="15">
      <c r="A76" s="53" t="s">
        <v>140</v>
      </c>
      <c r="B76" s="50">
        <v>2</v>
      </c>
      <c r="C76" s="50">
        <v>17</v>
      </c>
      <c r="D76" s="50">
        <v>41</v>
      </c>
      <c r="E76" s="50">
        <v>13</v>
      </c>
      <c r="F76" s="50">
        <v>3</v>
      </c>
      <c r="G76" s="50">
        <v>3</v>
      </c>
      <c r="H76" s="50">
        <v>4</v>
      </c>
      <c r="I76" s="50">
        <v>4</v>
      </c>
      <c r="J76" s="7">
        <f t="shared" si="13"/>
        <v>87</v>
      </c>
    </row>
    <row r="77" spans="1:10" ht="25.5">
      <c r="A77" s="53" t="s">
        <v>141</v>
      </c>
      <c r="B77" s="50">
        <v>221</v>
      </c>
      <c r="C77" s="50">
        <v>428</v>
      </c>
      <c r="D77" s="50">
        <v>785</v>
      </c>
      <c r="E77" s="50">
        <v>231</v>
      </c>
      <c r="F77" s="50">
        <v>37</v>
      </c>
      <c r="G77" s="50">
        <v>27</v>
      </c>
      <c r="H77" s="50">
        <v>66</v>
      </c>
      <c r="I77" s="50">
        <v>53</v>
      </c>
      <c r="J77" s="7">
        <f t="shared" si="13"/>
        <v>1848</v>
      </c>
    </row>
    <row r="78" spans="1:10" ht="15.75">
      <c r="A78" s="12" t="s">
        <v>10</v>
      </c>
      <c r="B78" s="55">
        <f>SUM(B72:B77)</f>
        <v>577</v>
      </c>
      <c r="C78" s="55">
        <f aca="true" t="shared" si="14" ref="C78:I78">SUM(C72:C77)</f>
        <v>1248</v>
      </c>
      <c r="D78" s="55">
        <f t="shared" si="14"/>
        <v>2798</v>
      </c>
      <c r="E78" s="55">
        <f t="shared" si="14"/>
        <v>713</v>
      </c>
      <c r="F78" s="55">
        <f t="shared" si="14"/>
        <v>180</v>
      </c>
      <c r="G78" s="55">
        <f t="shared" si="14"/>
        <v>79</v>
      </c>
      <c r="H78" s="55">
        <f t="shared" si="14"/>
        <v>166</v>
      </c>
      <c r="I78" s="55">
        <f t="shared" si="14"/>
        <v>123</v>
      </c>
      <c r="J78" s="8">
        <f aca="true" t="shared" si="15" ref="J78">SUM(J72:J77)</f>
        <v>5884</v>
      </c>
    </row>
    <row r="79" spans="2:10" ht="15">
      <c r="B79" s="101" t="s">
        <v>23</v>
      </c>
      <c r="C79" s="101"/>
      <c r="D79" s="101"/>
      <c r="E79" s="101"/>
      <c r="F79" s="101"/>
      <c r="G79" s="101"/>
      <c r="H79" s="101"/>
      <c r="I79" s="101"/>
      <c r="J79" s="101"/>
    </row>
    <row r="80" spans="1:10" ht="25.5">
      <c r="A80" s="27" t="s">
        <v>124</v>
      </c>
      <c r="B80" s="2" t="s">
        <v>27</v>
      </c>
      <c r="C80" s="2" t="s">
        <v>28</v>
      </c>
      <c r="D80" s="2" t="s">
        <v>29</v>
      </c>
      <c r="E80" s="2" t="s">
        <v>30</v>
      </c>
      <c r="F80" s="2" t="s">
        <v>31</v>
      </c>
      <c r="G80" s="2" t="s">
        <v>32</v>
      </c>
      <c r="H80" s="2" t="s">
        <v>33</v>
      </c>
      <c r="I80" s="2" t="s">
        <v>63</v>
      </c>
      <c r="J80" s="2" t="s">
        <v>52</v>
      </c>
    </row>
    <row r="81" spans="1:10" ht="15">
      <c r="A81" s="53" t="s">
        <v>59</v>
      </c>
      <c r="B81" s="50">
        <v>157</v>
      </c>
      <c r="C81" s="50">
        <v>756</v>
      </c>
      <c r="D81" s="50">
        <v>1846</v>
      </c>
      <c r="E81" s="50">
        <v>364</v>
      </c>
      <c r="F81" s="50">
        <v>75</v>
      </c>
      <c r="G81" s="50">
        <v>33</v>
      </c>
      <c r="H81" s="50">
        <v>85</v>
      </c>
      <c r="I81" s="50">
        <v>34</v>
      </c>
      <c r="J81" s="49">
        <f aca="true" t="shared" si="16" ref="J81:J86">SUM(B81:I81)</f>
        <v>3350</v>
      </c>
    </row>
    <row r="82" spans="1:10" ht="15">
      <c r="A82" s="53" t="s">
        <v>60</v>
      </c>
      <c r="B82" s="50">
        <v>6</v>
      </c>
      <c r="C82" s="50">
        <v>44</v>
      </c>
      <c r="D82" s="50">
        <v>289</v>
      </c>
      <c r="E82" s="50">
        <v>99</v>
      </c>
      <c r="F82" s="50">
        <v>11</v>
      </c>
      <c r="G82" s="50">
        <v>6</v>
      </c>
      <c r="H82" s="50">
        <v>13</v>
      </c>
      <c r="I82" s="50">
        <v>12</v>
      </c>
      <c r="J82" s="49">
        <f t="shared" si="16"/>
        <v>480</v>
      </c>
    </row>
    <row r="83" spans="1:10" ht="15">
      <c r="A83" s="53" t="s">
        <v>61</v>
      </c>
      <c r="B83" s="50">
        <v>20</v>
      </c>
      <c r="C83" s="50">
        <v>54</v>
      </c>
      <c r="D83" s="50">
        <v>91</v>
      </c>
      <c r="E83" s="50">
        <v>52</v>
      </c>
      <c r="F83" s="50">
        <v>17</v>
      </c>
      <c r="G83" s="50">
        <v>9</v>
      </c>
      <c r="H83" s="50">
        <v>15</v>
      </c>
      <c r="I83" s="50">
        <v>15</v>
      </c>
      <c r="J83" s="49">
        <f t="shared" si="16"/>
        <v>273</v>
      </c>
    </row>
    <row r="84" spans="1:10" ht="15">
      <c r="A84" s="53" t="s">
        <v>62</v>
      </c>
      <c r="B84" s="50">
        <v>7</v>
      </c>
      <c r="C84" s="50">
        <v>78</v>
      </c>
      <c r="D84" s="50">
        <v>111</v>
      </c>
      <c r="E84" s="50">
        <v>30</v>
      </c>
      <c r="F84" s="50">
        <v>13</v>
      </c>
      <c r="G84" s="50">
        <v>11</v>
      </c>
      <c r="H84" s="50">
        <v>34</v>
      </c>
      <c r="I84" s="50">
        <v>15</v>
      </c>
      <c r="J84" s="49">
        <f t="shared" si="16"/>
        <v>299</v>
      </c>
    </row>
    <row r="85" spans="1:10" ht="15">
      <c r="A85" s="53" t="s">
        <v>140</v>
      </c>
      <c r="B85" s="50">
        <v>2</v>
      </c>
      <c r="C85" s="50">
        <v>22</v>
      </c>
      <c r="D85" s="50">
        <v>24</v>
      </c>
      <c r="E85" s="50">
        <v>16</v>
      </c>
      <c r="F85" s="50">
        <v>1</v>
      </c>
      <c r="G85" s="50">
        <v>1</v>
      </c>
      <c r="H85" s="50">
        <v>16</v>
      </c>
      <c r="I85" s="50">
        <v>13</v>
      </c>
      <c r="J85" s="49">
        <f t="shared" si="16"/>
        <v>95</v>
      </c>
    </row>
    <row r="86" spans="1:10" ht="25.5">
      <c r="A86" s="53" t="s">
        <v>141</v>
      </c>
      <c r="B86" s="50">
        <v>339</v>
      </c>
      <c r="C86" s="50">
        <v>491</v>
      </c>
      <c r="D86" s="50">
        <v>843</v>
      </c>
      <c r="E86" s="50">
        <v>251</v>
      </c>
      <c r="F86" s="50">
        <v>84</v>
      </c>
      <c r="G86" s="50">
        <v>35</v>
      </c>
      <c r="H86" s="50">
        <v>191</v>
      </c>
      <c r="I86" s="50">
        <v>89</v>
      </c>
      <c r="J86" s="49">
        <f t="shared" si="16"/>
        <v>2323</v>
      </c>
    </row>
    <row r="87" spans="1:10" ht="15.75">
      <c r="A87" s="12" t="s">
        <v>10</v>
      </c>
      <c r="B87" s="55">
        <f>SUM(B81:B86)</f>
        <v>531</v>
      </c>
      <c r="C87" s="55">
        <f aca="true" t="shared" si="17" ref="C87:J87">SUM(C81:C86)</f>
        <v>1445</v>
      </c>
      <c r="D87" s="55">
        <f t="shared" si="17"/>
        <v>3204</v>
      </c>
      <c r="E87" s="55">
        <f t="shared" si="17"/>
        <v>812</v>
      </c>
      <c r="F87" s="55">
        <f t="shared" si="17"/>
        <v>201</v>
      </c>
      <c r="G87" s="55">
        <f t="shared" si="17"/>
        <v>95</v>
      </c>
      <c r="H87" s="55">
        <f t="shared" si="17"/>
        <v>354</v>
      </c>
      <c r="I87" s="55">
        <f t="shared" si="17"/>
        <v>178</v>
      </c>
      <c r="J87" s="55">
        <f t="shared" si="17"/>
        <v>6820</v>
      </c>
    </row>
    <row r="88" spans="2:10" ht="15">
      <c r="B88" s="101" t="s">
        <v>24</v>
      </c>
      <c r="C88" s="101"/>
      <c r="D88" s="101"/>
      <c r="E88" s="101"/>
      <c r="F88" s="101"/>
      <c r="G88" s="101"/>
      <c r="H88" s="101"/>
      <c r="I88" s="101"/>
      <c r="J88" s="101"/>
    </row>
    <row r="89" spans="1:10" ht="25.5">
      <c r="A89" s="27" t="s">
        <v>124</v>
      </c>
      <c r="B89" s="2" t="s">
        <v>27</v>
      </c>
      <c r="C89" s="2" t="s">
        <v>28</v>
      </c>
      <c r="D89" s="2" t="s">
        <v>29</v>
      </c>
      <c r="E89" s="2" t="s">
        <v>30</v>
      </c>
      <c r="F89" s="2" t="s">
        <v>31</v>
      </c>
      <c r="G89" s="2" t="s">
        <v>32</v>
      </c>
      <c r="H89" s="2" t="s">
        <v>33</v>
      </c>
      <c r="I89" s="2" t="s">
        <v>63</v>
      </c>
      <c r="J89" s="2" t="s">
        <v>52</v>
      </c>
    </row>
    <row r="90" spans="1:10" ht="15">
      <c r="A90" s="53" t="s">
        <v>59</v>
      </c>
      <c r="B90" s="50">
        <v>68</v>
      </c>
      <c r="C90" s="50">
        <v>490</v>
      </c>
      <c r="D90" s="50">
        <v>1666</v>
      </c>
      <c r="E90" s="50">
        <v>345</v>
      </c>
      <c r="F90" s="50">
        <v>84</v>
      </c>
      <c r="G90" s="50">
        <v>25</v>
      </c>
      <c r="H90" s="50">
        <v>60</v>
      </c>
      <c r="I90" s="50">
        <v>33</v>
      </c>
      <c r="J90" s="49">
        <f aca="true" t="shared" si="18" ref="J90:J95">SUM(B90:I90)</f>
        <v>2771</v>
      </c>
    </row>
    <row r="91" spans="1:10" ht="15">
      <c r="A91" s="53" t="s">
        <v>60</v>
      </c>
      <c r="B91" s="50">
        <v>8</v>
      </c>
      <c r="C91" s="50">
        <v>49</v>
      </c>
      <c r="D91" s="50">
        <v>119</v>
      </c>
      <c r="E91" s="50">
        <v>63</v>
      </c>
      <c r="F91" s="50">
        <v>22</v>
      </c>
      <c r="G91" s="50">
        <v>7</v>
      </c>
      <c r="H91" s="50">
        <v>31</v>
      </c>
      <c r="I91" s="50">
        <v>21</v>
      </c>
      <c r="J91" s="49">
        <f t="shared" si="18"/>
        <v>320</v>
      </c>
    </row>
    <row r="92" spans="1:10" ht="15">
      <c r="A92" s="53" t="s">
        <v>61</v>
      </c>
      <c r="B92" s="50">
        <v>17</v>
      </c>
      <c r="C92" s="50">
        <v>49</v>
      </c>
      <c r="D92" s="50">
        <v>94</v>
      </c>
      <c r="E92" s="50">
        <v>60</v>
      </c>
      <c r="F92" s="50">
        <v>10</v>
      </c>
      <c r="G92" s="50">
        <v>4</v>
      </c>
      <c r="H92" s="50">
        <v>16</v>
      </c>
      <c r="I92" s="50">
        <v>19</v>
      </c>
      <c r="J92" s="49">
        <f t="shared" si="18"/>
        <v>269</v>
      </c>
    </row>
    <row r="93" spans="1:10" ht="15">
      <c r="A93" s="53" t="s">
        <v>62</v>
      </c>
      <c r="B93" s="50">
        <v>8</v>
      </c>
      <c r="C93" s="50">
        <v>25</v>
      </c>
      <c r="D93" s="50">
        <v>76</v>
      </c>
      <c r="E93" s="50">
        <v>36</v>
      </c>
      <c r="F93" s="50">
        <v>18</v>
      </c>
      <c r="G93" s="50">
        <v>9</v>
      </c>
      <c r="H93" s="50">
        <v>21</v>
      </c>
      <c r="I93" s="50">
        <v>32</v>
      </c>
      <c r="J93" s="49">
        <f t="shared" si="18"/>
        <v>225</v>
      </c>
    </row>
    <row r="94" spans="1:10" ht="15">
      <c r="A94" s="53" t="s">
        <v>140</v>
      </c>
      <c r="B94" s="50">
        <v>2</v>
      </c>
      <c r="C94" s="50">
        <v>33</v>
      </c>
      <c r="D94" s="50">
        <v>35</v>
      </c>
      <c r="E94" s="50">
        <v>9</v>
      </c>
      <c r="F94" s="50">
        <v>9</v>
      </c>
      <c r="G94" s="50">
        <v>2</v>
      </c>
      <c r="H94" s="50">
        <v>10</v>
      </c>
      <c r="I94" s="50">
        <v>9</v>
      </c>
      <c r="J94" s="49">
        <f t="shared" si="18"/>
        <v>109</v>
      </c>
    </row>
    <row r="95" spans="1:10" ht="25.5">
      <c r="A95" s="53" t="s">
        <v>141</v>
      </c>
      <c r="B95" s="50">
        <v>224</v>
      </c>
      <c r="C95" s="50">
        <v>460</v>
      </c>
      <c r="D95" s="50">
        <v>816</v>
      </c>
      <c r="E95" s="50">
        <v>248</v>
      </c>
      <c r="F95" s="50">
        <v>90</v>
      </c>
      <c r="G95" s="50">
        <v>51</v>
      </c>
      <c r="H95" s="50">
        <v>175</v>
      </c>
      <c r="I95" s="50">
        <v>130</v>
      </c>
      <c r="J95" s="49">
        <f t="shared" si="18"/>
        <v>2194</v>
      </c>
    </row>
    <row r="96" spans="1:10" ht="15.75">
      <c r="A96" s="12" t="s">
        <v>10</v>
      </c>
      <c r="B96" s="55">
        <f>SUM(B90:B95)</f>
        <v>327</v>
      </c>
      <c r="C96" s="55">
        <f aca="true" t="shared" si="19" ref="C96:J96">SUM(C90:C95)</f>
        <v>1106</v>
      </c>
      <c r="D96" s="55">
        <f t="shared" si="19"/>
        <v>2806</v>
      </c>
      <c r="E96" s="55">
        <f t="shared" si="19"/>
        <v>761</v>
      </c>
      <c r="F96" s="55">
        <f t="shared" si="19"/>
        <v>233</v>
      </c>
      <c r="G96" s="55">
        <f t="shared" si="19"/>
        <v>98</v>
      </c>
      <c r="H96" s="55">
        <f t="shared" si="19"/>
        <v>313</v>
      </c>
      <c r="I96" s="55">
        <f t="shared" si="19"/>
        <v>244</v>
      </c>
      <c r="J96" s="55">
        <f t="shared" si="19"/>
        <v>5888</v>
      </c>
    </row>
    <row r="97" spans="2:10" ht="15">
      <c r="B97" s="101" t="s">
        <v>25</v>
      </c>
      <c r="C97" s="101"/>
      <c r="D97" s="101"/>
      <c r="E97" s="101"/>
      <c r="F97" s="101"/>
      <c r="G97" s="101"/>
      <c r="H97" s="101"/>
      <c r="I97" s="101"/>
      <c r="J97" s="101"/>
    </row>
    <row r="98" spans="1:10" ht="25.5">
      <c r="A98" s="27" t="s">
        <v>124</v>
      </c>
      <c r="B98" s="2" t="s">
        <v>27</v>
      </c>
      <c r="C98" s="2" t="s">
        <v>28</v>
      </c>
      <c r="D98" s="2" t="s">
        <v>29</v>
      </c>
      <c r="E98" s="2" t="s">
        <v>30</v>
      </c>
      <c r="F98" s="2" t="s">
        <v>31</v>
      </c>
      <c r="G98" s="2" t="s">
        <v>32</v>
      </c>
      <c r="H98" s="2" t="s">
        <v>33</v>
      </c>
      <c r="I98" s="2" t="s">
        <v>63</v>
      </c>
      <c r="J98" s="2" t="s">
        <v>52</v>
      </c>
    </row>
    <row r="99" spans="1:10" ht="15">
      <c r="A99" s="53" t="s">
        <v>59</v>
      </c>
      <c r="B99" s="83">
        <v>141</v>
      </c>
      <c r="C99" s="83">
        <v>531</v>
      </c>
      <c r="D99" s="83">
        <v>1351</v>
      </c>
      <c r="E99" s="83">
        <v>346</v>
      </c>
      <c r="F99" s="83">
        <v>116</v>
      </c>
      <c r="G99" s="83">
        <v>39</v>
      </c>
      <c r="H99" s="83">
        <v>82</v>
      </c>
      <c r="I99" s="83">
        <v>84</v>
      </c>
      <c r="J99" s="49">
        <f aca="true" t="shared" si="20" ref="J99:J104">SUM(B99:I99)</f>
        <v>2690</v>
      </c>
    </row>
    <row r="100" spans="1:10" ht="15">
      <c r="A100" s="53" t="s">
        <v>60</v>
      </c>
      <c r="B100" s="83">
        <v>10</v>
      </c>
      <c r="C100" s="83">
        <v>26</v>
      </c>
      <c r="D100" s="83">
        <v>176</v>
      </c>
      <c r="E100" s="83">
        <v>133</v>
      </c>
      <c r="F100" s="83">
        <v>17</v>
      </c>
      <c r="G100" s="83">
        <v>9</v>
      </c>
      <c r="H100" s="83">
        <v>21</v>
      </c>
      <c r="I100" s="83">
        <v>15</v>
      </c>
      <c r="J100" s="49">
        <f t="shared" si="20"/>
        <v>407</v>
      </c>
    </row>
    <row r="101" spans="1:10" ht="15">
      <c r="A101" s="53" t="s">
        <v>61</v>
      </c>
      <c r="B101" s="83">
        <v>13</v>
      </c>
      <c r="C101" s="83">
        <v>39</v>
      </c>
      <c r="D101" s="83">
        <v>61</v>
      </c>
      <c r="E101" s="83">
        <v>54</v>
      </c>
      <c r="F101" s="83">
        <v>5</v>
      </c>
      <c r="G101" s="83">
        <v>2</v>
      </c>
      <c r="H101" s="83">
        <v>12</v>
      </c>
      <c r="I101" s="83">
        <v>7</v>
      </c>
      <c r="J101" s="49">
        <f t="shared" si="20"/>
        <v>193</v>
      </c>
    </row>
    <row r="102" spans="1:10" ht="15">
      <c r="A102" s="53" t="s">
        <v>62</v>
      </c>
      <c r="B102" s="83">
        <v>7</v>
      </c>
      <c r="C102" s="83">
        <v>22</v>
      </c>
      <c r="D102" s="83">
        <v>37</v>
      </c>
      <c r="E102" s="83">
        <v>38</v>
      </c>
      <c r="F102" s="83">
        <v>9</v>
      </c>
      <c r="G102" s="83">
        <v>8</v>
      </c>
      <c r="H102" s="83">
        <v>24</v>
      </c>
      <c r="I102" s="83">
        <v>7</v>
      </c>
      <c r="J102" s="49">
        <f t="shared" si="20"/>
        <v>152</v>
      </c>
    </row>
    <row r="103" spans="1:10" ht="15">
      <c r="A103" s="53" t="s">
        <v>140</v>
      </c>
      <c r="B103" s="83">
        <v>0</v>
      </c>
      <c r="C103" s="83">
        <v>40</v>
      </c>
      <c r="D103" s="83">
        <v>67</v>
      </c>
      <c r="E103" s="83">
        <v>8</v>
      </c>
      <c r="F103" s="83">
        <v>4</v>
      </c>
      <c r="G103" s="83">
        <v>6</v>
      </c>
      <c r="H103" s="83">
        <v>5</v>
      </c>
      <c r="I103" s="83">
        <v>10</v>
      </c>
      <c r="J103" s="49">
        <f t="shared" si="20"/>
        <v>140</v>
      </c>
    </row>
    <row r="104" spans="1:10" ht="25.5">
      <c r="A104" s="53" t="s">
        <v>141</v>
      </c>
      <c r="B104" s="83">
        <v>224</v>
      </c>
      <c r="C104" s="83">
        <v>420</v>
      </c>
      <c r="D104" s="83">
        <v>618</v>
      </c>
      <c r="E104" s="83">
        <v>263</v>
      </c>
      <c r="F104" s="83">
        <v>71</v>
      </c>
      <c r="G104" s="83">
        <v>40</v>
      </c>
      <c r="H104" s="83">
        <v>124</v>
      </c>
      <c r="I104" s="83">
        <v>71</v>
      </c>
      <c r="J104" s="49">
        <f t="shared" si="20"/>
        <v>1831</v>
      </c>
    </row>
    <row r="105" spans="1:10" ht="15.75">
      <c r="A105" s="12" t="s">
        <v>10</v>
      </c>
      <c r="B105" s="55">
        <f>SUM(B99:B104)</f>
        <v>395</v>
      </c>
      <c r="C105" s="55">
        <f aca="true" t="shared" si="21" ref="C105:I105">SUM(C99:C104)</f>
        <v>1078</v>
      </c>
      <c r="D105" s="55">
        <f t="shared" si="21"/>
        <v>2310</v>
      </c>
      <c r="E105" s="55">
        <f t="shared" si="21"/>
        <v>842</v>
      </c>
      <c r="F105" s="55">
        <f t="shared" si="21"/>
        <v>222</v>
      </c>
      <c r="G105" s="55">
        <f t="shared" si="21"/>
        <v>104</v>
      </c>
      <c r="H105" s="55">
        <f t="shared" si="21"/>
        <v>268</v>
      </c>
      <c r="I105" s="55">
        <f t="shared" si="21"/>
        <v>194</v>
      </c>
      <c r="J105" s="55">
        <f aca="true" t="shared" si="22" ref="J105">SUM(J99:J104)</f>
        <v>5413</v>
      </c>
    </row>
    <row r="106" spans="2:10" ht="15">
      <c r="B106" s="101" t="s">
        <v>26</v>
      </c>
      <c r="C106" s="101"/>
      <c r="D106" s="101"/>
      <c r="E106" s="101"/>
      <c r="F106" s="101"/>
      <c r="G106" s="101"/>
      <c r="H106" s="101"/>
      <c r="I106" s="101"/>
      <c r="J106" s="101"/>
    </row>
    <row r="107" spans="1:10" ht="25.5">
      <c r="A107" s="27" t="s">
        <v>124</v>
      </c>
      <c r="B107" s="2" t="s">
        <v>27</v>
      </c>
      <c r="C107" s="2" t="s">
        <v>28</v>
      </c>
      <c r="D107" s="2" t="s">
        <v>29</v>
      </c>
      <c r="E107" s="2" t="s">
        <v>30</v>
      </c>
      <c r="F107" s="2" t="s">
        <v>31</v>
      </c>
      <c r="G107" s="2" t="s">
        <v>32</v>
      </c>
      <c r="H107" s="2" t="s">
        <v>33</v>
      </c>
      <c r="I107" s="2" t="s">
        <v>63</v>
      </c>
      <c r="J107" s="2" t="s">
        <v>52</v>
      </c>
    </row>
    <row r="108" spans="1:10" ht="15">
      <c r="A108" s="53" t="s">
        <v>59</v>
      </c>
      <c r="B108" s="83">
        <v>185</v>
      </c>
      <c r="C108" s="83">
        <v>498</v>
      </c>
      <c r="D108" s="83">
        <v>1293</v>
      </c>
      <c r="E108" s="83">
        <v>247</v>
      </c>
      <c r="F108" s="83">
        <v>52</v>
      </c>
      <c r="G108" s="83">
        <v>41</v>
      </c>
      <c r="H108" s="83">
        <v>96</v>
      </c>
      <c r="I108" s="83">
        <v>72</v>
      </c>
      <c r="J108" s="49">
        <f aca="true" t="shared" si="23" ref="J108:J113">SUM(B108:I108)</f>
        <v>2484</v>
      </c>
    </row>
    <row r="109" spans="1:10" ht="15">
      <c r="A109" s="53" t="s">
        <v>60</v>
      </c>
      <c r="B109" s="83">
        <v>12</v>
      </c>
      <c r="C109" s="83">
        <v>50</v>
      </c>
      <c r="D109" s="83">
        <v>154</v>
      </c>
      <c r="E109" s="83">
        <v>192</v>
      </c>
      <c r="F109" s="83">
        <v>27</v>
      </c>
      <c r="G109" s="83">
        <v>6</v>
      </c>
      <c r="H109" s="83">
        <v>14</v>
      </c>
      <c r="I109" s="83">
        <v>11</v>
      </c>
      <c r="J109" s="49">
        <f t="shared" si="23"/>
        <v>466</v>
      </c>
    </row>
    <row r="110" spans="1:10" ht="15">
      <c r="A110" s="53" t="s">
        <v>61</v>
      </c>
      <c r="B110" s="83">
        <v>12</v>
      </c>
      <c r="C110" s="83">
        <v>43</v>
      </c>
      <c r="D110" s="83">
        <v>74</v>
      </c>
      <c r="E110" s="83">
        <v>40</v>
      </c>
      <c r="F110" s="83">
        <v>10</v>
      </c>
      <c r="G110" s="83">
        <v>4</v>
      </c>
      <c r="H110" s="83">
        <v>5</v>
      </c>
      <c r="I110" s="83">
        <v>11</v>
      </c>
      <c r="J110" s="49">
        <f t="shared" si="23"/>
        <v>199</v>
      </c>
    </row>
    <row r="111" spans="1:10" ht="15">
      <c r="A111" s="53" t="s">
        <v>62</v>
      </c>
      <c r="B111" s="83">
        <v>7</v>
      </c>
      <c r="C111" s="83">
        <v>19</v>
      </c>
      <c r="D111" s="83">
        <v>70</v>
      </c>
      <c r="E111" s="83">
        <v>41</v>
      </c>
      <c r="F111" s="83">
        <v>5</v>
      </c>
      <c r="G111" s="83">
        <v>5</v>
      </c>
      <c r="H111" s="83">
        <v>15</v>
      </c>
      <c r="I111" s="83">
        <v>6</v>
      </c>
      <c r="J111" s="49">
        <f t="shared" si="23"/>
        <v>168</v>
      </c>
    </row>
    <row r="112" spans="1:10" ht="15">
      <c r="A112" s="53" t="s">
        <v>140</v>
      </c>
      <c r="B112" s="83">
        <v>2</v>
      </c>
      <c r="C112" s="83">
        <v>170</v>
      </c>
      <c r="D112" s="83">
        <v>98</v>
      </c>
      <c r="E112" s="83">
        <v>9</v>
      </c>
      <c r="F112" s="83">
        <v>2</v>
      </c>
      <c r="G112" s="83">
        <v>2</v>
      </c>
      <c r="H112" s="83">
        <v>4</v>
      </c>
      <c r="I112" s="83">
        <v>2</v>
      </c>
      <c r="J112" s="49">
        <f t="shared" si="23"/>
        <v>289</v>
      </c>
    </row>
    <row r="113" spans="1:10" ht="25.5">
      <c r="A113" s="53" t="s">
        <v>141</v>
      </c>
      <c r="B113" s="83">
        <v>130</v>
      </c>
      <c r="C113" s="83">
        <v>387</v>
      </c>
      <c r="D113" s="83">
        <v>652</v>
      </c>
      <c r="E113" s="83">
        <v>194</v>
      </c>
      <c r="F113" s="83">
        <v>54</v>
      </c>
      <c r="G113" s="83">
        <v>30</v>
      </c>
      <c r="H113" s="83">
        <v>85</v>
      </c>
      <c r="I113" s="83">
        <v>55</v>
      </c>
      <c r="J113" s="49">
        <f t="shared" si="23"/>
        <v>1587</v>
      </c>
    </row>
    <row r="114" spans="1:10" ht="15.75">
      <c r="A114" s="12" t="s">
        <v>10</v>
      </c>
      <c r="B114" s="55">
        <f aca="true" t="shared" si="24" ref="B114:I114">SUM(B108:B113)</f>
        <v>348</v>
      </c>
      <c r="C114" s="55">
        <f t="shared" si="24"/>
        <v>1167</v>
      </c>
      <c r="D114" s="55">
        <f t="shared" si="24"/>
        <v>2341</v>
      </c>
      <c r="E114" s="55">
        <f t="shared" si="24"/>
        <v>723</v>
      </c>
      <c r="F114" s="55">
        <f t="shared" si="24"/>
        <v>150</v>
      </c>
      <c r="G114" s="55">
        <f t="shared" si="24"/>
        <v>88</v>
      </c>
      <c r="H114" s="55">
        <f t="shared" si="24"/>
        <v>219</v>
      </c>
      <c r="I114" s="55">
        <f t="shared" si="24"/>
        <v>157</v>
      </c>
      <c r="J114" s="55">
        <f>SUM(J108:J113)</f>
        <v>5193</v>
      </c>
    </row>
    <row r="115" spans="1:10" ht="15.75">
      <c r="A115" s="16"/>
      <c r="B115" s="17"/>
      <c r="C115" s="17"/>
      <c r="D115" s="17"/>
      <c r="E115" s="17"/>
      <c r="F115" s="17"/>
      <c r="G115" s="17"/>
      <c r="H115" s="17"/>
      <c r="I115" s="17"/>
      <c r="J115" s="17"/>
    </row>
    <row r="116" spans="1:10" ht="15.75">
      <c r="A116" s="16"/>
      <c r="B116" s="17"/>
      <c r="C116" s="17"/>
      <c r="D116" s="17"/>
      <c r="E116" s="17"/>
      <c r="F116" s="17"/>
      <c r="G116" s="17"/>
      <c r="H116" s="17"/>
      <c r="I116" s="17"/>
      <c r="J116" s="17"/>
    </row>
    <row r="117" spans="1:10" ht="15.75">
      <c r="A117" s="16"/>
      <c r="B117" s="17"/>
      <c r="C117" s="17"/>
      <c r="D117" s="17"/>
      <c r="E117" s="17"/>
      <c r="F117" s="17"/>
      <c r="G117" s="17"/>
      <c r="H117" s="17"/>
      <c r="I117" s="17"/>
      <c r="J117" s="17"/>
    </row>
    <row r="119" spans="1:9" ht="15">
      <c r="A119" s="100" t="s">
        <v>88</v>
      </c>
      <c r="B119" s="100"/>
      <c r="C119" s="100"/>
      <c r="D119" s="100"/>
      <c r="E119" s="100"/>
      <c r="F119" s="100"/>
      <c r="G119" s="100"/>
      <c r="H119" s="100"/>
      <c r="I119" s="100"/>
    </row>
    <row r="120" spans="1:9" ht="25.5">
      <c r="A120" s="27" t="s">
        <v>124</v>
      </c>
      <c r="B120" s="2" t="s">
        <v>27</v>
      </c>
      <c r="C120" s="2" t="s">
        <v>28</v>
      </c>
      <c r="D120" s="2" t="s">
        <v>29</v>
      </c>
      <c r="E120" s="2" t="s">
        <v>30</v>
      </c>
      <c r="F120" s="2" t="s">
        <v>31</v>
      </c>
      <c r="G120" s="2" t="s">
        <v>32</v>
      </c>
      <c r="H120" s="2" t="s">
        <v>33</v>
      </c>
      <c r="I120" s="2" t="s">
        <v>63</v>
      </c>
    </row>
    <row r="121" spans="1:9" ht="15">
      <c r="A121" s="53" t="s">
        <v>59</v>
      </c>
      <c r="B121" s="15">
        <f aca="true" t="shared" si="25" ref="B121:B126">(B9+B18+B27+B36+B45+B54+B63+B72+B81+B90+B99+B108)/12</f>
        <v>212.25</v>
      </c>
      <c r="C121" s="15">
        <f aca="true" t="shared" si="26" ref="C121:I121">(C9+C18+C27+C36+C45+C54+C63+C72+C81+C90+C99+C108)/12</f>
        <v>704.3333333333334</v>
      </c>
      <c r="D121" s="15">
        <f t="shared" si="26"/>
        <v>1613.25</v>
      </c>
      <c r="E121" s="15">
        <f t="shared" si="26"/>
        <v>295.5</v>
      </c>
      <c r="F121" s="15">
        <f t="shared" si="26"/>
        <v>85.33333333333333</v>
      </c>
      <c r="G121" s="15">
        <f t="shared" si="26"/>
        <v>33.833333333333336</v>
      </c>
      <c r="H121" s="15">
        <f t="shared" si="26"/>
        <v>75.91666666666667</v>
      </c>
      <c r="I121" s="15">
        <f t="shared" si="26"/>
        <v>44.333333333333336</v>
      </c>
    </row>
    <row r="122" spans="1:9" ht="15">
      <c r="A122" s="53" t="s">
        <v>60</v>
      </c>
      <c r="B122" s="15">
        <f t="shared" si="25"/>
        <v>12.333333333333334</v>
      </c>
      <c r="C122" s="15">
        <f aca="true" t="shared" si="27" ref="C122:I125">(C10+C19+C28+C37+C46+C55+C64+C73+C82+C91+C100+C109)/12</f>
        <v>50.666666666666664</v>
      </c>
      <c r="D122" s="15">
        <f t="shared" si="27"/>
        <v>186</v>
      </c>
      <c r="E122" s="15">
        <f t="shared" si="27"/>
        <v>86.83333333333333</v>
      </c>
      <c r="F122" s="15">
        <f t="shared" si="27"/>
        <v>22.583333333333332</v>
      </c>
      <c r="G122" s="15">
        <f t="shared" si="27"/>
        <v>9.5</v>
      </c>
      <c r="H122" s="15">
        <f t="shared" si="27"/>
        <v>23.083333333333332</v>
      </c>
      <c r="I122" s="15">
        <f t="shared" si="27"/>
        <v>13.083333333333334</v>
      </c>
    </row>
    <row r="123" spans="1:9" ht="15">
      <c r="A123" s="53" t="s">
        <v>61</v>
      </c>
      <c r="B123" s="15">
        <f t="shared" si="25"/>
        <v>13.25</v>
      </c>
      <c r="C123" s="15">
        <f t="shared" si="27"/>
        <v>42.75</v>
      </c>
      <c r="D123" s="15">
        <f t="shared" si="27"/>
        <v>70</v>
      </c>
      <c r="E123" s="15">
        <f t="shared" si="27"/>
        <v>46.666666666666664</v>
      </c>
      <c r="F123" s="15">
        <f t="shared" si="27"/>
        <v>11</v>
      </c>
      <c r="G123" s="15">
        <f t="shared" si="27"/>
        <v>5.833333333333333</v>
      </c>
      <c r="H123" s="15">
        <f t="shared" si="27"/>
        <v>12</v>
      </c>
      <c r="I123" s="15">
        <f t="shared" si="27"/>
        <v>9.916666666666666</v>
      </c>
    </row>
    <row r="124" spans="1:9" ht="15">
      <c r="A124" s="53" t="s">
        <v>62</v>
      </c>
      <c r="B124" s="15">
        <f t="shared" si="25"/>
        <v>9.25</v>
      </c>
      <c r="C124" s="15">
        <f t="shared" si="27"/>
        <v>37.166666666666664</v>
      </c>
      <c r="D124" s="15">
        <f t="shared" si="27"/>
        <v>61.75</v>
      </c>
      <c r="E124" s="15">
        <f t="shared" si="27"/>
        <v>34.25</v>
      </c>
      <c r="F124" s="15">
        <f t="shared" si="27"/>
        <v>11.833333333333334</v>
      </c>
      <c r="G124" s="15">
        <f t="shared" si="27"/>
        <v>6</v>
      </c>
      <c r="H124" s="15">
        <f t="shared" si="27"/>
        <v>16.333333333333332</v>
      </c>
      <c r="I124" s="15">
        <f t="shared" si="27"/>
        <v>11.416666666666666</v>
      </c>
    </row>
    <row r="125" spans="1:9" ht="15">
      <c r="A125" s="53" t="s">
        <v>140</v>
      </c>
      <c r="B125" s="15">
        <f t="shared" si="25"/>
        <v>2</v>
      </c>
      <c r="C125" s="15">
        <f t="shared" si="27"/>
        <v>35.916666666666664</v>
      </c>
      <c r="D125" s="15">
        <f t="shared" si="27"/>
        <v>37.666666666666664</v>
      </c>
      <c r="E125" s="15">
        <f t="shared" si="27"/>
        <v>9.833333333333334</v>
      </c>
      <c r="F125" s="15">
        <f t="shared" si="27"/>
        <v>3.5</v>
      </c>
      <c r="G125" s="15">
        <f t="shared" si="27"/>
        <v>3.1666666666666665</v>
      </c>
      <c r="H125" s="15">
        <f t="shared" si="27"/>
        <v>6.333333333333333</v>
      </c>
      <c r="I125" s="15">
        <f t="shared" si="27"/>
        <v>6.666666666666667</v>
      </c>
    </row>
    <row r="126" spans="1:10" ht="25.5">
      <c r="A126" s="53" t="s">
        <v>141</v>
      </c>
      <c r="B126" s="15">
        <f t="shared" si="25"/>
        <v>252.25</v>
      </c>
      <c r="C126" s="15">
        <f aca="true" t="shared" si="28" ref="C126:I126">(C14+C23+C32+C41+C50+C59+C68+C77+C86+C95+C104+C113)/12</f>
        <v>439.0833333333333</v>
      </c>
      <c r="D126" s="15">
        <f t="shared" si="28"/>
        <v>826.3333333333334</v>
      </c>
      <c r="E126" s="15">
        <f t="shared" si="28"/>
        <v>279.3333333333333</v>
      </c>
      <c r="F126" s="15">
        <f t="shared" si="28"/>
        <v>64.58333333333333</v>
      </c>
      <c r="G126" s="15">
        <f t="shared" si="28"/>
        <v>36.333333333333336</v>
      </c>
      <c r="H126" s="15">
        <f t="shared" si="28"/>
        <v>109.75</v>
      </c>
      <c r="I126" s="15">
        <f t="shared" si="28"/>
        <v>65.25</v>
      </c>
      <c r="J126" s="15"/>
    </row>
    <row r="129" spans="1:13" ht="25.5">
      <c r="A129" s="27" t="s">
        <v>124</v>
      </c>
      <c r="B129" s="13" t="s">
        <v>72</v>
      </c>
      <c r="C129" s="13" t="s">
        <v>73</v>
      </c>
      <c r="D129" s="13" t="s">
        <v>74</v>
      </c>
      <c r="E129" s="18" t="s">
        <v>75</v>
      </c>
      <c r="F129" s="18" t="s">
        <v>76</v>
      </c>
      <c r="G129" s="18" t="s">
        <v>77</v>
      </c>
      <c r="H129" s="18" t="s">
        <v>78</v>
      </c>
      <c r="I129" s="18" t="s">
        <v>79</v>
      </c>
      <c r="J129" s="18" t="s">
        <v>80</v>
      </c>
      <c r="K129" s="18" t="s">
        <v>81</v>
      </c>
      <c r="L129" s="18" t="s">
        <v>82</v>
      </c>
      <c r="M129" s="18" t="s">
        <v>83</v>
      </c>
    </row>
    <row r="130" spans="1:13" ht="15">
      <c r="A130" s="53" t="s">
        <v>59</v>
      </c>
      <c r="B130" s="7">
        <f aca="true" t="shared" si="29" ref="B130:B135">J9</f>
        <v>2521</v>
      </c>
      <c r="C130" s="7">
        <f>J18</f>
        <v>2212</v>
      </c>
      <c r="D130" s="7">
        <f aca="true" t="shared" si="30" ref="D130:D135">J27</f>
        <v>2161</v>
      </c>
      <c r="E130" s="7">
        <f aca="true" t="shared" si="31" ref="E130:E135">J36</f>
        <v>3001</v>
      </c>
      <c r="F130" s="7">
        <f aca="true" t="shared" si="32" ref="F130:F135">J45</f>
        <v>4031</v>
      </c>
      <c r="G130" s="7">
        <f aca="true" t="shared" si="33" ref="G130:G135">J54</f>
        <v>4667</v>
      </c>
      <c r="H130" s="7">
        <f aca="true" t="shared" si="34" ref="H130:H135">J63</f>
        <v>3637</v>
      </c>
      <c r="I130" s="7">
        <f aca="true" t="shared" si="35" ref="I130:I135">J72</f>
        <v>3252</v>
      </c>
      <c r="J130" s="44">
        <f aca="true" t="shared" si="36" ref="J130:J135">J81</f>
        <v>3350</v>
      </c>
      <c r="K130" s="44">
        <f aca="true" t="shared" si="37" ref="K130:K135">J90</f>
        <v>2771</v>
      </c>
      <c r="L130" s="44">
        <f aca="true" t="shared" si="38" ref="L130:L135">J99</f>
        <v>2690</v>
      </c>
      <c r="M130" s="44">
        <f aca="true" t="shared" si="39" ref="M130:M135">J108</f>
        <v>2484</v>
      </c>
    </row>
    <row r="131" spans="1:13" ht="15">
      <c r="A131" s="53" t="s">
        <v>60</v>
      </c>
      <c r="B131" s="7">
        <f t="shared" si="29"/>
        <v>429</v>
      </c>
      <c r="C131" s="7">
        <f aca="true" t="shared" si="40" ref="C131:C135">J19</f>
        <v>331</v>
      </c>
      <c r="D131" s="7">
        <f t="shared" si="30"/>
        <v>319</v>
      </c>
      <c r="E131" s="7">
        <f t="shared" si="31"/>
        <v>141</v>
      </c>
      <c r="F131" s="7">
        <f t="shared" si="32"/>
        <v>343</v>
      </c>
      <c r="G131" s="7">
        <f t="shared" si="33"/>
        <v>212</v>
      </c>
      <c r="H131" s="7">
        <f t="shared" si="34"/>
        <v>953</v>
      </c>
      <c r="I131" s="7">
        <f t="shared" si="35"/>
        <v>448</v>
      </c>
      <c r="J131" s="44">
        <f t="shared" si="36"/>
        <v>480</v>
      </c>
      <c r="K131" s="44">
        <f t="shared" si="37"/>
        <v>320</v>
      </c>
      <c r="L131" s="44">
        <f t="shared" si="38"/>
        <v>407</v>
      </c>
      <c r="M131" s="44">
        <f t="shared" si="39"/>
        <v>466</v>
      </c>
    </row>
    <row r="132" spans="1:13" ht="15">
      <c r="A132" s="53" t="s">
        <v>61</v>
      </c>
      <c r="B132" s="7">
        <f t="shared" si="29"/>
        <v>64</v>
      </c>
      <c r="C132" s="7">
        <f t="shared" si="40"/>
        <v>96</v>
      </c>
      <c r="D132" s="7">
        <f t="shared" si="30"/>
        <v>198</v>
      </c>
      <c r="E132" s="7">
        <f t="shared" si="31"/>
        <v>208</v>
      </c>
      <c r="F132" s="7">
        <f t="shared" si="32"/>
        <v>217</v>
      </c>
      <c r="G132" s="7">
        <f t="shared" si="33"/>
        <v>352</v>
      </c>
      <c r="H132" s="7">
        <f t="shared" si="34"/>
        <v>324</v>
      </c>
      <c r="I132" s="7">
        <f t="shared" si="35"/>
        <v>144</v>
      </c>
      <c r="J132" s="44">
        <f t="shared" si="36"/>
        <v>273</v>
      </c>
      <c r="K132" s="44">
        <f t="shared" si="37"/>
        <v>269</v>
      </c>
      <c r="L132" s="44">
        <f t="shared" si="38"/>
        <v>193</v>
      </c>
      <c r="M132" s="44">
        <f t="shared" si="39"/>
        <v>199</v>
      </c>
    </row>
    <row r="133" spans="1:13" ht="15">
      <c r="A133" s="53" t="s">
        <v>62</v>
      </c>
      <c r="B133" s="7">
        <f t="shared" si="29"/>
        <v>235</v>
      </c>
      <c r="C133" s="7">
        <f t="shared" si="40"/>
        <v>252</v>
      </c>
      <c r="D133" s="7">
        <f t="shared" si="30"/>
        <v>155</v>
      </c>
      <c r="E133" s="7">
        <f t="shared" si="31"/>
        <v>221</v>
      </c>
      <c r="F133" s="7">
        <f t="shared" si="32"/>
        <v>150</v>
      </c>
      <c r="G133" s="7">
        <f t="shared" si="33"/>
        <v>143</v>
      </c>
      <c r="H133" s="7">
        <f t="shared" si="34"/>
        <v>151</v>
      </c>
      <c r="I133" s="7">
        <f t="shared" si="35"/>
        <v>105</v>
      </c>
      <c r="J133" s="44">
        <f t="shared" si="36"/>
        <v>299</v>
      </c>
      <c r="K133" s="44">
        <f t="shared" si="37"/>
        <v>225</v>
      </c>
      <c r="L133" s="44">
        <f t="shared" si="38"/>
        <v>152</v>
      </c>
      <c r="M133" s="44">
        <f t="shared" si="39"/>
        <v>168</v>
      </c>
    </row>
    <row r="134" spans="1:13" ht="15">
      <c r="A134" s="53" t="s">
        <v>140</v>
      </c>
      <c r="B134" s="7">
        <f t="shared" si="29"/>
        <v>10</v>
      </c>
      <c r="C134" s="7">
        <f t="shared" si="40"/>
        <v>0</v>
      </c>
      <c r="D134" s="7">
        <f t="shared" si="30"/>
        <v>0</v>
      </c>
      <c r="E134" s="7">
        <f t="shared" si="31"/>
        <v>91</v>
      </c>
      <c r="F134" s="7">
        <f t="shared" si="32"/>
        <v>102</v>
      </c>
      <c r="G134" s="7">
        <f t="shared" si="33"/>
        <v>86</v>
      </c>
      <c r="H134" s="7">
        <f t="shared" si="34"/>
        <v>146</v>
      </c>
      <c r="I134" s="7">
        <f t="shared" si="35"/>
        <v>87</v>
      </c>
      <c r="J134" s="44">
        <f t="shared" si="36"/>
        <v>95</v>
      </c>
      <c r="K134" s="44">
        <f t="shared" si="37"/>
        <v>109</v>
      </c>
      <c r="L134" s="44">
        <f t="shared" si="38"/>
        <v>140</v>
      </c>
      <c r="M134" s="44">
        <f t="shared" si="39"/>
        <v>289</v>
      </c>
    </row>
    <row r="135" spans="1:13" ht="25.5">
      <c r="A135" s="53" t="s">
        <v>141</v>
      </c>
      <c r="B135" s="7">
        <f t="shared" si="29"/>
        <v>1883</v>
      </c>
      <c r="C135" s="7">
        <f t="shared" si="40"/>
        <v>1685</v>
      </c>
      <c r="D135" s="7">
        <f t="shared" si="30"/>
        <v>1748</v>
      </c>
      <c r="E135" s="7">
        <f t="shared" si="31"/>
        <v>2090</v>
      </c>
      <c r="F135" s="7">
        <f t="shared" si="32"/>
        <v>2105</v>
      </c>
      <c r="G135" s="7">
        <f t="shared" si="33"/>
        <v>2382</v>
      </c>
      <c r="H135" s="7">
        <f t="shared" si="34"/>
        <v>3199</v>
      </c>
      <c r="I135" s="7">
        <f t="shared" si="35"/>
        <v>1848</v>
      </c>
      <c r="J135" s="44">
        <f t="shared" si="36"/>
        <v>2323</v>
      </c>
      <c r="K135" s="44">
        <f t="shared" si="37"/>
        <v>2194</v>
      </c>
      <c r="L135" s="44">
        <f t="shared" si="38"/>
        <v>1831</v>
      </c>
      <c r="M135" s="44">
        <f t="shared" si="39"/>
        <v>1587</v>
      </c>
    </row>
    <row r="136" ht="15">
      <c r="A136" s="54"/>
    </row>
    <row r="155" spans="2:7" ht="15">
      <c r="B155" s="90" t="s">
        <v>182</v>
      </c>
      <c r="C155" s="90"/>
      <c r="D155" s="90"/>
      <c r="E155" s="90"/>
      <c r="F155" s="90"/>
      <c r="G155" s="90"/>
    </row>
    <row r="156" spans="2:7" ht="15">
      <c r="B156" s="90"/>
      <c r="C156" s="90"/>
      <c r="D156" s="90"/>
      <c r="E156" s="90"/>
      <c r="F156" s="90"/>
      <c r="G156" s="90"/>
    </row>
    <row r="157" spans="2:7" ht="15">
      <c r="B157" s="90"/>
      <c r="C157" s="90"/>
      <c r="D157" s="90"/>
      <c r="E157" s="90"/>
      <c r="F157" s="90"/>
      <c r="G157" s="90"/>
    </row>
  </sheetData>
  <mergeCells count="14">
    <mergeCell ref="B61:J61"/>
    <mergeCell ref="B70:J70"/>
    <mergeCell ref="B79:J79"/>
    <mergeCell ref="B7:J7"/>
    <mergeCell ref="B16:J16"/>
    <mergeCell ref="B25:J25"/>
    <mergeCell ref="B34:J34"/>
    <mergeCell ref="B43:J43"/>
    <mergeCell ref="B52:J52"/>
    <mergeCell ref="A119:I119"/>
    <mergeCell ref="B88:J88"/>
    <mergeCell ref="B97:J97"/>
    <mergeCell ref="B106:J106"/>
    <mergeCell ref="B155:G157"/>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00"/>
  <sheetViews>
    <sheetView workbookViewId="0" topLeftCell="A1"/>
  </sheetViews>
  <sheetFormatPr defaultColWidth="11.421875" defaultRowHeight="15"/>
  <cols>
    <col min="1" max="1" width="18.57421875" style="1" customWidth="1"/>
    <col min="2" max="2" width="11.7109375" style="1" bestFit="1" customWidth="1"/>
    <col min="3" max="3" width="18.7109375" style="1" customWidth="1"/>
    <col min="4" max="4" width="16.28125" style="1" customWidth="1"/>
    <col min="5" max="5" width="20.7109375" style="1" bestFit="1" customWidth="1"/>
    <col min="6" max="6" width="18.421875" style="1" customWidth="1"/>
    <col min="7" max="7" width="11.7109375" style="1" bestFit="1" customWidth="1"/>
    <col min="8" max="18" width="11.421875" style="1" customWidth="1"/>
    <col min="19" max="19" width="13.00390625" style="1" bestFit="1" customWidth="1"/>
    <col min="20" max="20" width="11.421875" style="1" customWidth="1"/>
    <col min="21" max="21" width="13.57421875" style="1" customWidth="1"/>
    <col min="22" max="24" width="11.421875" style="1" customWidth="1"/>
    <col min="25" max="25" width="11.7109375" style="1" bestFit="1" customWidth="1"/>
    <col min="26" max="16384" width="11.421875" style="1" customWidth="1"/>
  </cols>
  <sheetData>
    <row r="1" ht="15.75">
      <c r="A1" s="10" t="s">
        <v>126</v>
      </c>
    </row>
    <row r="4" ht="15">
      <c r="A4" s="26" t="s">
        <v>187</v>
      </c>
    </row>
    <row r="6" ht="15">
      <c r="A6" s="28"/>
    </row>
    <row r="7" spans="1:25" ht="15">
      <c r="A7" s="102" t="s">
        <v>125</v>
      </c>
      <c r="B7" s="93" t="s">
        <v>15</v>
      </c>
      <c r="C7" s="93"/>
      <c r="D7" s="93" t="s">
        <v>16</v>
      </c>
      <c r="E7" s="93"/>
      <c r="F7" s="93" t="s">
        <v>17</v>
      </c>
      <c r="G7" s="93"/>
      <c r="H7" s="93" t="s">
        <v>18</v>
      </c>
      <c r="I7" s="93"/>
      <c r="J7" s="93" t="s">
        <v>58</v>
      </c>
      <c r="K7" s="93"/>
      <c r="L7" s="93" t="s">
        <v>20</v>
      </c>
      <c r="M7" s="93"/>
      <c r="N7" s="93" t="s">
        <v>21</v>
      </c>
      <c r="O7" s="93"/>
      <c r="P7" s="93" t="s">
        <v>71</v>
      </c>
      <c r="Q7" s="93"/>
      <c r="R7" s="93" t="s">
        <v>23</v>
      </c>
      <c r="S7" s="93"/>
      <c r="T7" s="93" t="s">
        <v>24</v>
      </c>
      <c r="U7" s="93"/>
      <c r="V7" s="93" t="s">
        <v>25</v>
      </c>
      <c r="W7" s="93"/>
      <c r="X7" s="93" t="s">
        <v>26</v>
      </c>
      <c r="Y7" s="93"/>
    </row>
    <row r="8" spans="1:25" ht="15">
      <c r="A8" s="102"/>
      <c r="B8" s="2" t="s">
        <v>69</v>
      </c>
      <c r="C8" s="2" t="s">
        <v>70</v>
      </c>
      <c r="D8" s="2" t="s">
        <v>69</v>
      </c>
      <c r="E8" s="2" t="s">
        <v>70</v>
      </c>
      <c r="F8" s="2" t="s">
        <v>69</v>
      </c>
      <c r="G8" s="2" t="s">
        <v>70</v>
      </c>
      <c r="H8" s="2" t="s">
        <v>69</v>
      </c>
      <c r="I8" s="2" t="s">
        <v>70</v>
      </c>
      <c r="J8" s="2" t="s">
        <v>69</v>
      </c>
      <c r="K8" s="2" t="s">
        <v>70</v>
      </c>
      <c r="L8" s="2" t="s">
        <v>69</v>
      </c>
      <c r="M8" s="2" t="s">
        <v>70</v>
      </c>
      <c r="N8" s="2" t="s">
        <v>69</v>
      </c>
      <c r="O8" s="2" t="s">
        <v>70</v>
      </c>
      <c r="P8" s="2" t="s">
        <v>69</v>
      </c>
      <c r="Q8" s="2" t="s">
        <v>70</v>
      </c>
      <c r="R8" s="2" t="s">
        <v>69</v>
      </c>
      <c r="S8" s="2" t="s">
        <v>70</v>
      </c>
      <c r="T8" s="2" t="s">
        <v>69</v>
      </c>
      <c r="U8" s="14" t="s">
        <v>70</v>
      </c>
      <c r="V8" s="2" t="s">
        <v>69</v>
      </c>
      <c r="W8" s="2" t="s">
        <v>70</v>
      </c>
      <c r="X8" s="2" t="s">
        <v>69</v>
      </c>
      <c r="Y8" s="2" t="s">
        <v>70</v>
      </c>
    </row>
    <row r="9" spans="1:25" ht="15">
      <c r="A9" s="56" t="s">
        <v>89</v>
      </c>
      <c r="B9" s="51">
        <v>16</v>
      </c>
      <c r="C9" s="57">
        <v>113270</v>
      </c>
      <c r="D9" s="51">
        <v>20</v>
      </c>
      <c r="E9" s="57">
        <v>285111</v>
      </c>
      <c r="F9" s="51">
        <v>39</v>
      </c>
      <c r="G9" s="57">
        <v>608119.4</v>
      </c>
      <c r="H9" s="51">
        <v>20</v>
      </c>
      <c r="I9" s="57">
        <v>257952</v>
      </c>
      <c r="J9" s="51">
        <v>23</v>
      </c>
      <c r="K9" s="57">
        <v>99810</v>
      </c>
      <c r="L9" s="51">
        <v>23</v>
      </c>
      <c r="M9" s="57">
        <v>252897</v>
      </c>
      <c r="N9" s="51">
        <v>13</v>
      </c>
      <c r="O9" s="57">
        <v>394126</v>
      </c>
      <c r="P9" s="51">
        <v>9</v>
      </c>
      <c r="Q9" s="57">
        <v>27711</v>
      </c>
      <c r="R9" s="51">
        <v>14</v>
      </c>
      <c r="S9" s="57">
        <v>7448250</v>
      </c>
      <c r="T9" s="51">
        <v>21</v>
      </c>
      <c r="U9" s="57">
        <v>2319721</v>
      </c>
      <c r="V9" s="51">
        <v>16</v>
      </c>
      <c r="W9" s="57">
        <v>342615</v>
      </c>
      <c r="X9" s="51">
        <v>23</v>
      </c>
      <c r="Y9" s="57">
        <v>3050720</v>
      </c>
    </row>
    <row r="10" spans="1:28" ht="25.5">
      <c r="A10" s="56" t="s">
        <v>91</v>
      </c>
      <c r="B10" s="13">
        <v>0</v>
      </c>
      <c r="C10" s="46">
        <v>0</v>
      </c>
      <c r="D10" s="51">
        <v>1</v>
      </c>
      <c r="E10" s="57">
        <v>3000</v>
      </c>
      <c r="F10" s="51">
        <v>1</v>
      </c>
      <c r="G10" s="57">
        <v>6000</v>
      </c>
      <c r="H10" s="51">
        <v>0</v>
      </c>
      <c r="I10" s="57">
        <v>0</v>
      </c>
      <c r="J10" s="51">
        <v>0</v>
      </c>
      <c r="K10" s="57">
        <v>0</v>
      </c>
      <c r="L10" s="51">
        <v>0</v>
      </c>
      <c r="M10" s="57">
        <v>0</v>
      </c>
      <c r="N10" s="51">
        <v>0</v>
      </c>
      <c r="O10" s="57">
        <v>0</v>
      </c>
      <c r="P10" s="51">
        <v>0</v>
      </c>
      <c r="Q10" s="57">
        <v>0</v>
      </c>
      <c r="R10" s="51">
        <v>0</v>
      </c>
      <c r="S10" s="57">
        <v>0</v>
      </c>
      <c r="T10" s="51">
        <v>0</v>
      </c>
      <c r="U10" s="57">
        <v>0</v>
      </c>
      <c r="V10" s="51">
        <v>0</v>
      </c>
      <c r="W10" s="57">
        <v>0</v>
      </c>
      <c r="X10" s="51">
        <v>0</v>
      </c>
      <c r="Y10" s="57">
        <v>0</v>
      </c>
      <c r="Z10" s="29"/>
      <c r="AA10" s="29"/>
      <c r="AB10" s="29"/>
    </row>
    <row r="11" spans="1:28" ht="25.5">
      <c r="A11" s="56" t="s">
        <v>90</v>
      </c>
      <c r="B11" s="13">
        <v>0</v>
      </c>
      <c r="C11" s="46">
        <v>0</v>
      </c>
      <c r="D11" s="13">
        <v>0</v>
      </c>
      <c r="E11" s="46">
        <v>0</v>
      </c>
      <c r="F11" s="13">
        <v>0</v>
      </c>
      <c r="G11" s="46">
        <v>0</v>
      </c>
      <c r="H11" s="51">
        <v>2</v>
      </c>
      <c r="I11" s="57">
        <v>15010</v>
      </c>
      <c r="J11" s="51">
        <v>1</v>
      </c>
      <c r="K11" s="57">
        <v>46000</v>
      </c>
      <c r="L11" s="51">
        <v>0</v>
      </c>
      <c r="M11" s="57">
        <v>0</v>
      </c>
      <c r="N11" s="51">
        <v>0</v>
      </c>
      <c r="O11" s="57">
        <v>0</v>
      </c>
      <c r="P11" s="51">
        <v>0</v>
      </c>
      <c r="Q11" s="57">
        <v>0</v>
      </c>
      <c r="R11" s="51">
        <v>1</v>
      </c>
      <c r="S11" s="57">
        <v>38400</v>
      </c>
      <c r="T11" s="51">
        <v>0</v>
      </c>
      <c r="U11" s="57">
        <v>0</v>
      </c>
      <c r="V11" s="51">
        <v>0</v>
      </c>
      <c r="W11" s="57">
        <v>0</v>
      </c>
      <c r="X11" s="51">
        <v>0</v>
      </c>
      <c r="Y11" s="57">
        <v>0</v>
      </c>
      <c r="Z11" s="29"/>
      <c r="AA11" s="29"/>
      <c r="AB11" s="29"/>
    </row>
    <row r="12" spans="1:28" ht="15">
      <c r="A12" s="56" t="s">
        <v>135</v>
      </c>
      <c r="B12" s="13">
        <v>0</v>
      </c>
      <c r="C12" s="46">
        <v>0</v>
      </c>
      <c r="D12" s="13">
        <v>0</v>
      </c>
      <c r="E12" s="46">
        <v>0</v>
      </c>
      <c r="F12" s="13">
        <v>0</v>
      </c>
      <c r="G12" s="46">
        <v>0</v>
      </c>
      <c r="H12" s="13">
        <v>0</v>
      </c>
      <c r="I12" s="46">
        <v>0</v>
      </c>
      <c r="J12" s="51">
        <v>1</v>
      </c>
      <c r="K12" s="57">
        <v>60000</v>
      </c>
      <c r="L12" s="51">
        <v>0</v>
      </c>
      <c r="M12" s="57">
        <v>0</v>
      </c>
      <c r="N12" s="51">
        <v>0</v>
      </c>
      <c r="O12" s="57">
        <v>0</v>
      </c>
      <c r="P12" s="51">
        <v>0</v>
      </c>
      <c r="Q12" s="57">
        <v>0</v>
      </c>
      <c r="R12" s="51">
        <v>0</v>
      </c>
      <c r="S12" s="57">
        <v>0</v>
      </c>
      <c r="T12" s="51">
        <v>0</v>
      </c>
      <c r="U12" s="57">
        <v>0</v>
      </c>
      <c r="V12" s="51">
        <v>0</v>
      </c>
      <c r="W12" s="57">
        <v>0</v>
      </c>
      <c r="X12" s="51">
        <v>0</v>
      </c>
      <c r="Y12" s="57">
        <v>0</v>
      </c>
      <c r="Z12" s="29"/>
      <c r="AA12" s="29"/>
      <c r="AB12" s="29"/>
    </row>
    <row r="13" spans="1:25" ht="15">
      <c r="A13" s="59" t="s">
        <v>10</v>
      </c>
      <c r="B13" s="59">
        <f aca="true" t="shared" si="0" ref="B13:Y13">SUM(B9:B12)</f>
        <v>16</v>
      </c>
      <c r="C13" s="58">
        <f t="shared" si="0"/>
        <v>113270</v>
      </c>
      <c r="D13" s="59">
        <f t="shared" si="0"/>
        <v>21</v>
      </c>
      <c r="E13" s="58">
        <f t="shared" si="0"/>
        <v>288111</v>
      </c>
      <c r="F13" s="59">
        <f t="shared" si="0"/>
        <v>40</v>
      </c>
      <c r="G13" s="58">
        <f t="shared" si="0"/>
        <v>614119.4</v>
      </c>
      <c r="H13" s="59">
        <f t="shared" si="0"/>
        <v>22</v>
      </c>
      <c r="I13" s="58">
        <f t="shared" si="0"/>
        <v>272962</v>
      </c>
      <c r="J13" s="59">
        <f t="shared" si="0"/>
        <v>25</v>
      </c>
      <c r="K13" s="58">
        <f t="shared" si="0"/>
        <v>205810</v>
      </c>
      <c r="L13" s="59">
        <f t="shared" si="0"/>
        <v>23</v>
      </c>
      <c r="M13" s="58">
        <f t="shared" si="0"/>
        <v>252897</v>
      </c>
      <c r="N13" s="59">
        <f t="shared" si="0"/>
        <v>13</v>
      </c>
      <c r="O13" s="58">
        <f t="shared" si="0"/>
        <v>394126</v>
      </c>
      <c r="P13" s="59">
        <f t="shared" si="0"/>
        <v>9</v>
      </c>
      <c r="Q13" s="58">
        <f t="shared" si="0"/>
        <v>27711</v>
      </c>
      <c r="R13" s="59">
        <f t="shared" si="0"/>
        <v>15</v>
      </c>
      <c r="S13" s="58">
        <f t="shared" si="0"/>
        <v>7486650</v>
      </c>
      <c r="T13" s="59">
        <f t="shared" si="0"/>
        <v>21</v>
      </c>
      <c r="U13" s="58">
        <f t="shared" si="0"/>
        <v>2319721</v>
      </c>
      <c r="V13" s="59">
        <f t="shared" si="0"/>
        <v>16</v>
      </c>
      <c r="W13" s="58">
        <f t="shared" si="0"/>
        <v>342615</v>
      </c>
      <c r="X13" s="59">
        <f t="shared" si="0"/>
        <v>23</v>
      </c>
      <c r="Y13" s="58">
        <f t="shared" si="0"/>
        <v>3050720</v>
      </c>
    </row>
    <row r="15" ht="15">
      <c r="B15" s="42"/>
    </row>
    <row r="17" ht="15">
      <c r="A17" s="26" t="s">
        <v>188</v>
      </c>
    </row>
    <row r="20" spans="1:97" ht="15">
      <c r="A20" s="13"/>
      <c r="B20" s="103" t="s">
        <v>15</v>
      </c>
      <c r="C20" s="103"/>
      <c r="D20" s="103"/>
      <c r="E20" s="103"/>
      <c r="F20" s="103"/>
      <c r="G20" s="103"/>
      <c r="H20" s="103"/>
      <c r="I20" s="103"/>
      <c r="J20" s="103" t="s">
        <v>16</v>
      </c>
      <c r="K20" s="103"/>
      <c r="L20" s="103"/>
      <c r="M20" s="103"/>
      <c r="N20" s="103"/>
      <c r="O20" s="103"/>
      <c r="P20" s="103"/>
      <c r="Q20" s="103"/>
      <c r="R20" s="103" t="s">
        <v>17</v>
      </c>
      <c r="S20" s="103"/>
      <c r="T20" s="103"/>
      <c r="U20" s="103"/>
      <c r="V20" s="103"/>
      <c r="W20" s="103"/>
      <c r="X20" s="103"/>
      <c r="Y20" s="103"/>
      <c r="Z20" s="103" t="s">
        <v>18</v>
      </c>
      <c r="AA20" s="103"/>
      <c r="AB20" s="103"/>
      <c r="AC20" s="103"/>
      <c r="AD20" s="103"/>
      <c r="AE20" s="103"/>
      <c r="AF20" s="103"/>
      <c r="AG20" s="103"/>
      <c r="AH20" s="103" t="s">
        <v>19</v>
      </c>
      <c r="AI20" s="103"/>
      <c r="AJ20" s="103"/>
      <c r="AK20" s="103"/>
      <c r="AL20" s="103"/>
      <c r="AM20" s="103"/>
      <c r="AN20" s="103"/>
      <c r="AO20" s="103"/>
      <c r="AP20" s="103" t="s">
        <v>20</v>
      </c>
      <c r="AQ20" s="103"/>
      <c r="AR20" s="103"/>
      <c r="AS20" s="103"/>
      <c r="AT20" s="103"/>
      <c r="AU20" s="103"/>
      <c r="AV20" s="103"/>
      <c r="AW20" s="103"/>
      <c r="AX20" s="103" t="s">
        <v>21</v>
      </c>
      <c r="AY20" s="103"/>
      <c r="AZ20" s="103"/>
      <c r="BA20" s="103"/>
      <c r="BB20" s="103"/>
      <c r="BC20" s="103"/>
      <c r="BD20" s="103"/>
      <c r="BE20" s="103"/>
      <c r="BF20" s="103" t="s">
        <v>22</v>
      </c>
      <c r="BG20" s="103"/>
      <c r="BH20" s="103"/>
      <c r="BI20" s="103"/>
      <c r="BJ20" s="103"/>
      <c r="BK20" s="103"/>
      <c r="BL20" s="103"/>
      <c r="BM20" s="103"/>
      <c r="BN20" s="103" t="s">
        <v>23</v>
      </c>
      <c r="BO20" s="103"/>
      <c r="BP20" s="103"/>
      <c r="BQ20" s="103"/>
      <c r="BR20" s="103"/>
      <c r="BS20" s="103"/>
      <c r="BT20" s="103"/>
      <c r="BU20" s="103"/>
      <c r="BV20" s="103" t="s">
        <v>24</v>
      </c>
      <c r="BW20" s="103"/>
      <c r="BX20" s="103"/>
      <c r="BY20" s="103"/>
      <c r="BZ20" s="103"/>
      <c r="CA20" s="103"/>
      <c r="CB20" s="103"/>
      <c r="CC20" s="103"/>
      <c r="CD20" s="103" t="s">
        <v>25</v>
      </c>
      <c r="CE20" s="103"/>
      <c r="CF20" s="103"/>
      <c r="CG20" s="103"/>
      <c r="CH20" s="103"/>
      <c r="CI20" s="103"/>
      <c r="CJ20" s="103"/>
      <c r="CK20" s="103"/>
      <c r="CL20" s="103" t="s">
        <v>26</v>
      </c>
      <c r="CM20" s="103"/>
      <c r="CN20" s="103"/>
      <c r="CO20" s="103"/>
      <c r="CP20" s="103"/>
      <c r="CQ20" s="103"/>
      <c r="CR20" s="103"/>
      <c r="CS20" s="103"/>
    </row>
    <row r="21" spans="1:97" ht="15">
      <c r="A21" s="13"/>
      <c r="B21" s="3" t="s">
        <v>53</v>
      </c>
      <c r="C21" s="3" t="s">
        <v>54</v>
      </c>
      <c r="D21" s="3" t="s">
        <v>64</v>
      </c>
      <c r="E21" s="3" t="s">
        <v>65</v>
      </c>
      <c r="F21" s="3" t="s">
        <v>66</v>
      </c>
      <c r="G21" s="3" t="s">
        <v>67</v>
      </c>
      <c r="H21" s="3" t="s">
        <v>68</v>
      </c>
      <c r="I21" s="3" t="s">
        <v>56</v>
      </c>
      <c r="J21" s="3" t="s">
        <v>53</v>
      </c>
      <c r="K21" s="3" t="s">
        <v>54</v>
      </c>
      <c r="L21" s="3" t="s">
        <v>64</v>
      </c>
      <c r="M21" s="3" t="s">
        <v>65</v>
      </c>
      <c r="N21" s="3" t="s">
        <v>66</v>
      </c>
      <c r="O21" s="3" t="s">
        <v>67</v>
      </c>
      <c r="P21" s="3" t="s">
        <v>68</v>
      </c>
      <c r="Q21" s="3" t="s">
        <v>56</v>
      </c>
      <c r="R21" s="3" t="s">
        <v>53</v>
      </c>
      <c r="S21" s="3" t="s">
        <v>54</v>
      </c>
      <c r="T21" s="3" t="s">
        <v>64</v>
      </c>
      <c r="U21" s="3" t="s">
        <v>65</v>
      </c>
      <c r="V21" s="3" t="s">
        <v>66</v>
      </c>
      <c r="W21" s="3" t="s">
        <v>67</v>
      </c>
      <c r="X21" s="3" t="s">
        <v>68</v>
      </c>
      <c r="Y21" s="3" t="s">
        <v>56</v>
      </c>
      <c r="Z21" s="3" t="s">
        <v>53</v>
      </c>
      <c r="AA21" s="3" t="s">
        <v>54</v>
      </c>
      <c r="AB21" s="3" t="s">
        <v>64</v>
      </c>
      <c r="AC21" s="3" t="s">
        <v>65</v>
      </c>
      <c r="AD21" s="3" t="s">
        <v>66</v>
      </c>
      <c r="AE21" s="3" t="s">
        <v>67</v>
      </c>
      <c r="AF21" s="3" t="s">
        <v>68</v>
      </c>
      <c r="AG21" s="3" t="s">
        <v>56</v>
      </c>
      <c r="AH21" s="3" t="s">
        <v>53</v>
      </c>
      <c r="AI21" s="3" t="s">
        <v>54</v>
      </c>
      <c r="AJ21" s="3" t="s">
        <v>64</v>
      </c>
      <c r="AK21" s="3" t="s">
        <v>65</v>
      </c>
      <c r="AL21" s="3" t="s">
        <v>66</v>
      </c>
      <c r="AM21" s="3" t="s">
        <v>67</v>
      </c>
      <c r="AN21" s="3" t="s">
        <v>68</v>
      </c>
      <c r="AO21" s="3" t="s">
        <v>56</v>
      </c>
      <c r="AP21" s="3" t="s">
        <v>53</v>
      </c>
      <c r="AQ21" s="3" t="s">
        <v>54</v>
      </c>
      <c r="AR21" s="3" t="s">
        <v>64</v>
      </c>
      <c r="AS21" s="3" t="s">
        <v>65</v>
      </c>
      <c r="AT21" s="3" t="s">
        <v>66</v>
      </c>
      <c r="AU21" s="3" t="s">
        <v>67</v>
      </c>
      <c r="AV21" s="3" t="s">
        <v>68</v>
      </c>
      <c r="AW21" s="3" t="s">
        <v>56</v>
      </c>
      <c r="AX21" s="3" t="s">
        <v>53</v>
      </c>
      <c r="AY21" s="3" t="s">
        <v>54</v>
      </c>
      <c r="AZ21" s="3" t="s">
        <v>64</v>
      </c>
      <c r="BA21" s="3" t="s">
        <v>65</v>
      </c>
      <c r="BB21" s="3" t="s">
        <v>66</v>
      </c>
      <c r="BC21" s="3" t="s">
        <v>67</v>
      </c>
      <c r="BD21" s="3" t="s">
        <v>68</v>
      </c>
      <c r="BE21" s="3" t="s">
        <v>56</v>
      </c>
      <c r="BF21" s="3" t="s">
        <v>53</v>
      </c>
      <c r="BG21" s="3" t="s">
        <v>54</v>
      </c>
      <c r="BH21" s="3" t="s">
        <v>64</v>
      </c>
      <c r="BI21" s="3" t="s">
        <v>65</v>
      </c>
      <c r="BJ21" s="3" t="s">
        <v>66</v>
      </c>
      <c r="BK21" s="3" t="s">
        <v>67</v>
      </c>
      <c r="BL21" s="3" t="s">
        <v>68</v>
      </c>
      <c r="BM21" s="3" t="s">
        <v>56</v>
      </c>
      <c r="BN21" s="3" t="s">
        <v>53</v>
      </c>
      <c r="BO21" s="3" t="s">
        <v>54</v>
      </c>
      <c r="BP21" s="3" t="s">
        <v>64</v>
      </c>
      <c r="BQ21" s="3" t="s">
        <v>65</v>
      </c>
      <c r="BR21" s="3" t="s">
        <v>66</v>
      </c>
      <c r="BS21" s="3" t="s">
        <v>67</v>
      </c>
      <c r="BT21" s="3" t="s">
        <v>68</v>
      </c>
      <c r="BU21" s="3" t="s">
        <v>56</v>
      </c>
      <c r="BV21" s="3" t="s">
        <v>53</v>
      </c>
      <c r="BW21" s="3" t="s">
        <v>54</v>
      </c>
      <c r="BX21" s="3" t="s">
        <v>64</v>
      </c>
      <c r="BY21" s="3" t="s">
        <v>65</v>
      </c>
      <c r="BZ21" s="3" t="s">
        <v>66</v>
      </c>
      <c r="CA21" s="3" t="s">
        <v>67</v>
      </c>
      <c r="CB21" s="3" t="s">
        <v>68</v>
      </c>
      <c r="CC21" s="3" t="s">
        <v>56</v>
      </c>
      <c r="CD21" s="3" t="s">
        <v>53</v>
      </c>
      <c r="CE21" s="3" t="s">
        <v>54</v>
      </c>
      <c r="CF21" s="3" t="s">
        <v>64</v>
      </c>
      <c r="CG21" s="3" t="s">
        <v>65</v>
      </c>
      <c r="CH21" s="3" t="s">
        <v>66</v>
      </c>
      <c r="CI21" s="3" t="s">
        <v>67</v>
      </c>
      <c r="CJ21" s="3" t="s">
        <v>68</v>
      </c>
      <c r="CK21" s="3" t="s">
        <v>56</v>
      </c>
      <c r="CL21" s="3" t="s">
        <v>53</v>
      </c>
      <c r="CM21" s="3" t="s">
        <v>54</v>
      </c>
      <c r="CN21" s="3" t="s">
        <v>64</v>
      </c>
      <c r="CO21" s="3" t="s">
        <v>65</v>
      </c>
      <c r="CP21" s="3" t="s">
        <v>66</v>
      </c>
      <c r="CQ21" s="3" t="s">
        <v>67</v>
      </c>
      <c r="CR21" s="3" t="s">
        <v>68</v>
      </c>
      <c r="CS21" s="3" t="s">
        <v>56</v>
      </c>
    </row>
    <row r="22" spans="1:97" ht="15">
      <c r="A22" s="3" t="s">
        <v>69</v>
      </c>
      <c r="B22" s="51">
        <v>1</v>
      </c>
      <c r="C22" s="51">
        <v>0</v>
      </c>
      <c r="D22" s="51">
        <v>0</v>
      </c>
      <c r="E22" s="51">
        <v>3</v>
      </c>
      <c r="F22" s="51">
        <v>1</v>
      </c>
      <c r="G22" s="51">
        <v>1</v>
      </c>
      <c r="H22" s="51">
        <v>2</v>
      </c>
      <c r="I22" s="51">
        <v>8</v>
      </c>
      <c r="J22" s="51">
        <v>0</v>
      </c>
      <c r="K22" s="51">
        <v>0</v>
      </c>
      <c r="L22" s="51">
        <v>0</v>
      </c>
      <c r="M22" s="51">
        <v>6</v>
      </c>
      <c r="N22" s="51">
        <v>7</v>
      </c>
      <c r="O22" s="51">
        <v>1</v>
      </c>
      <c r="P22" s="51">
        <v>2</v>
      </c>
      <c r="Q22" s="51">
        <v>5</v>
      </c>
      <c r="R22" s="51">
        <v>2</v>
      </c>
      <c r="S22" s="51">
        <v>0</v>
      </c>
      <c r="T22" s="51">
        <v>1</v>
      </c>
      <c r="U22" s="51">
        <v>9</v>
      </c>
      <c r="V22" s="51">
        <v>8</v>
      </c>
      <c r="W22" s="51">
        <v>4</v>
      </c>
      <c r="X22" s="51">
        <v>5</v>
      </c>
      <c r="Y22" s="51">
        <v>11</v>
      </c>
      <c r="Z22" s="51">
        <v>4</v>
      </c>
      <c r="AA22" s="51">
        <v>0</v>
      </c>
      <c r="AB22" s="51">
        <v>0</v>
      </c>
      <c r="AC22" s="51">
        <v>4</v>
      </c>
      <c r="AD22" s="51">
        <v>5</v>
      </c>
      <c r="AE22" s="51">
        <v>1</v>
      </c>
      <c r="AF22" s="51">
        <v>0</v>
      </c>
      <c r="AG22" s="51">
        <v>8</v>
      </c>
      <c r="AH22" s="51">
        <v>1</v>
      </c>
      <c r="AI22" s="51">
        <v>2</v>
      </c>
      <c r="AJ22" s="51">
        <v>0</v>
      </c>
      <c r="AK22" s="51">
        <v>4</v>
      </c>
      <c r="AL22" s="51">
        <v>5</v>
      </c>
      <c r="AM22" s="51">
        <v>1</v>
      </c>
      <c r="AN22" s="51">
        <v>0</v>
      </c>
      <c r="AO22" s="51">
        <v>12</v>
      </c>
      <c r="AP22" s="51">
        <v>0</v>
      </c>
      <c r="AQ22" s="51">
        <v>0</v>
      </c>
      <c r="AR22" s="51">
        <v>1</v>
      </c>
      <c r="AS22" s="51">
        <v>2</v>
      </c>
      <c r="AT22" s="51">
        <v>8</v>
      </c>
      <c r="AU22" s="51">
        <v>3</v>
      </c>
      <c r="AV22" s="51">
        <v>1</v>
      </c>
      <c r="AW22" s="51">
        <v>8</v>
      </c>
      <c r="AX22" s="51">
        <v>0</v>
      </c>
      <c r="AY22" s="51">
        <v>0</v>
      </c>
      <c r="AZ22" s="51">
        <v>0</v>
      </c>
      <c r="BA22" s="51">
        <v>1</v>
      </c>
      <c r="BB22" s="51">
        <v>3</v>
      </c>
      <c r="BC22" s="51">
        <v>0</v>
      </c>
      <c r="BD22" s="51">
        <v>1</v>
      </c>
      <c r="BE22" s="51">
        <v>8</v>
      </c>
      <c r="BF22" s="51">
        <v>0</v>
      </c>
      <c r="BG22" s="51">
        <v>0</v>
      </c>
      <c r="BH22" s="51">
        <v>0</v>
      </c>
      <c r="BI22" s="51">
        <v>1</v>
      </c>
      <c r="BJ22" s="51">
        <v>3</v>
      </c>
      <c r="BK22" s="51">
        <v>0</v>
      </c>
      <c r="BL22" s="51">
        <v>0</v>
      </c>
      <c r="BM22" s="51">
        <v>5</v>
      </c>
      <c r="BN22" s="51">
        <v>1</v>
      </c>
      <c r="BO22" s="51">
        <v>0</v>
      </c>
      <c r="BP22" s="51">
        <v>0</v>
      </c>
      <c r="BQ22" s="51">
        <v>1</v>
      </c>
      <c r="BR22" s="51">
        <v>5</v>
      </c>
      <c r="BS22" s="51">
        <v>1</v>
      </c>
      <c r="BT22" s="51">
        <v>1</v>
      </c>
      <c r="BU22" s="51">
        <v>6</v>
      </c>
      <c r="BV22" s="51">
        <v>0</v>
      </c>
      <c r="BW22" s="51">
        <v>0</v>
      </c>
      <c r="BX22" s="51">
        <v>0</v>
      </c>
      <c r="BY22" s="51">
        <v>5</v>
      </c>
      <c r="BZ22" s="51">
        <v>7</v>
      </c>
      <c r="CA22" s="51">
        <v>3</v>
      </c>
      <c r="CB22" s="51">
        <v>0</v>
      </c>
      <c r="CC22" s="51">
        <v>6</v>
      </c>
      <c r="CD22" s="51">
        <v>2</v>
      </c>
      <c r="CE22" s="51">
        <v>0</v>
      </c>
      <c r="CF22" s="51">
        <v>0</v>
      </c>
      <c r="CG22" s="51">
        <v>2</v>
      </c>
      <c r="CH22" s="51">
        <v>2</v>
      </c>
      <c r="CI22" s="51">
        <v>2</v>
      </c>
      <c r="CJ22" s="51">
        <v>3</v>
      </c>
      <c r="CK22" s="51">
        <v>5</v>
      </c>
      <c r="CL22" s="51">
        <v>3</v>
      </c>
      <c r="CM22" s="51">
        <v>0</v>
      </c>
      <c r="CN22" s="51">
        <v>0</v>
      </c>
      <c r="CO22" s="51">
        <v>0</v>
      </c>
      <c r="CP22" s="51">
        <v>8</v>
      </c>
      <c r="CQ22" s="51">
        <v>3</v>
      </c>
      <c r="CR22" s="51">
        <v>0</v>
      </c>
      <c r="CS22" s="51">
        <v>7</v>
      </c>
    </row>
    <row r="23" spans="1:97" ht="15">
      <c r="A23" s="3" t="s">
        <v>70</v>
      </c>
      <c r="B23" s="57">
        <v>3000</v>
      </c>
      <c r="C23" s="57">
        <v>0</v>
      </c>
      <c r="D23" s="57">
        <v>0</v>
      </c>
      <c r="E23" s="57">
        <v>9010</v>
      </c>
      <c r="F23" s="57">
        <v>3000</v>
      </c>
      <c r="G23" s="57">
        <v>3010</v>
      </c>
      <c r="H23" s="57">
        <v>16200</v>
      </c>
      <c r="I23" s="57">
        <v>79050</v>
      </c>
      <c r="J23" s="57">
        <v>0</v>
      </c>
      <c r="K23" s="57">
        <v>0</v>
      </c>
      <c r="L23" s="57">
        <v>0</v>
      </c>
      <c r="M23" s="57">
        <v>234500</v>
      </c>
      <c r="N23" s="57">
        <v>22396</v>
      </c>
      <c r="O23" s="57">
        <v>3100</v>
      </c>
      <c r="P23" s="57">
        <v>6100</v>
      </c>
      <c r="Q23" s="57">
        <v>22015</v>
      </c>
      <c r="R23" s="57">
        <v>6500</v>
      </c>
      <c r="S23" s="57">
        <v>0</v>
      </c>
      <c r="T23" s="57">
        <v>3100</v>
      </c>
      <c r="U23" s="57">
        <v>105208</v>
      </c>
      <c r="V23" s="57">
        <v>24520</v>
      </c>
      <c r="W23" s="57">
        <v>12006</v>
      </c>
      <c r="X23" s="57">
        <v>409461</v>
      </c>
      <c r="Y23" s="57">
        <v>53324.4</v>
      </c>
      <c r="Z23" s="57">
        <v>109110</v>
      </c>
      <c r="AA23" s="57">
        <v>0</v>
      </c>
      <c r="AB23" s="57">
        <v>0</v>
      </c>
      <c r="AC23" s="57">
        <v>112550</v>
      </c>
      <c r="AD23" s="57">
        <v>15100</v>
      </c>
      <c r="AE23" s="57">
        <v>3010</v>
      </c>
      <c r="AF23" s="57">
        <v>0</v>
      </c>
      <c r="AG23" s="57">
        <v>33192</v>
      </c>
      <c r="AH23" s="57">
        <v>3000</v>
      </c>
      <c r="AI23" s="57">
        <v>66000</v>
      </c>
      <c r="AJ23" s="57">
        <v>0</v>
      </c>
      <c r="AK23" s="57">
        <v>12690</v>
      </c>
      <c r="AL23" s="57">
        <v>39100</v>
      </c>
      <c r="AM23" s="57">
        <v>6000</v>
      </c>
      <c r="AN23" s="57">
        <v>0</v>
      </c>
      <c r="AO23" s="57">
        <v>79020</v>
      </c>
      <c r="AP23" s="57">
        <v>0</v>
      </c>
      <c r="AQ23" s="57">
        <v>0</v>
      </c>
      <c r="AR23" s="57">
        <v>3005</v>
      </c>
      <c r="AS23" s="57">
        <v>7040</v>
      </c>
      <c r="AT23" s="57">
        <v>206010</v>
      </c>
      <c r="AU23" s="57">
        <v>9710</v>
      </c>
      <c r="AV23" s="57">
        <v>3010</v>
      </c>
      <c r="AW23" s="57">
        <v>24122</v>
      </c>
      <c r="AX23" s="57">
        <v>0</v>
      </c>
      <c r="AY23" s="57">
        <v>0</v>
      </c>
      <c r="AZ23" s="57">
        <v>0</v>
      </c>
      <c r="BA23" s="57">
        <v>3010</v>
      </c>
      <c r="BB23" s="57">
        <v>35900</v>
      </c>
      <c r="BC23" s="57">
        <v>0</v>
      </c>
      <c r="BD23" s="57">
        <v>3000</v>
      </c>
      <c r="BE23" s="57">
        <v>352216</v>
      </c>
      <c r="BF23" s="57">
        <v>0</v>
      </c>
      <c r="BG23" s="57">
        <v>0</v>
      </c>
      <c r="BH23" s="57">
        <v>0</v>
      </c>
      <c r="BI23" s="57">
        <v>3000</v>
      </c>
      <c r="BJ23" s="57">
        <v>9000</v>
      </c>
      <c r="BK23" s="57">
        <v>0</v>
      </c>
      <c r="BL23" s="57">
        <v>0</v>
      </c>
      <c r="BM23" s="57">
        <v>15711</v>
      </c>
      <c r="BN23" s="57">
        <v>7365120</v>
      </c>
      <c r="BO23" s="57">
        <v>0</v>
      </c>
      <c r="BP23" s="57">
        <v>0</v>
      </c>
      <c r="BQ23" s="57">
        <v>3000</v>
      </c>
      <c r="BR23" s="57">
        <v>53410</v>
      </c>
      <c r="BS23" s="57">
        <v>3000</v>
      </c>
      <c r="BT23" s="57">
        <v>3000</v>
      </c>
      <c r="BU23" s="57">
        <v>59120</v>
      </c>
      <c r="BV23" s="57">
        <v>0</v>
      </c>
      <c r="BW23" s="57">
        <v>0</v>
      </c>
      <c r="BX23" s="57">
        <v>0</v>
      </c>
      <c r="BY23" s="57">
        <v>2122010</v>
      </c>
      <c r="BZ23" s="57">
        <v>82000</v>
      </c>
      <c r="CA23" s="57">
        <v>9000</v>
      </c>
      <c r="CB23" s="57">
        <v>0</v>
      </c>
      <c r="CC23" s="57">
        <v>106711</v>
      </c>
      <c r="CD23" s="57">
        <v>94500</v>
      </c>
      <c r="CE23" s="57">
        <v>0</v>
      </c>
      <c r="CF23" s="57">
        <v>0</v>
      </c>
      <c r="CG23" s="57">
        <v>6000</v>
      </c>
      <c r="CH23" s="57">
        <v>170000</v>
      </c>
      <c r="CI23" s="57">
        <v>6100</v>
      </c>
      <c r="CJ23" s="57">
        <v>36010</v>
      </c>
      <c r="CK23" s="57">
        <v>30005</v>
      </c>
      <c r="CL23" s="57">
        <v>10000</v>
      </c>
      <c r="CM23" s="57">
        <v>0</v>
      </c>
      <c r="CN23" s="57">
        <v>0</v>
      </c>
      <c r="CO23" s="57">
        <v>0</v>
      </c>
      <c r="CP23" s="57">
        <v>36210</v>
      </c>
      <c r="CQ23" s="57">
        <v>31100</v>
      </c>
      <c r="CR23" s="57">
        <v>0</v>
      </c>
      <c r="CS23" s="57">
        <v>2973410</v>
      </c>
    </row>
    <row r="25" spans="6:9" ht="15">
      <c r="F25" s="37"/>
      <c r="G25" s="37"/>
      <c r="H25" s="37"/>
      <c r="I25" s="37"/>
    </row>
    <row r="26" spans="6:9" ht="15">
      <c r="F26" s="37"/>
      <c r="G26" s="37"/>
      <c r="H26" s="37"/>
      <c r="I26" s="37"/>
    </row>
    <row r="27" spans="1:9" ht="35.25" customHeight="1">
      <c r="A27" s="13"/>
      <c r="B27" s="56" t="s">
        <v>89</v>
      </c>
      <c r="C27" s="56" t="s">
        <v>91</v>
      </c>
      <c r="D27" s="56" t="s">
        <v>90</v>
      </c>
      <c r="E27" s="56" t="s">
        <v>135</v>
      </c>
      <c r="F27" s="37"/>
      <c r="G27" s="37"/>
      <c r="H27" s="37"/>
      <c r="I27" s="37"/>
    </row>
    <row r="28" spans="1:9" ht="15">
      <c r="A28" s="11" t="s">
        <v>72</v>
      </c>
      <c r="B28" s="51">
        <v>16</v>
      </c>
      <c r="C28" s="13">
        <v>0</v>
      </c>
      <c r="D28" s="13">
        <v>0</v>
      </c>
      <c r="E28" s="13">
        <v>0</v>
      </c>
      <c r="F28" s="37"/>
      <c r="G28" s="37"/>
      <c r="H28" s="37"/>
      <c r="I28" s="37"/>
    </row>
    <row r="29" spans="1:9" ht="15">
      <c r="A29" s="11" t="s">
        <v>92</v>
      </c>
      <c r="B29" s="51">
        <v>20</v>
      </c>
      <c r="C29" s="51">
        <v>1</v>
      </c>
      <c r="D29" s="13">
        <v>0</v>
      </c>
      <c r="E29" s="13">
        <v>0</v>
      </c>
      <c r="F29" s="37"/>
      <c r="G29" s="37"/>
      <c r="H29" s="37"/>
      <c r="I29" s="37"/>
    </row>
    <row r="30" spans="1:31" ht="15">
      <c r="A30" s="11" t="s">
        <v>74</v>
      </c>
      <c r="B30" s="51">
        <v>39</v>
      </c>
      <c r="C30" s="51">
        <v>1</v>
      </c>
      <c r="D30" s="13">
        <v>0</v>
      </c>
      <c r="E30" s="13">
        <v>0</v>
      </c>
      <c r="F30" s="37"/>
      <c r="G30" s="37"/>
      <c r="H30" s="37"/>
      <c r="I30" s="37"/>
      <c r="T30" s="51">
        <v>16</v>
      </c>
      <c r="U30" s="51">
        <v>20</v>
      </c>
      <c r="V30" s="51">
        <v>39</v>
      </c>
      <c r="W30" s="51">
        <v>20</v>
      </c>
      <c r="X30" s="51">
        <v>23</v>
      </c>
      <c r="Y30" s="51">
        <v>23</v>
      </c>
      <c r="Z30" s="51">
        <v>13</v>
      </c>
      <c r="AA30" s="51">
        <v>9</v>
      </c>
      <c r="AB30" s="51">
        <v>14</v>
      </c>
      <c r="AC30" s="51">
        <v>21</v>
      </c>
      <c r="AD30" s="51">
        <v>16</v>
      </c>
      <c r="AE30" s="51">
        <v>23</v>
      </c>
    </row>
    <row r="31" spans="1:31" ht="15">
      <c r="A31" s="11" t="s">
        <v>75</v>
      </c>
      <c r="B31" s="51">
        <v>20</v>
      </c>
      <c r="C31" s="51">
        <v>0</v>
      </c>
      <c r="D31" s="51">
        <v>2</v>
      </c>
      <c r="E31" s="13">
        <v>0</v>
      </c>
      <c r="F31" s="37"/>
      <c r="G31" s="37"/>
      <c r="H31" s="37"/>
      <c r="I31" s="37"/>
      <c r="T31" s="13">
        <v>0</v>
      </c>
      <c r="U31" s="51">
        <v>1</v>
      </c>
      <c r="V31" s="51">
        <v>1</v>
      </c>
      <c r="W31" s="51">
        <v>0</v>
      </c>
      <c r="X31" s="51">
        <v>0</v>
      </c>
      <c r="Y31" s="51">
        <v>0</v>
      </c>
      <c r="Z31" s="51">
        <v>0</v>
      </c>
      <c r="AA31" s="51">
        <v>0</v>
      </c>
      <c r="AB31" s="51">
        <v>0</v>
      </c>
      <c r="AC31" s="51">
        <v>0</v>
      </c>
      <c r="AD31" s="51">
        <v>0</v>
      </c>
      <c r="AE31" s="51">
        <v>0</v>
      </c>
    </row>
    <row r="32" spans="1:31" ht="15">
      <c r="A32" s="11" t="s">
        <v>76</v>
      </c>
      <c r="B32" s="51">
        <v>23</v>
      </c>
      <c r="C32" s="51">
        <v>0</v>
      </c>
      <c r="D32" s="51">
        <v>1</v>
      </c>
      <c r="E32" s="51">
        <v>1</v>
      </c>
      <c r="F32" s="37"/>
      <c r="G32" s="37"/>
      <c r="H32" s="37"/>
      <c r="I32" s="37"/>
      <c r="T32" s="13">
        <v>0</v>
      </c>
      <c r="U32" s="13">
        <v>0</v>
      </c>
      <c r="V32" s="13">
        <v>0</v>
      </c>
      <c r="W32" s="51">
        <v>2</v>
      </c>
      <c r="X32" s="51">
        <v>1</v>
      </c>
      <c r="Y32" s="51">
        <v>0</v>
      </c>
      <c r="Z32" s="51">
        <v>0</v>
      </c>
      <c r="AA32" s="51">
        <v>0</v>
      </c>
      <c r="AB32" s="51">
        <v>1</v>
      </c>
      <c r="AC32" s="51">
        <v>0</v>
      </c>
      <c r="AD32" s="51">
        <v>0</v>
      </c>
      <c r="AE32" s="51">
        <v>0</v>
      </c>
    </row>
    <row r="33" spans="1:31" ht="15">
      <c r="A33" s="19" t="s">
        <v>77</v>
      </c>
      <c r="B33" s="51">
        <v>23</v>
      </c>
      <c r="C33" s="51">
        <v>0</v>
      </c>
      <c r="D33" s="51">
        <v>0</v>
      </c>
      <c r="E33" s="51">
        <v>0</v>
      </c>
      <c r="F33" s="37"/>
      <c r="G33" s="37"/>
      <c r="H33" s="37"/>
      <c r="I33" s="37"/>
      <c r="T33" s="13">
        <v>0</v>
      </c>
      <c r="U33" s="13">
        <v>0</v>
      </c>
      <c r="V33" s="13">
        <v>0</v>
      </c>
      <c r="W33" s="13">
        <v>0</v>
      </c>
      <c r="X33" s="51">
        <v>1</v>
      </c>
      <c r="Y33" s="51">
        <v>0</v>
      </c>
      <c r="Z33" s="51">
        <v>0</v>
      </c>
      <c r="AA33" s="51">
        <v>0</v>
      </c>
      <c r="AB33" s="51">
        <v>0</v>
      </c>
      <c r="AC33" s="51">
        <v>0</v>
      </c>
      <c r="AD33" s="51">
        <v>0</v>
      </c>
      <c r="AE33" s="51">
        <v>0</v>
      </c>
    </row>
    <row r="34" spans="1:9" ht="15">
      <c r="A34" s="19" t="s">
        <v>78</v>
      </c>
      <c r="B34" s="51">
        <v>13</v>
      </c>
      <c r="C34" s="51">
        <v>0</v>
      </c>
      <c r="D34" s="51">
        <v>0</v>
      </c>
      <c r="E34" s="51">
        <v>0</v>
      </c>
      <c r="F34" s="37"/>
      <c r="G34" s="37"/>
      <c r="H34" s="37"/>
      <c r="I34" s="37"/>
    </row>
    <row r="35" spans="1:9" ht="15">
      <c r="A35" s="19" t="s">
        <v>79</v>
      </c>
      <c r="B35" s="51">
        <v>9</v>
      </c>
      <c r="C35" s="51">
        <v>0</v>
      </c>
      <c r="D35" s="51">
        <v>0</v>
      </c>
      <c r="E35" s="51">
        <v>0</v>
      </c>
      <c r="F35" s="37"/>
      <c r="G35" s="37"/>
      <c r="H35" s="37"/>
      <c r="I35" s="37"/>
    </row>
    <row r="36" spans="1:9" ht="15" customHeight="1">
      <c r="A36" s="19" t="s">
        <v>80</v>
      </c>
      <c r="B36" s="51">
        <v>14</v>
      </c>
      <c r="C36" s="51">
        <v>0</v>
      </c>
      <c r="D36" s="51">
        <v>1</v>
      </c>
      <c r="E36" s="51">
        <v>0</v>
      </c>
      <c r="F36" s="37"/>
      <c r="G36" s="37"/>
      <c r="H36" s="37"/>
      <c r="I36" s="37"/>
    </row>
    <row r="37" spans="1:9" ht="15">
      <c r="A37" s="19" t="s">
        <v>81</v>
      </c>
      <c r="B37" s="51">
        <v>21</v>
      </c>
      <c r="C37" s="51">
        <v>0</v>
      </c>
      <c r="D37" s="51">
        <v>0</v>
      </c>
      <c r="E37" s="51">
        <v>0</v>
      </c>
      <c r="F37" s="37"/>
      <c r="G37" s="37"/>
      <c r="H37" s="37"/>
      <c r="I37" s="37"/>
    </row>
    <row r="38" spans="1:9" ht="15">
      <c r="A38" s="19" t="s">
        <v>82</v>
      </c>
      <c r="B38" s="51">
        <v>16</v>
      </c>
      <c r="C38" s="51">
        <v>0</v>
      </c>
      <c r="D38" s="51">
        <v>0</v>
      </c>
      <c r="E38" s="51">
        <v>0</v>
      </c>
      <c r="F38" s="37"/>
      <c r="G38" s="37"/>
      <c r="H38" s="37"/>
      <c r="I38" s="37"/>
    </row>
    <row r="39" spans="1:9" ht="15">
      <c r="A39" s="19" t="s">
        <v>83</v>
      </c>
      <c r="B39" s="51">
        <v>23</v>
      </c>
      <c r="C39" s="51">
        <v>0</v>
      </c>
      <c r="D39" s="51">
        <v>0</v>
      </c>
      <c r="E39" s="51">
        <v>0</v>
      </c>
      <c r="F39" s="37"/>
      <c r="G39" s="37"/>
      <c r="H39" s="37"/>
      <c r="I39" s="37"/>
    </row>
    <row r="40" spans="1:9" ht="25.5">
      <c r="A40" s="39" t="s">
        <v>131</v>
      </c>
      <c r="B40" s="38">
        <f>SUM(B28:B39)</f>
        <v>237</v>
      </c>
      <c r="C40" s="38">
        <f aca="true" t="shared" si="1" ref="C40:E40">SUM(C28:C39)</f>
        <v>2</v>
      </c>
      <c r="D40" s="38">
        <f t="shared" si="1"/>
        <v>4</v>
      </c>
      <c r="E40" s="38">
        <f t="shared" si="1"/>
        <v>1</v>
      </c>
      <c r="F40" s="37"/>
      <c r="G40" s="37"/>
      <c r="H40" s="37"/>
      <c r="I40" s="37"/>
    </row>
    <row r="41" spans="1:9" ht="15">
      <c r="A41" s="3" t="s">
        <v>132</v>
      </c>
      <c r="B41" s="104">
        <f>SUM(B40:H40)</f>
        <v>244</v>
      </c>
      <c r="C41" s="105"/>
      <c r="D41" s="105"/>
      <c r="E41" s="106"/>
      <c r="F41" s="37"/>
      <c r="G41" s="37"/>
      <c r="H41" s="37"/>
      <c r="I41" s="37"/>
    </row>
    <row r="42" spans="6:9" ht="15">
      <c r="F42" s="37"/>
      <c r="G42" s="37"/>
      <c r="H42" s="37"/>
      <c r="I42" s="37"/>
    </row>
    <row r="43" ht="15">
      <c r="C43" s="1">
        <f>B40/B41</f>
        <v>0.9713114754098361</v>
      </c>
    </row>
    <row r="45" spans="10:101" ht="15">
      <c r="J45" s="90" t="s">
        <v>184</v>
      </c>
      <c r="K45" s="90"/>
      <c r="L45" s="90"/>
      <c r="M45" s="90"/>
      <c r="N45" s="90"/>
      <c r="O45" s="90"/>
      <c r="P45" s="90"/>
      <c r="Q45" s="90"/>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row>
    <row r="46" spans="10:101" ht="15">
      <c r="J46" s="90"/>
      <c r="K46" s="90"/>
      <c r="L46" s="90"/>
      <c r="M46" s="90"/>
      <c r="N46" s="90"/>
      <c r="O46" s="90"/>
      <c r="P46" s="90"/>
      <c r="Q46" s="90"/>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row>
    <row r="47" spans="59:101" ht="15">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row>
    <row r="48" spans="59:101" ht="15">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row>
    <row r="49" spans="59:101" ht="15">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row>
    <row r="50" spans="1:101" ht="15">
      <c r="A50" s="13"/>
      <c r="B50" s="2" t="s">
        <v>53</v>
      </c>
      <c r="C50" s="2" t="s">
        <v>54</v>
      </c>
      <c r="D50" s="2" t="s">
        <v>93</v>
      </c>
      <c r="E50" s="30" t="s">
        <v>65</v>
      </c>
      <c r="F50" s="31" t="s">
        <v>66</v>
      </c>
      <c r="G50" s="31" t="s">
        <v>67</v>
      </c>
      <c r="H50" s="31" t="s">
        <v>68</v>
      </c>
      <c r="I50" s="31" t="s">
        <v>56</v>
      </c>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row>
    <row r="51" spans="1:101" ht="15">
      <c r="A51" s="11" t="s">
        <v>72</v>
      </c>
      <c r="B51" s="51">
        <v>1</v>
      </c>
      <c r="C51" s="51">
        <v>0</v>
      </c>
      <c r="D51" s="51">
        <v>0</v>
      </c>
      <c r="E51" s="51">
        <v>3</v>
      </c>
      <c r="F51" s="51">
        <v>1</v>
      </c>
      <c r="G51" s="51">
        <v>1</v>
      </c>
      <c r="H51" s="51">
        <v>2</v>
      </c>
      <c r="I51" s="51">
        <v>8</v>
      </c>
      <c r="CT51" s="37"/>
      <c r="CU51" s="37"/>
      <c r="CV51" s="37"/>
      <c r="CW51" s="37"/>
    </row>
    <row r="52" spans="1:101" ht="15">
      <c r="A52" s="11" t="s">
        <v>73</v>
      </c>
      <c r="B52" s="51">
        <v>0</v>
      </c>
      <c r="C52" s="51">
        <v>0</v>
      </c>
      <c r="D52" s="51">
        <v>0</v>
      </c>
      <c r="E52" s="51">
        <v>6</v>
      </c>
      <c r="F52" s="51">
        <v>7</v>
      </c>
      <c r="G52" s="51">
        <v>1</v>
      </c>
      <c r="H52" s="51">
        <v>2</v>
      </c>
      <c r="I52" s="51">
        <v>5</v>
      </c>
      <c r="CL52" s="37"/>
      <c r="CM52" s="37"/>
      <c r="CN52" s="37"/>
      <c r="CO52" s="37"/>
      <c r="CP52" s="37"/>
      <c r="CQ52" s="37"/>
      <c r="CR52" s="37"/>
      <c r="CS52" s="37"/>
      <c r="CT52" s="37"/>
      <c r="CU52" s="37"/>
      <c r="CV52" s="37"/>
      <c r="CW52" s="37"/>
    </row>
    <row r="53" spans="1:101" ht="15">
      <c r="A53" s="11" t="s">
        <v>74</v>
      </c>
      <c r="B53" s="51">
        <v>2</v>
      </c>
      <c r="C53" s="51">
        <v>0</v>
      </c>
      <c r="D53" s="51">
        <v>1</v>
      </c>
      <c r="E53" s="51">
        <v>9</v>
      </c>
      <c r="F53" s="51">
        <v>8</v>
      </c>
      <c r="G53" s="51">
        <v>4</v>
      </c>
      <c r="H53" s="51">
        <v>5</v>
      </c>
      <c r="I53" s="51">
        <v>11</v>
      </c>
      <c r="CD53" s="37"/>
      <c r="CE53" s="37"/>
      <c r="CF53" s="37"/>
      <c r="CG53" s="37"/>
      <c r="CH53" s="37"/>
      <c r="CI53" s="37"/>
      <c r="CJ53" s="37"/>
      <c r="CK53" s="37"/>
      <c r="CL53" s="37"/>
      <c r="CM53" s="37"/>
      <c r="CN53" s="37"/>
      <c r="CO53" s="37"/>
      <c r="CP53" s="37"/>
      <c r="CQ53" s="37"/>
      <c r="CR53" s="37"/>
      <c r="CS53" s="37"/>
      <c r="CT53" s="37"/>
      <c r="CU53" s="37"/>
      <c r="CV53" s="37"/>
      <c r="CW53" s="37"/>
    </row>
    <row r="54" spans="1:101" ht="15">
      <c r="A54" s="11" t="s">
        <v>75</v>
      </c>
      <c r="B54" s="51">
        <v>4</v>
      </c>
      <c r="C54" s="51">
        <v>0</v>
      </c>
      <c r="D54" s="51">
        <v>0</v>
      </c>
      <c r="E54" s="51">
        <v>4</v>
      </c>
      <c r="F54" s="51">
        <v>5</v>
      </c>
      <c r="G54" s="51">
        <v>1</v>
      </c>
      <c r="H54" s="51">
        <v>0</v>
      </c>
      <c r="I54" s="51">
        <v>8</v>
      </c>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row>
    <row r="55" spans="1:101" ht="15">
      <c r="A55" s="11" t="s">
        <v>76</v>
      </c>
      <c r="B55" s="51">
        <v>1</v>
      </c>
      <c r="C55" s="51">
        <v>2</v>
      </c>
      <c r="D55" s="51">
        <v>0</v>
      </c>
      <c r="E55" s="51">
        <v>4</v>
      </c>
      <c r="F55" s="51">
        <v>5</v>
      </c>
      <c r="G55" s="51">
        <v>1</v>
      </c>
      <c r="H55" s="51">
        <v>0</v>
      </c>
      <c r="I55" s="51">
        <v>12</v>
      </c>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row>
    <row r="56" spans="1:101" ht="15">
      <c r="A56" s="19" t="s">
        <v>77</v>
      </c>
      <c r="B56" s="51">
        <v>0</v>
      </c>
      <c r="C56" s="51">
        <v>0</v>
      </c>
      <c r="D56" s="51">
        <v>1</v>
      </c>
      <c r="E56" s="51">
        <v>2</v>
      </c>
      <c r="F56" s="51">
        <v>8</v>
      </c>
      <c r="G56" s="51">
        <v>3</v>
      </c>
      <c r="H56" s="51">
        <v>1</v>
      </c>
      <c r="I56" s="51">
        <v>8</v>
      </c>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row>
    <row r="57" spans="1:101" ht="15">
      <c r="A57" s="19" t="s">
        <v>78</v>
      </c>
      <c r="B57" s="51">
        <v>0</v>
      </c>
      <c r="C57" s="51">
        <v>0</v>
      </c>
      <c r="D57" s="51">
        <v>0</v>
      </c>
      <c r="E57" s="51">
        <v>1</v>
      </c>
      <c r="F57" s="51">
        <v>3</v>
      </c>
      <c r="G57" s="51">
        <v>0</v>
      </c>
      <c r="H57" s="51">
        <v>1</v>
      </c>
      <c r="I57" s="51">
        <v>8</v>
      </c>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row>
    <row r="58" spans="1:101" ht="15">
      <c r="A58" s="19" t="s">
        <v>79</v>
      </c>
      <c r="B58" s="51">
        <v>0</v>
      </c>
      <c r="C58" s="51">
        <v>0</v>
      </c>
      <c r="D58" s="51">
        <v>0</v>
      </c>
      <c r="E58" s="51">
        <v>1</v>
      </c>
      <c r="F58" s="51">
        <v>3</v>
      </c>
      <c r="G58" s="51">
        <v>0</v>
      </c>
      <c r="H58" s="51">
        <v>0</v>
      </c>
      <c r="I58" s="51">
        <v>5</v>
      </c>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row>
    <row r="59" spans="1:101" ht="15">
      <c r="A59" s="19" t="s">
        <v>80</v>
      </c>
      <c r="B59" s="51">
        <v>1</v>
      </c>
      <c r="C59" s="51">
        <v>0</v>
      </c>
      <c r="D59" s="51">
        <v>0</v>
      </c>
      <c r="E59" s="51">
        <v>1</v>
      </c>
      <c r="F59" s="51">
        <v>5</v>
      </c>
      <c r="G59" s="51">
        <v>1</v>
      </c>
      <c r="H59" s="51">
        <v>1</v>
      </c>
      <c r="I59" s="51">
        <v>6</v>
      </c>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row>
    <row r="60" spans="1:101" ht="15">
      <c r="A60" s="19" t="s">
        <v>81</v>
      </c>
      <c r="B60" s="51">
        <v>0</v>
      </c>
      <c r="C60" s="51">
        <v>0</v>
      </c>
      <c r="D60" s="51">
        <v>0</v>
      </c>
      <c r="E60" s="51">
        <v>5</v>
      </c>
      <c r="F60" s="51">
        <v>7</v>
      </c>
      <c r="G60" s="51">
        <v>3</v>
      </c>
      <c r="H60" s="51">
        <v>0</v>
      </c>
      <c r="I60" s="51">
        <v>6</v>
      </c>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row>
    <row r="61" spans="1:101" ht="15">
      <c r="A61" s="19" t="s">
        <v>82</v>
      </c>
      <c r="B61" s="51">
        <v>2</v>
      </c>
      <c r="C61" s="51">
        <v>0</v>
      </c>
      <c r="D61" s="51">
        <v>0</v>
      </c>
      <c r="E61" s="51">
        <v>2</v>
      </c>
      <c r="F61" s="51">
        <v>2</v>
      </c>
      <c r="G61" s="51">
        <v>2</v>
      </c>
      <c r="H61" s="51">
        <v>3</v>
      </c>
      <c r="I61" s="51">
        <v>5</v>
      </c>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row>
    <row r="62" spans="1:101" ht="15">
      <c r="A62" s="19" t="s">
        <v>83</v>
      </c>
      <c r="B62" s="51">
        <v>3</v>
      </c>
      <c r="C62" s="51">
        <v>0</v>
      </c>
      <c r="D62" s="51">
        <v>0</v>
      </c>
      <c r="E62" s="51">
        <v>0</v>
      </c>
      <c r="F62" s="51">
        <v>8</v>
      </c>
      <c r="G62" s="51">
        <v>3</v>
      </c>
      <c r="H62" s="51">
        <v>0</v>
      </c>
      <c r="I62" s="51">
        <v>7</v>
      </c>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row>
    <row r="63" spans="2:101" ht="15">
      <c r="B63" s="48">
        <f aca="true" t="shared" si="2" ref="B63:I63">AVERAGE(B51:B62)</f>
        <v>1.1666666666666667</v>
      </c>
      <c r="C63" s="48">
        <f t="shared" si="2"/>
        <v>0.16666666666666666</v>
      </c>
      <c r="D63" s="48">
        <f t="shared" si="2"/>
        <v>0.16666666666666666</v>
      </c>
      <c r="E63" s="48">
        <f t="shared" si="2"/>
        <v>3.1666666666666665</v>
      </c>
      <c r="F63" s="48">
        <f t="shared" si="2"/>
        <v>5.166666666666667</v>
      </c>
      <c r="G63" s="48">
        <f t="shared" si="2"/>
        <v>1.6666666666666667</v>
      </c>
      <c r="H63" s="48">
        <f t="shared" si="2"/>
        <v>1.25</v>
      </c>
      <c r="I63" s="48">
        <f t="shared" si="2"/>
        <v>7.416666666666667</v>
      </c>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row>
    <row r="64" spans="59:101" ht="15">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row>
    <row r="65" spans="59:101" ht="15">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row>
    <row r="66" spans="11:18" ht="15">
      <c r="K66" s="90" t="s">
        <v>185</v>
      </c>
      <c r="L66" s="90"/>
      <c r="M66" s="90"/>
      <c r="N66" s="90"/>
      <c r="O66" s="90"/>
      <c r="P66" s="90"/>
      <c r="Q66" s="90"/>
      <c r="R66" s="90"/>
    </row>
    <row r="67" spans="11:18" ht="15">
      <c r="K67" s="90"/>
      <c r="L67" s="90"/>
      <c r="M67" s="90"/>
      <c r="N67" s="90"/>
      <c r="O67" s="90"/>
      <c r="P67" s="90"/>
      <c r="Q67" s="90"/>
      <c r="R67" s="90"/>
    </row>
    <row r="69" spans="1:9" ht="15">
      <c r="A69" s="13"/>
      <c r="B69" s="5" t="s">
        <v>53</v>
      </c>
      <c r="C69" s="5" t="s">
        <v>54</v>
      </c>
      <c r="D69" s="5" t="s">
        <v>93</v>
      </c>
      <c r="E69" s="30" t="s">
        <v>65</v>
      </c>
      <c r="F69" s="30" t="s">
        <v>66</v>
      </c>
      <c r="G69" s="30" t="s">
        <v>67</v>
      </c>
      <c r="H69" s="30" t="s">
        <v>68</v>
      </c>
      <c r="I69" s="30" t="s">
        <v>56</v>
      </c>
    </row>
    <row r="70" spans="1:9" ht="15">
      <c r="A70" s="11" t="s">
        <v>72</v>
      </c>
      <c r="B70" s="57">
        <v>3000</v>
      </c>
      <c r="C70" s="57">
        <v>0</v>
      </c>
      <c r="D70" s="57">
        <v>0</v>
      </c>
      <c r="E70" s="57">
        <v>9010</v>
      </c>
      <c r="F70" s="57">
        <v>3000</v>
      </c>
      <c r="G70" s="57">
        <v>3010</v>
      </c>
      <c r="H70" s="57">
        <v>16200</v>
      </c>
      <c r="I70" s="57">
        <v>79050</v>
      </c>
    </row>
    <row r="71" spans="1:9" ht="15">
      <c r="A71" s="11" t="s">
        <v>73</v>
      </c>
      <c r="B71" s="57">
        <v>0</v>
      </c>
      <c r="C71" s="57">
        <v>0</v>
      </c>
      <c r="D71" s="57">
        <v>0</v>
      </c>
      <c r="E71" s="57">
        <v>234500</v>
      </c>
      <c r="F71" s="57">
        <v>22396</v>
      </c>
      <c r="G71" s="57">
        <v>3100</v>
      </c>
      <c r="H71" s="57">
        <v>6100</v>
      </c>
      <c r="I71" s="57">
        <v>22015</v>
      </c>
    </row>
    <row r="72" spans="1:9" ht="15">
      <c r="A72" s="11" t="s">
        <v>74</v>
      </c>
      <c r="B72" s="57">
        <v>6500</v>
      </c>
      <c r="C72" s="57">
        <v>0</v>
      </c>
      <c r="D72" s="57">
        <v>3100</v>
      </c>
      <c r="E72" s="57">
        <v>105208</v>
      </c>
      <c r="F72" s="57">
        <v>24520</v>
      </c>
      <c r="G72" s="57">
        <v>12006</v>
      </c>
      <c r="H72" s="57">
        <v>409461</v>
      </c>
      <c r="I72" s="57">
        <v>53324.4</v>
      </c>
    </row>
    <row r="73" spans="1:9" ht="15">
      <c r="A73" s="11" t="s">
        <v>75</v>
      </c>
      <c r="B73" s="57">
        <v>109110</v>
      </c>
      <c r="C73" s="57">
        <v>0</v>
      </c>
      <c r="D73" s="57">
        <v>0</v>
      </c>
      <c r="E73" s="57">
        <v>112550</v>
      </c>
      <c r="F73" s="57">
        <v>15100</v>
      </c>
      <c r="G73" s="57">
        <v>3010</v>
      </c>
      <c r="H73" s="57">
        <v>0</v>
      </c>
      <c r="I73" s="57">
        <v>33192</v>
      </c>
    </row>
    <row r="74" spans="1:9" ht="15">
      <c r="A74" s="11" t="s">
        <v>76</v>
      </c>
      <c r="B74" s="57">
        <v>3000</v>
      </c>
      <c r="C74" s="57">
        <v>66000</v>
      </c>
      <c r="D74" s="57">
        <v>0</v>
      </c>
      <c r="E74" s="57">
        <v>12690</v>
      </c>
      <c r="F74" s="57">
        <v>39100</v>
      </c>
      <c r="G74" s="57">
        <v>6000</v>
      </c>
      <c r="H74" s="57">
        <v>0</v>
      </c>
      <c r="I74" s="57">
        <v>79020</v>
      </c>
    </row>
    <row r="75" spans="1:9" ht="15">
      <c r="A75" s="19" t="s">
        <v>77</v>
      </c>
      <c r="B75" s="57">
        <v>0</v>
      </c>
      <c r="C75" s="57">
        <v>0</v>
      </c>
      <c r="D75" s="57">
        <v>3005</v>
      </c>
      <c r="E75" s="57">
        <v>7040</v>
      </c>
      <c r="F75" s="57">
        <v>206010</v>
      </c>
      <c r="G75" s="57">
        <v>9710</v>
      </c>
      <c r="H75" s="57">
        <v>3010</v>
      </c>
      <c r="I75" s="57">
        <v>24122</v>
      </c>
    </row>
    <row r="76" spans="1:9" ht="15">
      <c r="A76" s="19" t="s">
        <v>78</v>
      </c>
      <c r="B76" s="57">
        <v>0</v>
      </c>
      <c r="C76" s="57">
        <v>0</v>
      </c>
      <c r="D76" s="57">
        <v>0</v>
      </c>
      <c r="E76" s="57">
        <v>3010</v>
      </c>
      <c r="F76" s="57">
        <v>35900</v>
      </c>
      <c r="G76" s="57">
        <v>0</v>
      </c>
      <c r="H76" s="57">
        <v>3000</v>
      </c>
      <c r="I76" s="57">
        <v>352216</v>
      </c>
    </row>
    <row r="77" spans="1:9" ht="15">
      <c r="A77" s="19" t="s">
        <v>79</v>
      </c>
      <c r="B77" s="57">
        <v>0</v>
      </c>
      <c r="C77" s="57">
        <v>0</v>
      </c>
      <c r="D77" s="57">
        <v>0</v>
      </c>
      <c r="E77" s="57">
        <v>3000</v>
      </c>
      <c r="F77" s="57">
        <v>9000</v>
      </c>
      <c r="G77" s="57">
        <v>0</v>
      </c>
      <c r="H77" s="57">
        <v>0</v>
      </c>
      <c r="I77" s="57">
        <v>15711</v>
      </c>
    </row>
    <row r="78" spans="1:9" ht="15">
      <c r="A78" s="19" t="s">
        <v>80</v>
      </c>
      <c r="B78" s="57">
        <v>7365120</v>
      </c>
      <c r="C78" s="57">
        <v>0</v>
      </c>
      <c r="D78" s="57">
        <v>0</v>
      </c>
      <c r="E78" s="57">
        <v>3000</v>
      </c>
      <c r="F78" s="57">
        <v>53410</v>
      </c>
      <c r="G78" s="57">
        <v>3000</v>
      </c>
      <c r="H78" s="57">
        <v>3000</v>
      </c>
      <c r="I78" s="57">
        <v>59120</v>
      </c>
    </row>
    <row r="79" spans="1:9" ht="15">
      <c r="A79" s="19" t="s">
        <v>81</v>
      </c>
      <c r="B79" s="57">
        <v>0</v>
      </c>
      <c r="C79" s="57">
        <v>0</v>
      </c>
      <c r="D79" s="57">
        <v>0</v>
      </c>
      <c r="E79" s="57">
        <v>2122010</v>
      </c>
      <c r="F79" s="57">
        <v>82000</v>
      </c>
      <c r="G79" s="57">
        <v>9000</v>
      </c>
      <c r="H79" s="57">
        <v>0</v>
      </c>
      <c r="I79" s="57">
        <v>106711</v>
      </c>
    </row>
    <row r="80" spans="1:9" ht="15">
      <c r="A80" s="19" t="s">
        <v>82</v>
      </c>
      <c r="B80" s="57">
        <v>94500</v>
      </c>
      <c r="C80" s="57">
        <v>0</v>
      </c>
      <c r="D80" s="57">
        <v>0</v>
      </c>
      <c r="E80" s="57">
        <v>6000</v>
      </c>
      <c r="F80" s="57">
        <v>170000</v>
      </c>
      <c r="G80" s="57">
        <v>6100</v>
      </c>
      <c r="H80" s="57">
        <v>36010</v>
      </c>
      <c r="I80" s="57">
        <v>30005</v>
      </c>
    </row>
    <row r="81" spans="1:9" ht="15">
      <c r="A81" s="19" t="s">
        <v>83</v>
      </c>
      <c r="B81" s="57">
        <v>10000</v>
      </c>
      <c r="C81" s="57">
        <v>0</v>
      </c>
      <c r="D81" s="57">
        <v>0</v>
      </c>
      <c r="E81" s="57">
        <v>0</v>
      </c>
      <c r="F81" s="57">
        <v>36210</v>
      </c>
      <c r="G81" s="57">
        <v>31100</v>
      </c>
      <c r="H81" s="57">
        <v>0</v>
      </c>
      <c r="I81" s="57">
        <v>2973410</v>
      </c>
    </row>
    <row r="82" spans="2:9" ht="15">
      <c r="B82" s="42"/>
      <c r="C82" s="42"/>
      <c r="D82" s="42"/>
      <c r="E82" s="42"/>
      <c r="F82" s="42"/>
      <c r="G82" s="42"/>
      <c r="H82" s="42"/>
      <c r="I82" s="42"/>
    </row>
    <row r="83" spans="2:9" ht="15">
      <c r="B83" s="42"/>
      <c r="C83" s="42"/>
      <c r="D83" s="42"/>
      <c r="E83" s="42"/>
      <c r="F83" s="42"/>
      <c r="G83" s="42"/>
      <c r="H83" s="42"/>
      <c r="I83" s="42"/>
    </row>
    <row r="85" spans="2:7" ht="15">
      <c r="B85" s="42"/>
      <c r="C85" s="42"/>
      <c r="D85" s="42"/>
      <c r="E85" s="42"/>
      <c r="F85" s="42"/>
      <c r="G85" s="42"/>
    </row>
    <row r="86" spans="1:10" ht="15">
      <c r="A86" s="37"/>
      <c r="B86" s="37"/>
      <c r="C86" s="37"/>
      <c r="D86" s="37"/>
      <c r="E86" s="37"/>
      <c r="F86" s="37"/>
      <c r="G86" s="37"/>
      <c r="H86" s="37"/>
      <c r="I86" s="37"/>
      <c r="J86" s="37"/>
    </row>
    <row r="87" spans="1:10" ht="15" customHeight="1">
      <c r="A87" s="37"/>
      <c r="B87" s="37"/>
      <c r="C87" s="37"/>
      <c r="D87" s="37"/>
      <c r="E87" s="37"/>
      <c r="F87" s="37"/>
      <c r="G87" s="37"/>
      <c r="H87" s="37"/>
      <c r="I87" s="37"/>
      <c r="J87" s="37"/>
    </row>
    <row r="88" spans="1:18" ht="12.75" customHeight="1">
      <c r="A88" s="37"/>
      <c r="B88" s="37"/>
      <c r="C88" s="37"/>
      <c r="D88" s="37"/>
      <c r="E88" s="37"/>
      <c r="F88" s="37"/>
      <c r="G88" s="37"/>
      <c r="H88" s="37"/>
      <c r="I88" s="37"/>
      <c r="J88" s="37"/>
      <c r="K88" s="90" t="s">
        <v>186</v>
      </c>
      <c r="L88" s="90"/>
      <c r="M88" s="90"/>
      <c r="N88" s="90"/>
      <c r="O88" s="90"/>
      <c r="P88" s="90"/>
      <c r="Q88" s="90"/>
      <c r="R88" s="90"/>
    </row>
    <row r="89" spans="1:18" ht="15">
      <c r="A89" s="37"/>
      <c r="B89" s="37"/>
      <c r="C89" s="37"/>
      <c r="D89" s="37"/>
      <c r="E89" s="37"/>
      <c r="F89" s="37"/>
      <c r="G89" s="37"/>
      <c r="H89" s="37"/>
      <c r="I89" s="37"/>
      <c r="J89" s="37"/>
      <c r="K89" s="90"/>
      <c r="L89" s="90"/>
      <c r="M89" s="90"/>
      <c r="N89" s="90"/>
      <c r="O89" s="90"/>
      <c r="P89" s="90"/>
      <c r="Q89" s="90"/>
      <c r="R89" s="90"/>
    </row>
    <row r="90" spans="1:18" ht="15">
      <c r="A90" s="37"/>
      <c r="B90" s="37"/>
      <c r="C90" s="37"/>
      <c r="D90" s="37"/>
      <c r="E90" s="37"/>
      <c r="F90" s="37"/>
      <c r="G90" s="37"/>
      <c r="H90" s="37"/>
      <c r="I90" s="37"/>
      <c r="J90" s="37"/>
      <c r="K90" s="90"/>
      <c r="L90" s="90"/>
      <c r="M90" s="90"/>
      <c r="N90" s="90"/>
      <c r="O90" s="90"/>
      <c r="P90" s="90"/>
      <c r="Q90" s="90"/>
      <c r="R90" s="90"/>
    </row>
    <row r="91" spans="1:10" ht="15">
      <c r="A91" s="37"/>
      <c r="B91" s="37"/>
      <c r="C91" s="37"/>
      <c r="D91" s="37"/>
      <c r="E91" s="37"/>
      <c r="F91" s="37"/>
      <c r="G91" s="37"/>
      <c r="H91" s="37"/>
      <c r="I91" s="37"/>
      <c r="J91" s="37"/>
    </row>
    <row r="92" spans="1:10" ht="15">
      <c r="A92" s="37"/>
      <c r="B92" s="37"/>
      <c r="C92" s="37"/>
      <c r="D92" s="37"/>
      <c r="E92" s="37"/>
      <c r="F92" s="37"/>
      <c r="G92" s="37"/>
      <c r="H92" s="37"/>
      <c r="I92" s="37"/>
      <c r="J92" s="37"/>
    </row>
    <row r="93" spans="1:10" ht="15">
      <c r="A93" s="37"/>
      <c r="B93" s="37"/>
      <c r="C93" s="37"/>
      <c r="D93" s="37"/>
      <c r="E93" s="37"/>
      <c r="F93" s="37"/>
      <c r="G93" s="37"/>
      <c r="H93" s="37"/>
      <c r="I93" s="37"/>
      <c r="J93" s="37"/>
    </row>
    <row r="94" spans="1:10" ht="15">
      <c r="A94" s="37"/>
      <c r="B94" s="37"/>
      <c r="C94" s="37"/>
      <c r="D94" s="37"/>
      <c r="E94" s="37"/>
      <c r="F94" s="37"/>
      <c r="G94" s="37"/>
      <c r="H94" s="37"/>
      <c r="I94" s="37"/>
      <c r="J94" s="37"/>
    </row>
    <row r="95" spans="1:10" ht="15">
      <c r="A95" s="37"/>
      <c r="B95" s="37"/>
      <c r="C95" s="37"/>
      <c r="D95" s="37"/>
      <c r="E95" s="37"/>
      <c r="F95" s="37"/>
      <c r="G95" s="37"/>
      <c r="H95" s="37"/>
      <c r="I95" s="37"/>
      <c r="J95" s="37"/>
    </row>
    <row r="96" spans="1:10" ht="15">
      <c r="A96" s="37"/>
      <c r="B96" s="37"/>
      <c r="C96" s="37"/>
      <c r="D96" s="37"/>
      <c r="E96" s="37"/>
      <c r="F96" s="37"/>
      <c r="G96" s="37"/>
      <c r="H96" s="37"/>
      <c r="I96" s="37"/>
      <c r="J96" s="37"/>
    </row>
    <row r="97" spans="1:10" ht="15">
      <c r="A97" s="37"/>
      <c r="B97" s="37"/>
      <c r="C97" s="37"/>
      <c r="D97" s="37"/>
      <c r="E97" s="37"/>
      <c r="F97" s="37"/>
      <c r="G97" s="37"/>
      <c r="H97" s="37"/>
      <c r="I97" s="37"/>
      <c r="J97" s="37"/>
    </row>
    <row r="98" spans="1:10" ht="15">
      <c r="A98" s="37"/>
      <c r="B98" s="37"/>
      <c r="C98" s="37"/>
      <c r="D98" s="37"/>
      <c r="E98" s="37"/>
      <c r="F98" s="37"/>
      <c r="G98" s="37"/>
      <c r="H98" s="37"/>
      <c r="I98" s="37"/>
      <c r="J98" s="37"/>
    </row>
    <row r="99" spans="1:10" ht="15">
      <c r="A99" s="37"/>
      <c r="B99" s="37"/>
      <c r="C99" s="37"/>
      <c r="D99" s="37"/>
      <c r="E99" s="37"/>
      <c r="F99" s="37"/>
      <c r="G99" s="37"/>
      <c r="H99" s="37"/>
      <c r="I99" s="37"/>
      <c r="J99" s="37"/>
    </row>
    <row r="100" spans="1:10" ht="15">
      <c r="A100" s="37"/>
      <c r="B100" s="37"/>
      <c r="C100" s="37"/>
      <c r="D100" s="37"/>
      <c r="E100" s="37"/>
      <c r="F100" s="37"/>
      <c r="G100" s="37"/>
      <c r="H100" s="37"/>
      <c r="I100" s="37"/>
      <c r="J100" s="37"/>
    </row>
  </sheetData>
  <mergeCells count="29">
    <mergeCell ref="K66:R67"/>
    <mergeCell ref="K88:R90"/>
    <mergeCell ref="J45:Q46"/>
    <mergeCell ref="V7:W7"/>
    <mergeCell ref="B7:C7"/>
    <mergeCell ref="D7:E7"/>
    <mergeCell ref="F7:G7"/>
    <mergeCell ref="B41:E41"/>
    <mergeCell ref="T7:U7"/>
    <mergeCell ref="CL20:CS20"/>
    <mergeCell ref="B20:I20"/>
    <mergeCell ref="J20:Q20"/>
    <mergeCell ref="R20:Y20"/>
    <mergeCell ref="Z20:AG20"/>
    <mergeCell ref="AH20:AO20"/>
    <mergeCell ref="AP20:AW20"/>
    <mergeCell ref="CD20:CK20"/>
    <mergeCell ref="A7:A8"/>
    <mergeCell ref="AX20:BE20"/>
    <mergeCell ref="BF20:BM20"/>
    <mergeCell ref="BN20:BU20"/>
    <mergeCell ref="BV20:CC20"/>
    <mergeCell ref="L7:M7"/>
    <mergeCell ref="X7:Y7"/>
    <mergeCell ref="H7:I7"/>
    <mergeCell ref="J7:K7"/>
    <mergeCell ref="N7:O7"/>
    <mergeCell ref="P7:Q7"/>
    <mergeCell ref="R7:S7"/>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topLeftCell="A4">
      <selection activeCell="B9" sqref="B9:B23"/>
    </sheetView>
  </sheetViews>
  <sheetFormatPr defaultColWidth="11.421875" defaultRowHeight="15"/>
  <cols>
    <col min="1" max="1" width="7.421875" style="0" bestFit="1" customWidth="1"/>
    <col min="2" max="2" width="62.421875" style="0" customWidth="1"/>
    <col min="3" max="3" width="14.421875" style="0" bestFit="1" customWidth="1"/>
    <col min="4" max="4" width="16.57421875" style="0" customWidth="1"/>
    <col min="5" max="5" width="13.57421875" style="0" bestFit="1" customWidth="1"/>
    <col min="6" max="6" width="16.7109375" style="0" customWidth="1"/>
    <col min="8" max="8" width="16.00390625" style="0" customWidth="1"/>
  </cols>
  <sheetData>
    <row r="1" ht="15.75">
      <c r="A1" s="10" t="s">
        <v>130</v>
      </c>
    </row>
    <row r="2" s="24" customFormat="1" ht="15.75">
      <c r="A2" s="10"/>
    </row>
    <row r="3" spans="1:7" s="24" customFormat="1" ht="15">
      <c r="A3" s="107" t="s">
        <v>143</v>
      </c>
      <c r="B3" s="107"/>
      <c r="C3" s="107"/>
      <c r="D3" s="107"/>
      <c r="E3" s="107"/>
      <c r="F3" s="107"/>
      <c r="G3" s="107"/>
    </row>
    <row r="4" spans="1:7" ht="15">
      <c r="A4" s="107"/>
      <c r="B4" s="107"/>
      <c r="C4" s="107"/>
      <c r="D4" s="107"/>
      <c r="E4" s="107"/>
      <c r="F4" s="107"/>
      <c r="G4" s="107"/>
    </row>
    <row r="6" spans="1:8" ht="15">
      <c r="A6" s="108" t="s">
        <v>94</v>
      </c>
      <c r="B6" s="108"/>
      <c r="C6" s="108"/>
      <c r="D6" s="108"/>
      <c r="E6" s="108"/>
      <c r="F6" s="108"/>
      <c r="G6" s="108"/>
      <c r="H6" s="108"/>
    </row>
    <row r="7" spans="1:8" ht="15">
      <c r="A7" s="20"/>
      <c r="B7" s="21"/>
      <c r="C7" s="108" t="s">
        <v>95</v>
      </c>
      <c r="D7" s="108"/>
      <c r="E7" s="108" t="s">
        <v>96</v>
      </c>
      <c r="F7" s="108"/>
      <c r="G7" s="108" t="s">
        <v>10</v>
      </c>
      <c r="H7" s="108"/>
    </row>
    <row r="8" spans="1:8" ht="25.5">
      <c r="A8" s="22" t="s">
        <v>97</v>
      </c>
      <c r="B8" s="5" t="s">
        <v>98</v>
      </c>
      <c r="C8" s="2" t="s">
        <v>99</v>
      </c>
      <c r="D8" s="5" t="s">
        <v>100</v>
      </c>
      <c r="E8" s="2" t="s">
        <v>101</v>
      </c>
      <c r="F8" s="5" t="s">
        <v>102</v>
      </c>
      <c r="G8" s="2" t="s">
        <v>103</v>
      </c>
      <c r="H8" s="5" t="s">
        <v>104</v>
      </c>
    </row>
    <row r="9" spans="1:8" ht="15" customHeight="1">
      <c r="A9" s="23" t="s">
        <v>105</v>
      </c>
      <c r="B9" s="60" t="s">
        <v>194</v>
      </c>
      <c r="C9" s="7">
        <v>13568</v>
      </c>
      <c r="D9" s="6">
        <f>C9/G9</f>
        <v>0.7005008002478187</v>
      </c>
      <c r="E9" s="25">
        <v>5801</v>
      </c>
      <c r="F9" s="6">
        <f>E9/G9</f>
        <v>0.2994991997521813</v>
      </c>
      <c r="G9" s="25">
        <f>C9+E9</f>
        <v>19369</v>
      </c>
      <c r="H9" s="6">
        <f aca="true" t="shared" si="0" ref="H9:H23">G9/$G$24</f>
        <v>0.4400945218240894</v>
      </c>
    </row>
    <row r="10" spans="1:8" ht="15">
      <c r="A10" s="23" t="s">
        <v>106</v>
      </c>
      <c r="B10" s="60" t="s">
        <v>209</v>
      </c>
      <c r="C10" s="7">
        <v>4841</v>
      </c>
      <c r="D10" s="6">
        <f aca="true" t="shared" si="1" ref="D10:D23">C10/G10</f>
        <v>0.5639561975768872</v>
      </c>
      <c r="E10" s="25">
        <v>3743</v>
      </c>
      <c r="F10" s="6">
        <f aca="true" t="shared" si="2" ref="F10:F23">E10/G10</f>
        <v>0.43604380242311275</v>
      </c>
      <c r="G10" s="25">
        <f aca="true" t="shared" si="3" ref="G10:G23">C10+E10</f>
        <v>8584</v>
      </c>
      <c r="H10" s="6">
        <f t="shared" si="0"/>
        <v>0.19504214855377064</v>
      </c>
    </row>
    <row r="11" spans="1:8" ht="15">
      <c r="A11" s="23" t="s">
        <v>107</v>
      </c>
      <c r="B11" s="60" t="s">
        <v>210</v>
      </c>
      <c r="C11" s="7">
        <v>1083</v>
      </c>
      <c r="D11" s="6">
        <f t="shared" si="1"/>
        <v>0.30489864864864863</v>
      </c>
      <c r="E11" s="25">
        <v>2469</v>
      </c>
      <c r="F11" s="6">
        <f t="shared" si="2"/>
        <v>0.6951013513513513</v>
      </c>
      <c r="G11" s="25">
        <f t="shared" si="3"/>
        <v>3552</v>
      </c>
      <c r="H11" s="6">
        <f t="shared" si="0"/>
        <v>0.0807070959532844</v>
      </c>
    </row>
    <row r="12" spans="1:8" ht="15">
      <c r="A12" s="23" t="s">
        <v>108</v>
      </c>
      <c r="B12" s="60" t="s">
        <v>211</v>
      </c>
      <c r="C12" s="7">
        <v>601</v>
      </c>
      <c r="D12" s="6">
        <f t="shared" si="1"/>
        <v>0.20188108834397045</v>
      </c>
      <c r="E12" s="25">
        <v>2376</v>
      </c>
      <c r="F12" s="6">
        <f t="shared" si="2"/>
        <v>0.7981189116560296</v>
      </c>
      <c r="G12" s="25">
        <f t="shared" si="3"/>
        <v>2977</v>
      </c>
      <c r="H12" s="6">
        <f t="shared" si="0"/>
        <v>0.06764218036399991</v>
      </c>
    </row>
    <row r="13" spans="1:8" ht="15">
      <c r="A13" s="23" t="s">
        <v>109</v>
      </c>
      <c r="B13" s="60" t="s">
        <v>212</v>
      </c>
      <c r="C13" s="7">
        <v>850</v>
      </c>
      <c r="D13" s="6">
        <f t="shared" si="1"/>
        <v>0.42037586547972305</v>
      </c>
      <c r="E13" s="25">
        <v>1172</v>
      </c>
      <c r="F13" s="6">
        <f t="shared" si="2"/>
        <v>0.579624134520277</v>
      </c>
      <c r="G13" s="25">
        <f t="shared" si="3"/>
        <v>2022</v>
      </c>
      <c r="H13" s="6">
        <f t="shared" si="0"/>
        <v>0.04594305968962305</v>
      </c>
    </row>
    <row r="14" spans="1:8" ht="15">
      <c r="A14" s="23" t="s">
        <v>110</v>
      </c>
      <c r="B14" s="60" t="s">
        <v>221</v>
      </c>
      <c r="C14" s="7">
        <v>1042</v>
      </c>
      <c r="D14" s="6">
        <f t="shared" si="1"/>
        <v>0.5560298826040555</v>
      </c>
      <c r="E14" s="25">
        <v>832</v>
      </c>
      <c r="F14" s="6">
        <f t="shared" si="2"/>
        <v>0.4439701173959445</v>
      </c>
      <c r="G14" s="25">
        <f t="shared" si="3"/>
        <v>1874</v>
      </c>
      <c r="H14" s="6">
        <f t="shared" si="0"/>
        <v>0.042580264024902864</v>
      </c>
    </row>
    <row r="15" spans="1:8" ht="15">
      <c r="A15" s="23" t="s">
        <v>111</v>
      </c>
      <c r="B15" s="60" t="s">
        <v>213</v>
      </c>
      <c r="C15" s="7">
        <v>444</v>
      </c>
      <c r="D15" s="6">
        <f t="shared" si="1"/>
        <v>0.38275862068965516</v>
      </c>
      <c r="E15" s="25">
        <v>716</v>
      </c>
      <c r="F15" s="6">
        <f t="shared" si="2"/>
        <v>0.6172413793103448</v>
      </c>
      <c r="G15" s="25">
        <f t="shared" si="3"/>
        <v>1160</v>
      </c>
      <c r="H15" s="6">
        <f t="shared" si="0"/>
        <v>0.0263570471018609</v>
      </c>
    </row>
    <row r="16" spans="1:8" ht="15">
      <c r="A16" s="23" t="s">
        <v>113</v>
      </c>
      <c r="B16" s="60" t="s">
        <v>220</v>
      </c>
      <c r="C16" s="7">
        <v>295</v>
      </c>
      <c r="D16" s="6">
        <f t="shared" si="1"/>
        <v>0.28612997090203685</v>
      </c>
      <c r="E16" s="25">
        <v>736</v>
      </c>
      <c r="F16" s="6">
        <f t="shared" si="2"/>
        <v>0.7138700290979632</v>
      </c>
      <c r="G16" s="25">
        <f t="shared" si="3"/>
        <v>1031</v>
      </c>
      <c r="H16" s="6">
        <f t="shared" si="0"/>
        <v>0.023425961691395332</v>
      </c>
    </row>
    <row r="17" spans="1:8" s="40" customFormat="1" ht="15">
      <c r="A17" s="23" t="s">
        <v>114</v>
      </c>
      <c r="B17" s="60" t="s">
        <v>214</v>
      </c>
      <c r="C17" s="7">
        <v>339</v>
      </c>
      <c r="D17" s="6">
        <f t="shared" si="1"/>
        <v>0.5007385524372231</v>
      </c>
      <c r="E17" s="25">
        <v>338</v>
      </c>
      <c r="F17" s="6">
        <f t="shared" si="2"/>
        <v>0.49926144756277696</v>
      </c>
      <c r="G17" s="25">
        <f t="shared" si="3"/>
        <v>677</v>
      </c>
      <c r="H17" s="6">
        <f t="shared" si="0"/>
        <v>0.01538251800686192</v>
      </c>
    </row>
    <row r="18" spans="1:8" ht="15">
      <c r="A18" s="23" t="s">
        <v>115</v>
      </c>
      <c r="B18" s="60" t="s">
        <v>215</v>
      </c>
      <c r="C18" s="7">
        <v>441</v>
      </c>
      <c r="D18" s="6">
        <f t="shared" si="1"/>
        <v>0.7205882352941176</v>
      </c>
      <c r="E18" s="25">
        <v>171</v>
      </c>
      <c r="F18" s="6">
        <f t="shared" si="2"/>
        <v>0.27941176470588236</v>
      </c>
      <c r="G18" s="25">
        <f t="shared" si="3"/>
        <v>612</v>
      </c>
      <c r="H18" s="6">
        <f t="shared" si="0"/>
        <v>0.013905614505464544</v>
      </c>
    </row>
    <row r="19" spans="1:8" ht="15">
      <c r="A19" s="23" t="s">
        <v>116</v>
      </c>
      <c r="B19" s="60" t="s">
        <v>112</v>
      </c>
      <c r="C19" s="7">
        <v>518</v>
      </c>
      <c r="D19" s="6">
        <f t="shared" si="1"/>
        <v>0.9773584905660377</v>
      </c>
      <c r="E19" s="25">
        <v>12</v>
      </c>
      <c r="F19" s="6">
        <f t="shared" si="2"/>
        <v>0.022641509433962263</v>
      </c>
      <c r="G19" s="25">
        <f t="shared" si="3"/>
        <v>530</v>
      </c>
      <c r="H19" s="6">
        <f t="shared" si="0"/>
        <v>0.012042443934470928</v>
      </c>
    </row>
    <row r="20" spans="1:8" ht="15">
      <c r="A20" s="23" t="s">
        <v>117</v>
      </c>
      <c r="B20" s="60" t="s">
        <v>216</v>
      </c>
      <c r="C20" s="7">
        <v>148</v>
      </c>
      <c r="D20" s="6">
        <f t="shared" si="1"/>
        <v>0.3252747252747253</v>
      </c>
      <c r="E20" s="25">
        <v>307</v>
      </c>
      <c r="F20" s="6">
        <f t="shared" si="2"/>
        <v>0.6747252747252748</v>
      </c>
      <c r="G20" s="25">
        <f t="shared" si="3"/>
        <v>455</v>
      </c>
      <c r="H20" s="6">
        <f t="shared" si="0"/>
        <v>0.010338324509781645</v>
      </c>
    </row>
    <row r="21" spans="1:8" ht="15">
      <c r="A21" s="23" t="s">
        <v>118</v>
      </c>
      <c r="B21" s="60" t="s">
        <v>217</v>
      </c>
      <c r="C21" s="7">
        <v>325</v>
      </c>
      <c r="D21" s="6">
        <f t="shared" si="1"/>
        <v>0.7523148148148148</v>
      </c>
      <c r="E21" s="25">
        <v>107</v>
      </c>
      <c r="F21" s="6">
        <f t="shared" si="2"/>
        <v>0.24768518518518517</v>
      </c>
      <c r="G21" s="25">
        <f t="shared" si="3"/>
        <v>432</v>
      </c>
      <c r="H21" s="6">
        <f t="shared" si="0"/>
        <v>0.009815727886210266</v>
      </c>
    </row>
    <row r="22" spans="1:8" ht="15">
      <c r="A22" s="23" t="s">
        <v>119</v>
      </c>
      <c r="B22" s="60" t="s">
        <v>218</v>
      </c>
      <c r="C22" s="7">
        <v>281</v>
      </c>
      <c r="D22" s="6">
        <f t="shared" si="1"/>
        <v>0.6921182266009852</v>
      </c>
      <c r="E22" s="25">
        <v>125</v>
      </c>
      <c r="F22" s="6">
        <f t="shared" si="2"/>
        <v>0.3078817733990148</v>
      </c>
      <c r="G22" s="25">
        <f t="shared" si="3"/>
        <v>406</v>
      </c>
      <c r="H22" s="6">
        <f t="shared" si="0"/>
        <v>0.009224966485651314</v>
      </c>
    </row>
    <row r="23" spans="1:8" ht="15">
      <c r="A23" s="86" t="s">
        <v>208</v>
      </c>
      <c r="B23" s="60" t="s">
        <v>219</v>
      </c>
      <c r="C23" s="7">
        <v>18</v>
      </c>
      <c r="D23" s="6">
        <f t="shared" si="1"/>
        <v>0.05454545454545454</v>
      </c>
      <c r="E23" s="25">
        <v>312</v>
      </c>
      <c r="F23" s="6">
        <f t="shared" si="2"/>
        <v>0.9454545454545454</v>
      </c>
      <c r="G23" s="25">
        <f t="shared" si="3"/>
        <v>330</v>
      </c>
      <c r="H23" s="6">
        <f t="shared" si="0"/>
        <v>0.007498125468632842</v>
      </c>
    </row>
    <row r="24" spans="1:8" ht="15.75">
      <c r="A24" s="4"/>
      <c r="B24" s="4" t="s">
        <v>142</v>
      </c>
      <c r="C24" s="8">
        <f>SUM(C9:C23)</f>
        <v>24794</v>
      </c>
      <c r="D24" s="9">
        <f>C24/G24</f>
        <v>0.5633591602099475</v>
      </c>
      <c r="E24" s="8">
        <f>SUM(E9:E23)</f>
        <v>19217</v>
      </c>
      <c r="F24" s="9">
        <f>E24/G24</f>
        <v>0.43664083979005247</v>
      </c>
      <c r="G24" s="8">
        <f>SUM(G9:G23)</f>
        <v>44011</v>
      </c>
      <c r="H24" s="9">
        <f>G24/G24</f>
        <v>1</v>
      </c>
    </row>
    <row r="45" spans="2:5" ht="15" customHeight="1">
      <c r="B45" s="90" t="s">
        <v>189</v>
      </c>
      <c r="C45" s="90"/>
      <c r="D45" s="90"/>
      <c r="E45" s="36"/>
    </row>
    <row r="46" spans="2:5" ht="15">
      <c r="B46" s="90"/>
      <c r="C46" s="90"/>
      <c r="D46" s="90"/>
      <c r="E46" s="36"/>
    </row>
  </sheetData>
  <mergeCells count="6">
    <mergeCell ref="B45:D46"/>
    <mergeCell ref="A3:G4"/>
    <mergeCell ref="A6:H6"/>
    <mergeCell ref="C7:D7"/>
    <mergeCell ref="E7:F7"/>
    <mergeCell ref="G7:H7"/>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3"/>
  <sheetViews>
    <sheetView tabSelected="1" workbookViewId="0" topLeftCell="A43">
      <selection activeCell="E80" sqref="E80"/>
    </sheetView>
  </sheetViews>
  <sheetFormatPr defaultColWidth="11.421875" defaultRowHeight="15"/>
  <cols>
    <col min="1" max="1" width="57.7109375" style="1" customWidth="1"/>
    <col min="2" max="16384" width="11.421875" style="1" customWidth="1"/>
  </cols>
  <sheetData>
    <row r="1" ht="15.75">
      <c r="A1" s="10" t="s">
        <v>134</v>
      </c>
    </row>
    <row r="3" ht="15">
      <c r="A3" s="26" t="s">
        <v>144</v>
      </c>
    </row>
    <row r="6" spans="1:37" ht="15">
      <c r="A6" s="93" t="s">
        <v>133</v>
      </c>
      <c r="B6" s="93" t="s">
        <v>15</v>
      </c>
      <c r="C6" s="93"/>
      <c r="D6" s="93"/>
      <c r="E6" s="93" t="s">
        <v>16</v>
      </c>
      <c r="F6" s="93"/>
      <c r="G6" s="93"/>
      <c r="H6" s="93" t="s">
        <v>17</v>
      </c>
      <c r="I6" s="93"/>
      <c r="J6" s="93"/>
      <c r="K6" s="93" t="s">
        <v>18</v>
      </c>
      <c r="L6" s="93"/>
      <c r="M6" s="93"/>
      <c r="N6" s="93" t="s">
        <v>19</v>
      </c>
      <c r="O6" s="93"/>
      <c r="P6" s="93"/>
      <c r="Q6" s="93" t="s">
        <v>20</v>
      </c>
      <c r="R6" s="93"/>
      <c r="S6" s="93"/>
      <c r="T6" s="93" t="s">
        <v>21</v>
      </c>
      <c r="U6" s="93"/>
      <c r="V6" s="93"/>
      <c r="W6" s="93" t="s">
        <v>22</v>
      </c>
      <c r="X6" s="93"/>
      <c r="Y6" s="93"/>
      <c r="Z6" s="93" t="s">
        <v>23</v>
      </c>
      <c r="AA6" s="93"/>
      <c r="AB6" s="93"/>
      <c r="AC6" s="93" t="s">
        <v>24</v>
      </c>
      <c r="AD6" s="93"/>
      <c r="AE6" s="93"/>
      <c r="AF6" s="93" t="s">
        <v>25</v>
      </c>
      <c r="AG6" s="93"/>
      <c r="AH6" s="93"/>
      <c r="AI6" s="93" t="s">
        <v>26</v>
      </c>
      <c r="AJ6" s="93"/>
      <c r="AK6" s="93"/>
    </row>
    <row r="7" spans="1:37" ht="15">
      <c r="A7" s="93"/>
      <c r="B7" s="2" t="s">
        <v>11</v>
      </c>
      <c r="C7" s="2" t="s">
        <v>13</v>
      </c>
      <c r="D7" s="2" t="s">
        <v>52</v>
      </c>
      <c r="E7" s="2" t="s">
        <v>11</v>
      </c>
      <c r="F7" s="2" t="s">
        <v>13</v>
      </c>
      <c r="G7" s="2" t="s">
        <v>52</v>
      </c>
      <c r="H7" s="2" t="s">
        <v>11</v>
      </c>
      <c r="I7" s="2" t="s">
        <v>13</v>
      </c>
      <c r="J7" s="2" t="s">
        <v>52</v>
      </c>
      <c r="K7" s="2" t="s">
        <v>11</v>
      </c>
      <c r="L7" s="2" t="s">
        <v>13</v>
      </c>
      <c r="M7" s="2" t="s">
        <v>52</v>
      </c>
      <c r="N7" s="2" t="s">
        <v>11</v>
      </c>
      <c r="O7" s="2" t="s">
        <v>13</v>
      </c>
      <c r="P7" s="2" t="s">
        <v>52</v>
      </c>
      <c r="Q7" s="2" t="s">
        <v>11</v>
      </c>
      <c r="R7" s="2" t="s">
        <v>13</v>
      </c>
      <c r="S7" s="2" t="s">
        <v>52</v>
      </c>
      <c r="T7" s="2" t="s">
        <v>11</v>
      </c>
      <c r="U7" s="2" t="s">
        <v>13</v>
      </c>
      <c r="V7" s="2" t="s">
        <v>52</v>
      </c>
      <c r="W7" s="2" t="s">
        <v>11</v>
      </c>
      <c r="X7" s="2" t="s">
        <v>13</v>
      </c>
      <c r="Y7" s="2" t="s">
        <v>52</v>
      </c>
      <c r="Z7" s="2" t="s">
        <v>11</v>
      </c>
      <c r="AA7" s="2" t="s">
        <v>13</v>
      </c>
      <c r="AB7" s="2" t="s">
        <v>52</v>
      </c>
      <c r="AC7" s="2" t="s">
        <v>11</v>
      </c>
      <c r="AD7" s="2" t="s">
        <v>13</v>
      </c>
      <c r="AE7" s="2" t="s">
        <v>52</v>
      </c>
      <c r="AF7" s="2" t="s">
        <v>11</v>
      </c>
      <c r="AG7" s="2" t="s">
        <v>13</v>
      </c>
      <c r="AH7" s="2" t="s">
        <v>52</v>
      </c>
      <c r="AI7" s="2" t="s">
        <v>11</v>
      </c>
      <c r="AJ7" s="2" t="s">
        <v>13</v>
      </c>
      <c r="AK7" s="2" t="s">
        <v>52</v>
      </c>
    </row>
    <row r="8" spans="1:37" ht="15">
      <c r="A8" s="60" t="s">
        <v>194</v>
      </c>
      <c r="B8" s="49">
        <v>945</v>
      </c>
      <c r="C8" s="49">
        <v>191</v>
      </c>
      <c r="D8" s="38">
        <f>B8+C8</f>
        <v>1136</v>
      </c>
      <c r="E8" s="49">
        <v>820</v>
      </c>
      <c r="F8" s="49">
        <v>184</v>
      </c>
      <c r="G8" s="38">
        <f>E8+F8</f>
        <v>1004</v>
      </c>
      <c r="H8" s="49">
        <v>828</v>
      </c>
      <c r="I8" s="49">
        <v>178</v>
      </c>
      <c r="J8" s="38">
        <f>H8+I8</f>
        <v>1006</v>
      </c>
      <c r="K8" s="49">
        <v>1445</v>
      </c>
      <c r="L8" s="51">
        <v>493</v>
      </c>
      <c r="M8" s="38">
        <f>K8+L8</f>
        <v>1938</v>
      </c>
      <c r="N8" s="49">
        <v>1131</v>
      </c>
      <c r="O8" s="49">
        <v>621</v>
      </c>
      <c r="P8" s="38">
        <f>N8+O8</f>
        <v>1752</v>
      </c>
      <c r="Q8" s="51">
        <v>1699</v>
      </c>
      <c r="R8" s="51">
        <v>1363</v>
      </c>
      <c r="S8" s="38">
        <f>Q8+R8</f>
        <v>3062</v>
      </c>
      <c r="T8" s="51">
        <v>1704</v>
      </c>
      <c r="U8" s="51">
        <v>849</v>
      </c>
      <c r="V8" s="38">
        <f>T8+U8</f>
        <v>2553</v>
      </c>
      <c r="W8" s="51">
        <v>1159</v>
      </c>
      <c r="X8" s="51">
        <v>619</v>
      </c>
      <c r="Y8" s="38">
        <f>W8+X8</f>
        <v>1778</v>
      </c>
      <c r="Z8" s="51">
        <v>1126</v>
      </c>
      <c r="AA8" s="51">
        <v>454</v>
      </c>
      <c r="AB8" s="38">
        <f>Z8+AA8</f>
        <v>1580</v>
      </c>
      <c r="AC8" s="51">
        <v>913</v>
      </c>
      <c r="AD8" s="51">
        <v>312</v>
      </c>
      <c r="AE8" s="38">
        <f>AC8+AD8</f>
        <v>1225</v>
      </c>
      <c r="AF8" s="51">
        <v>966</v>
      </c>
      <c r="AG8" s="51">
        <v>331</v>
      </c>
      <c r="AH8" s="38">
        <f>AF8+AG8</f>
        <v>1297</v>
      </c>
      <c r="AI8" s="51">
        <v>832</v>
      </c>
      <c r="AJ8" s="51">
        <v>206</v>
      </c>
      <c r="AK8" s="38">
        <f>AI8+AJ8</f>
        <v>1038</v>
      </c>
    </row>
    <row r="9" spans="1:37" ht="15">
      <c r="A9" s="60" t="s">
        <v>206</v>
      </c>
      <c r="B9" s="49">
        <v>305</v>
      </c>
      <c r="C9" s="49">
        <v>218</v>
      </c>
      <c r="D9" s="38">
        <f aca="true" t="shared" si="0" ref="D9:D22">B9+C9</f>
        <v>523</v>
      </c>
      <c r="E9" s="49">
        <v>336</v>
      </c>
      <c r="F9" s="49">
        <v>223</v>
      </c>
      <c r="G9" s="38">
        <f aca="true" t="shared" si="1" ref="G9:G22">E9+F9</f>
        <v>559</v>
      </c>
      <c r="H9" s="49">
        <v>341</v>
      </c>
      <c r="I9" s="49">
        <v>283</v>
      </c>
      <c r="J9" s="38">
        <f aca="true" t="shared" si="2" ref="J9:J22">H9+I9</f>
        <v>624</v>
      </c>
      <c r="K9" s="49">
        <v>407</v>
      </c>
      <c r="L9" s="51">
        <v>278</v>
      </c>
      <c r="M9" s="38">
        <f aca="true" t="shared" si="3" ref="M9:M22">K9+L9</f>
        <v>685</v>
      </c>
      <c r="N9" s="49">
        <v>466</v>
      </c>
      <c r="O9" s="49">
        <v>382</v>
      </c>
      <c r="P9" s="38">
        <f aca="true" t="shared" si="4" ref="P9:P22">N9+O9</f>
        <v>848</v>
      </c>
      <c r="Q9" s="51">
        <v>591</v>
      </c>
      <c r="R9" s="51">
        <v>419</v>
      </c>
      <c r="S9" s="38">
        <f aca="true" t="shared" si="5" ref="S9:S22">Q9+R9</f>
        <v>1010</v>
      </c>
      <c r="T9" s="51">
        <v>480</v>
      </c>
      <c r="U9" s="51">
        <v>408</v>
      </c>
      <c r="V9" s="38">
        <f aca="true" t="shared" si="6" ref="V9:V22">T9+U9</f>
        <v>888</v>
      </c>
      <c r="W9" s="51">
        <v>349</v>
      </c>
      <c r="X9" s="51">
        <v>305</v>
      </c>
      <c r="Y9" s="38">
        <f aca="true" t="shared" si="7" ref="Y9:Y22">W9+X9</f>
        <v>654</v>
      </c>
      <c r="Z9" s="51">
        <v>456</v>
      </c>
      <c r="AA9" s="51">
        <v>339</v>
      </c>
      <c r="AB9" s="38">
        <f aca="true" t="shared" si="8" ref="AB9:AB22">Z9+AA9</f>
        <v>795</v>
      </c>
      <c r="AC9" s="51">
        <v>412</v>
      </c>
      <c r="AD9" s="51">
        <v>354</v>
      </c>
      <c r="AE9" s="38">
        <f aca="true" t="shared" si="9" ref="AE9:AE22">AC9+AD9</f>
        <v>766</v>
      </c>
      <c r="AF9" s="51">
        <v>336</v>
      </c>
      <c r="AG9" s="51">
        <v>243</v>
      </c>
      <c r="AH9" s="38">
        <f aca="true" t="shared" si="10" ref="AH9:AH22">AF9+AG9</f>
        <v>579</v>
      </c>
      <c r="AI9" s="51">
        <v>362</v>
      </c>
      <c r="AJ9" s="51">
        <v>291</v>
      </c>
      <c r="AK9" s="38">
        <f aca="true" t="shared" si="11" ref="AK9:AK22">AI9+AJ9</f>
        <v>653</v>
      </c>
    </row>
    <row r="10" spans="1:37" ht="15">
      <c r="A10" s="60" t="s">
        <v>196</v>
      </c>
      <c r="B10" s="49">
        <v>91</v>
      </c>
      <c r="C10" s="49">
        <v>178</v>
      </c>
      <c r="D10" s="38">
        <f t="shared" si="0"/>
        <v>269</v>
      </c>
      <c r="E10" s="49">
        <v>85</v>
      </c>
      <c r="F10" s="49">
        <v>194</v>
      </c>
      <c r="G10" s="38">
        <f t="shared" si="1"/>
        <v>279</v>
      </c>
      <c r="H10" s="49">
        <v>82</v>
      </c>
      <c r="I10" s="49">
        <v>196</v>
      </c>
      <c r="J10" s="38">
        <f t="shared" si="2"/>
        <v>278</v>
      </c>
      <c r="K10" s="51">
        <v>77</v>
      </c>
      <c r="L10" s="51">
        <v>165</v>
      </c>
      <c r="M10" s="38">
        <f t="shared" si="3"/>
        <v>242</v>
      </c>
      <c r="N10" s="49">
        <v>95</v>
      </c>
      <c r="O10" s="49">
        <v>171</v>
      </c>
      <c r="P10" s="38">
        <f t="shared" si="4"/>
        <v>266</v>
      </c>
      <c r="Q10" s="51">
        <v>83</v>
      </c>
      <c r="R10" s="51">
        <v>182</v>
      </c>
      <c r="S10" s="38">
        <f t="shared" si="5"/>
        <v>265</v>
      </c>
      <c r="T10" s="51">
        <v>119</v>
      </c>
      <c r="U10" s="51">
        <v>230</v>
      </c>
      <c r="V10" s="38">
        <f t="shared" si="6"/>
        <v>349</v>
      </c>
      <c r="W10" s="51">
        <v>79</v>
      </c>
      <c r="X10" s="51">
        <v>164</v>
      </c>
      <c r="Y10" s="38">
        <f t="shared" si="7"/>
        <v>243</v>
      </c>
      <c r="Z10" s="51">
        <v>74</v>
      </c>
      <c r="AA10" s="51">
        <v>253</v>
      </c>
      <c r="AB10" s="38">
        <f t="shared" si="8"/>
        <v>327</v>
      </c>
      <c r="AC10" s="51">
        <v>82</v>
      </c>
      <c r="AD10" s="51">
        <v>173</v>
      </c>
      <c r="AE10" s="38">
        <f t="shared" si="9"/>
        <v>255</v>
      </c>
      <c r="AF10" s="51">
        <v>116</v>
      </c>
      <c r="AG10" s="51">
        <v>272</v>
      </c>
      <c r="AH10" s="38">
        <f t="shared" si="10"/>
        <v>388</v>
      </c>
      <c r="AI10" s="51">
        <v>100</v>
      </c>
      <c r="AJ10" s="51">
        <v>291</v>
      </c>
      <c r="AK10" s="38">
        <f t="shared" si="11"/>
        <v>391</v>
      </c>
    </row>
    <row r="11" spans="1:37" ht="15">
      <c r="A11" s="60" t="s">
        <v>197</v>
      </c>
      <c r="B11" s="49">
        <v>42</v>
      </c>
      <c r="C11" s="49">
        <v>169</v>
      </c>
      <c r="D11" s="38">
        <f t="shared" si="0"/>
        <v>211</v>
      </c>
      <c r="E11" s="49">
        <v>31</v>
      </c>
      <c r="F11" s="49">
        <v>104</v>
      </c>
      <c r="G11" s="38">
        <f t="shared" si="1"/>
        <v>135</v>
      </c>
      <c r="H11" s="49">
        <v>33</v>
      </c>
      <c r="I11" s="49">
        <v>155</v>
      </c>
      <c r="J11" s="38">
        <f t="shared" si="2"/>
        <v>188</v>
      </c>
      <c r="K11" s="51">
        <v>76</v>
      </c>
      <c r="L11" s="51">
        <v>168</v>
      </c>
      <c r="M11" s="38">
        <f t="shared" si="3"/>
        <v>244</v>
      </c>
      <c r="N11" s="49">
        <v>41</v>
      </c>
      <c r="O11" s="49">
        <v>157</v>
      </c>
      <c r="P11" s="38">
        <f t="shared" si="4"/>
        <v>198</v>
      </c>
      <c r="Q11" s="51">
        <v>65</v>
      </c>
      <c r="R11" s="51">
        <v>209</v>
      </c>
      <c r="S11" s="38">
        <f t="shared" si="5"/>
        <v>274</v>
      </c>
      <c r="T11" s="51">
        <v>93</v>
      </c>
      <c r="U11" s="51">
        <v>355</v>
      </c>
      <c r="V11" s="38">
        <f t="shared" si="6"/>
        <v>448</v>
      </c>
      <c r="W11" s="51">
        <v>73</v>
      </c>
      <c r="X11" s="51">
        <v>285</v>
      </c>
      <c r="Y11" s="38">
        <f t="shared" si="7"/>
        <v>358</v>
      </c>
      <c r="Z11" s="51">
        <v>59</v>
      </c>
      <c r="AA11" s="51">
        <v>285</v>
      </c>
      <c r="AB11" s="38">
        <f t="shared" si="8"/>
        <v>344</v>
      </c>
      <c r="AC11" s="51">
        <v>46</v>
      </c>
      <c r="AD11" s="51">
        <v>220</v>
      </c>
      <c r="AE11" s="38">
        <f t="shared" si="9"/>
        <v>266</v>
      </c>
      <c r="AF11" s="51">
        <v>22</v>
      </c>
      <c r="AG11" s="51">
        <v>128</v>
      </c>
      <c r="AH11" s="38">
        <f t="shared" si="10"/>
        <v>150</v>
      </c>
      <c r="AI11" s="51">
        <v>23</v>
      </c>
      <c r="AJ11" s="51">
        <v>141</v>
      </c>
      <c r="AK11" s="38">
        <f t="shared" si="11"/>
        <v>164</v>
      </c>
    </row>
    <row r="12" spans="1:37" ht="15">
      <c r="A12" s="60" t="s">
        <v>198</v>
      </c>
      <c r="B12" s="49">
        <v>78</v>
      </c>
      <c r="C12" s="49">
        <v>122</v>
      </c>
      <c r="D12" s="38">
        <f t="shared" si="0"/>
        <v>200</v>
      </c>
      <c r="E12" s="51"/>
      <c r="F12" s="51"/>
      <c r="G12" s="38">
        <f t="shared" si="1"/>
        <v>0</v>
      </c>
      <c r="H12" s="51">
        <v>52</v>
      </c>
      <c r="I12" s="51">
        <v>67</v>
      </c>
      <c r="J12" s="38">
        <f t="shared" si="2"/>
        <v>119</v>
      </c>
      <c r="K12" s="51">
        <v>58</v>
      </c>
      <c r="L12" s="51">
        <v>86</v>
      </c>
      <c r="M12" s="38">
        <f t="shared" si="3"/>
        <v>144</v>
      </c>
      <c r="N12" s="49">
        <v>75</v>
      </c>
      <c r="O12" s="49">
        <v>106</v>
      </c>
      <c r="P12" s="38">
        <f t="shared" si="4"/>
        <v>181</v>
      </c>
      <c r="Q12" s="51">
        <v>44</v>
      </c>
      <c r="R12" s="51">
        <v>59</v>
      </c>
      <c r="S12" s="38">
        <f t="shared" si="5"/>
        <v>103</v>
      </c>
      <c r="T12" s="51">
        <v>117</v>
      </c>
      <c r="U12" s="51">
        <v>147</v>
      </c>
      <c r="V12" s="38">
        <f t="shared" si="6"/>
        <v>264</v>
      </c>
      <c r="W12" s="51">
        <v>77</v>
      </c>
      <c r="X12" s="51">
        <v>98</v>
      </c>
      <c r="Y12" s="38">
        <f t="shared" si="7"/>
        <v>175</v>
      </c>
      <c r="Z12" s="51">
        <v>118</v>
      </c>
      <c r="AA12" s="51">
        <v>163</v>
      </c>
      <c r="AB12" s="38">
        <f t="shared" si="8"/>
        <v>281</v>
      </c>
      <c r="AC12" s="38">
        <v>52</v>
      </c>
      <c r="AD12" s="38">
        <v>71</v>
      </c>
      <c r="AE12" s="38">
        <f t="shared" si="9"/>
        <v>123</v>
      </c>
      <c r="AF12" s="38">
        <v>104</v>
      </c>
      <c r="AG12" s="38">
        <v>154</v>
      </c>
      <c r="AH12" s="38">
        <f t="shared" si="10"/>
        <v>258</v>
      </c>
      <c r="AI12" s="38">
        <v>75</v>
      </c>
      <c r="AJ12" s="38">
        <v>99</v>
      </c>
      <c r="AK12" s="38">
        <f t="shared" si="11"/>
        <v>174</v>
      </c>
    </row>
    <row r="13" spans="1:37" ht="15">
      <c r="A13" s="60" t="s">
        <v>199</v>
      </c>
      <c r="B13" s="38">
        <v>44</v>
      </c>
      <c r="C13" s="38">
        <v>63</v>
      </c>
      <c r="D13" s="38">
        <f t="shared" si="0"/>
        <v>107</v>
      </c>
      <c r="E13" s="51">
        <v>73</v>
      </c>
      <c r="F13" s="51">
        <v>33</v>
      </c>
      <c r="G13" s="38">
        <f t="shared" si="1"/>
        <v>106</v>
      </c>
      <c r="H13" s="87">
        <v>55</v>
      </c>
      <c r="I13" s="87">
        <v>4</v>
      </c>
      <c r="J13" s="38">
        <f t="shared" si="2"/>
        <v>59</v>
      </c>
      <c r="K13" s="51">
        <v>82</v>
      </c>
      <c r="L13" s="51">
        <v>40</v>
      </c>
      <c r="M13" s="38">
        <f t="shared" si="3"/>
        <v>122</v>
      </c>
      <c r="N13" s="51">
        <v>74</v>
      </c>
      <c r="O13" s="51">
        <v>75</v>
      </c>
      <c r="P13" s="38">
        <f t="shared" si="4"/>
        <v>149</v>
      </c>
      <c r="Q13" s="51">
        <v>92</v>
      </c>
      <c r="R13" s="51">
        <v>88</v>
      </c>
      <c r="S13" s="38">
        <f t="shared" si="5"/>
        <v>180</v>
      </c>
      <c r="T13" s="51">
        <v>116</v>
      </c>
      <c r="U13" s="51">
        <v>76</v>
      </c>
      <c r="V13" s="38">
        <f t="shared" si="6"/>
        <v>192</v>
      </c>
      <c r="W13" s="51">
        <v>121</v>
      </c>
      <c r="X13" s="51">
        <v>96</v>
      </c>
      <c r="Y13" s="38">
        <f t="shared" si="7"/>
        <v>217</v>
      </c>
      <c r="Z13" s="51">
        <v>115</v>
      </c>
      <c r="AA13" s="51">
        <v>93</v>
      </c>
      <c r="AB13" s="38">
        <f t="shared" si="8"/>
        <v>208</v>
      </c>
      <c r="AC13" s="38">
        <v>151</v>
      </c>
      <c r="AD13" s="38">
        <v>106</v>
      </c>
      <c r="AE13" s="38">
        <f t="shared" si="9"/>
        <v>257</v>
      </c>
      <c r="AF13" s="51">
        <v>123</v>
      </c>
      <c r="AG13" s="51">
        <v>99</v>
      </c>
      <c r="AH13" s="38">
        <f t="shared" si="10"/>
        <v>222</v>
      </c>
      <c r="AI13" s="51">
        <v>51</v>
      </c>
      <c r="AJ13" s="51">
        <v>63</v>
      </c>
      <c r="AK13" s="38">
        <f t="shared" si="11"/>
        <v>114</v>
      </c>
    </row>
    <row r="14" spans="1:37" ht="15">
      <c r="A14" s="60" t="s">
        <v>200</v>
      </c>
      <c r="B14" s="51">
        <v>36</v>
      </c>
      <c r="C14" s="51">
        <v>46</v>
      </c>
      <c r="D14" s="38">
        <f t="shared" si="0"/>
        <v>82</v>
      </c>
      <c r="E14" s="87">
        <v>25</v>
      </c>
      <c r="F14" s="87">
        <v>45</v>
      </c>
      <c r="G14" s="38">
        <f t="shared" si="1"/>
        <v>70</v>
      </c>
      <c r="H14" s="87">
        <v>29</v>
      </c>
      <c r="I14" s="87">
        <v>52</v>
      </c>
      <c r="J14" s="38">
        <f t="shared" si="2"/>
        <v>81</v>
      </c>
      <c r="K14" s="51">
        <v>41</v>
      </c>
      <c r="L14" s="51">
        <v>63</v>
      </c>
      <c r="M14" s="38">
        <f t="shared" si="3"/>
        <v>104</v>
      </c>
      <c r="N14" s="51">
        <v>42</v>
      </c>
      <c r="O14" s="51">
        <v>62</v>
      </c>
      <c r="P14" s="38">
        <f t="shared" si="4"/>
        <v>104</v>
      </c>
      <c r="Q14" s="38">
        <v>47</v>
      </c>
      <c r="R14" s="38">
        <v>80</v>
      </c>
      <c r="S14" s="38">
        <f t="shared" si="5"/>
        <v>127</v>
      </c>
      <c r="T14" s="51">
        <v>38</v>
      </c>
      <c r="U14" s="51">
        <v>76</v>
      </c>
      <c r="V14" s="38">
        <f t="shared" si="6"/>
        <v>114</v>
      </c>
      <c r="W14" s="38">
        <v>262</v>
      </c>
      <c r="X14" s="38">
        <v>47</v>
      </c>
      <c r="Y14" s="38">
        <f t="shared" si="7"/>
        <v>309</v>
      </c>
      <c r="Z14" s="51">
        <v>51</v>
      </c>
      <c r="AA14" s="51">
        <v>65</v>
      </c>
      <c r="AB14" s="38">
        <f t="shared" si="8"/>
        <v>116</v>
      </c>
      <c r="AC14" s="51">
        <v>46</v>
      </c>
      <c r="AD14" s="51">
        <v>61</v>
      </c>
      <c r="AE14" s="38">
        <f t="shared" si="9"/>
        <v>107</v>
      </c>
      <c r="AF14" s="51">
        <v>38</v>
      </c>
      <c r="AG14" s="51">
        <v>50</v>
      </c>
      <c r="AH14" s="38">
        <f t="shared" si="10"/>
        <v>88</v>
      </c>
      <c r="AI14" s="51">
        <v>35</v>
      </c>
      <c r="AJ14" s="51">
        <v>59</v>
      </c>
      <c r="AK14" s="38">
        <f t="shared" si="11"/>
        <v>94</v>
      </c>
    </row>
    <row r="15" spans="1:37" ht="15">
      <c r="A15" s="60" t="s">
        <v>201</v>
      </c>
      <c r="B15" s="51"/>
      <c r="C15" s="51"/>
      <c r="D15" s="38">
        <f t="shared" si="0"/>
        <v>0</v>
      </c>
      <c r="E15" s="51">
        <v>39</v>
      </c>
      <c r="F15" s="51">
        <v>60</v>
      </c>
      <c r="G15" s="38">
        <f t="shared" si="1"/>
        <v>99</v>
      </c>
      <c r="H15" s="87">
        <v>24</v>
      </c>
      <c r="I15" s="87">
        <v>53</v>
      </c>
      <c r="J15" s="38">
        <f t="shared" si="2"/>
        <v>77</v>
      </c>
      <c r="K15" s="51">
        <v>223</v>
      </c>
      <c r="L15" s="51">
        <v>53</v>
      </c>
      <c r="M15" s="38">
        <f t="shared" si="3"/>
        <v>276</v>
      </c>
      <c r="N15" s="51">
        <v>28</v>
      </c>
      <c r="O15" s="51">
        <v>67</v>
      </c>
      <c r="P15" s="38">
        <f t="shared" si="4"/>
        <v>95</v>
      </c>
      <c r="Q15" s="51">
        <v>41</v>
      </c>
      <c r="R15" s="51">
        <v>97</v>
      </c>
      <c r="S15" s="38">
        <f t="shared" si="5"/>
        <v>138</v>
      </c>
      <c r="T15" s="51">
        <v>61</v>
      </c>
      <c r="U15" s="51">
        <v>88</v>
      </c>
      <c r="V15" s="38">
        <f t="shared" si="6"/>
        <v>149</v>
      </c>
      <c r="W15" s="51"/>
      <c r="X15" s="51"/>
      <c r="Y15" s="38">
        <f t="shared" si="7"/>
        <v>0</v>
      </c>
      <c r="Z15" s="51">
        <v>67</v>
      </c>
      <c r="AA15" s="51">
        <v>274</v>
      </c>
      <c r="AB15" s="38">
        <f t="shared" si="8"/>
        <v>341</v>
      </c>
      <c r="AC15" s="51">
        <v>40</v>
      </c>
      <c r="AD15" s="51">
        <v>101</v>
      </c>
      <c r="AE15" s="38">
        <f t="shared" si="9"/>
        <v>141</v>
      </c>
      <c r="AF15" s="51">
        <v>23</v>
      </c>
      <c r="AG15" s="51">
        <v>63</v>
      </c>
      <c r="AH15" s="38">
        <f t="shared" si="10"/>
        <v>86</v>
      </c>
      <c r="AI15" s="51">
        <v>24</v>
      </c>
      <c r="AJ15" s="51">
        <v>66</v>
      </c>
      <c r="AK15" s="38">
        <f t="shared" si="11"/>
        <v>90</v>
      </c>
    </row>
    <row r="16" spans="1:37" ht="15">
      <c r="A16" s="60" t="s">
        <v>195</v>
      </c>
      <c r="B16" s="51"/>
      <c r="C16" s="51"/>
      <c r="D16" s="38"/>
      <c r="E16" s="51">
        <v>30</v>
      </c>
      <c r="F16" s="51">
        <v>34</v>
      </c>
      <c r="G16" s="38">
        <f t="shared" si="1"/>
        <v>64</v>
      </c>
      <c r="H16" s="87">
        <v>35</v>
      </c>
      <c r="I16" s="87">
        <v>35</v>
      </c>
      <c r="J16" s="38">
        <f t="shared" si="2"/>
        <v>70</v>
      </c>
      <c r="K16" s="51">
        <v>35</v>
      </c>
      <c r="L16" s="51">
        <v>37</v>
      </c>
      <c r="M16" s="38">
        <f t="shared" si="3"/>
        <v>72</v>
      </c>
      <c r="N16" s="51">
        <v>48</v>
      </c>
      <c r="O16" s="51">
        <v>45</v>
      </c>
      <c r="P16" s="38">
        <f t="shared" si="4"/>
        <v>93</v>
      </c>
      <c r="Q16" s="51">
        <v>48</v>
      </c>
      <c r="R16" s="51">
        <v>56</v>
      </c>
      <c r="S16" s="38">
        <f t="shared" si="5"/>
        <v>104</v>
      </c>
      <c r="T16" s="51">
        <v>45</v>
      </c>
      <c r="U16" s="51">
        <v>51</v>
      </c>
      <c r="V16" s="38">
        <f t="shared" si="6"/>
        <v>96</v>
      </c>
      <c r="W16" s="51">
        <v>33</v>
      </c>
      <c r="X16" s="51">
        <v>48</v>
      </c>
      <c r="Y16" s="38">
        <f t="shared" si="7"/>
        <v>81</v>
      </c>
      <c r="Z16" s="51">
        <v>40</v>
      </c>
      <c r="AA16" s="51">
        <v>39</v>
      </c>
      <c r="AB16" s="38">
        <f t="shared" si="8"/>
        <v>79</v>
      </c>
      <c r="AC16" s="51">
        <v>47</v>
      </c>
      <c r="AD16" s="51">
        <v>45</v>
      </c>
      <c r="AE16" s="38">
        <f t="shared" si="9"/>
        <v>92</v>
      </c>
      <c r="AF16" s="51">
        <v>36</v>
      </c>
      <c r="AG16" s="51">
        <v>14</v>
      </c>
      <c r="AH16" s="38">
        <f t="shared" si="10"/>
        <v>50</v>
      </c>
      <c r="AI16" s="51">
        <v>46</v>
      </c>
      <c r="AJ16" s="51">
        <v>33</v>
      </c>
      <c r="AK16" s="38">
        <f t="shared" si="11"/>
        <v>79</v>
      </c>
    </row>
    <row r="17" spans="1:37" ht="15">
      <c r="A17" s="60" t="s">
        <v>202</v>
      </c>
      <c r="B17" s="51">
        <v>105</v>
      </c>
      <c r="C17" s="51">
        <v>80</v>
      </c>
      <c r="D17" s="38">
        <f t="shared" si="0"/>
        <v>185</v>
      </c>
      <c r="E17" s="51">
        <v>123</v>
      </c>
      <c r="F17" s="51">
        <v>26</v>
      </c>
      <c r="G17" s="38">
        <f t="shared" si="1"/>
        <v>149</v>
      </c>
      <c r="H17" s="87">
        <v>46</v>
      </c>
      <c r="I17" s="87">
        <v>17</v>
      </c>
      <c r="J17" s="38">
        <f t="shared" si="2"/>
        <v>63</v>
      </c>
      <c r="K17" s="51">
        <v>96</v>
      </c>
      <c r="L17" s="51">
        <v>13</v>
      </c>
      <c r="M17" s="38">
        <f t="shared" si="3"/>
        <v>109</v>
      </c>
      <c r="N17" s="38">
        <v>117</v>
      </c>
      <c r="O17" s="38">
        <v>52</v>
      </c>
      <c r="P17" s="38">
        <f t="shared" si="4"/>
        <v>169</v>
      </c>
      <c r="Q17" s="38">
        <v>58</v>
      </c>
      <c r="R17" s="38">
        <v>4</v>
      </c>
      <c r="S17" s="38">
        <f t="shared" si="5"/>
        <v>62</v>
      </c>
      <c r="T17" s="38">
        <v>40</v>
      </c>
      <c r="U17" s="38">
        <v>14</v>
      </c>
      <c r="V17" s="38">
        <f t="shared" si="6"/>
        <v>54</v>
      </c>
      <c r="W17" s="51">
        <v>55</v>
      </c>
      <c r="X17" s="51">
        <v>5</v>
      </c>
      <c r="Y17" s="38">
        <f t="shared" si="7"/>
        <v>60</v>
      </c>
      <c r="Z17" s="38">
        <v>77</v>
      </c>
      <c r="AA17" s="38">
        <v>3</v>
      </c>
      <c r="AB17" s="38">
        <f t="shared" si="8"/>
        <v>80</v>
      </c>
      <c r="AC17" s="51">
        <v>73</v>
      </c>
      <c r="AD17" s="51">
        <v>7</v>
      </c>
      <c r="AE17" s="38">
        <f t="shared" si="9"/>
        <v>80</v>
      </c>
      <c r="AF17" s="51">
        <v>58</v>
      </c>
      <c r="AG17" s="51">
        <v>8</v>
      </c>
      <c r="AH17" s="38">
        <f t="shared" si="10"/>
        <v>66</v>
      </c>
      <c r="AI17" s="38">
        <v>76</v>
      </c>
      <c r="AJ17" s="38">
        <v>4</v>
      </c>
      <c r="AK17" s="38">
        <f t="shared" si="11"/>
        <v>80</v>
      </c>
    </row>
    <row r="18" spans="1:37" ht="15">
      <c r="A18" s="60" t="s">
        <v>112</v>
      </c>
      <c r="B18" s="13">
        <v>113</v>
      </c>
      <c r="C18" s="13">
        <v>4</v>
      </c>
      <c r="D18" s="38">
        <f t="shared" si="0"/>
        <v>117</v>
      </c>
      <c r="E18" s="13">
        <v>99</v>
      </c>
      <c r="F18" s="13">
        <v>3</v>
      </c>
      <c r="G18" s="38">
        <f t="shared" si="1"/>
        <v>102</v>
      </c>
      <c r="H18" s="38">
        <v>100</v>
      </c>
      <c r="I18" s="38">
        <v>2</v>
      </c>
      <c r="J18" s="38">
        <f t="shared" si="2"/>
        <v>102</v>
      </c>
      <c r="K18" s="38">
        <v>97</v>
      </c>
      <c r="L18" s="13">
        <v>3</v>
      </c>
      <c r="M18" s="38">
        <f t="shared" si="3"/>
        <v>100</v>
      </c>
      <c r="N18" s="51">
        <v>105</v>
      </c>
      <c r="O18" s="51">
        <v>0</v>
      </c>
      <c r="P18" s="38">
        <f t="shared" si="4"/>
        <v>105</v>
      </c>
      <c r="Q18" s="51">
        <v>90</v>
      </c>
      <c r="R18" s="51">
        <v>0</v>
      </c>
      <c r="S18" s="38">
        <f t="shared" si="5"/>
        <v>90</v>
      </c>
      <c r="T18" s="51">
        <v>126</v>
      </c>
      <c r="U18" s="51">
        <v>2</v>
      </c>
      <c r="V18" s="38">
        <f t="shared" si="6"/>
        <v>128</v>
      </c>
      <c r="W18" s="51">
        <v>109</v>
      </c>
      <c r="X18" s="51">
        <v>0</v>
      </c>
      <c r="Y18" s="38">
        <f t="shared" si="7"/>
        <v>109</v>
      </c>
      <c r="Z18" s="51">
        <v>83</v>
      </c>
      <c r="AA18" s="51">
        <v>0</v>
      </c>
      <c r="AB18" s="38">
        <f t="shared" si="8"/>
        <v>83</v>
      </c>
      <c r="AC18" s="38">
        <v>118</v>
      </c>
      <c r="AD18" s="38">
        <v>1</v>
      </c>
      <c r="AE18" s="38">
        <f t="shared" si="9"/>
        <v>119</v>
      </c>
      <c r="AF18" s="38">
        <v>85</v>
      </c>
      <c r="AG18" s="38">
        <v>0</v>
      </c>
      <c r="AH18" s="38">
        <f t="shared" si="10"/>
        <v>85</v>
      </c>
      <c r="AI18" s="38">
        <v>81</v>
      </c>
      <c r="AJ18" s="38">
        <v>1</v>
      </c>
      <c r="AK18" s="38">
        <f t="shared" si="11"/>
        <v>82</v>
      </c>
    </row>
    <row r="19" spans="1:37" ht="15">
      <c r="A19" s="60" t="s">
        <v>207</v>
      </c>
      <c r="B19" s="61">
        <v>36</v>
      </c>
      <c r="C19" s="18">
        <v>130</v>
      </c>
      <c r="D19" s="38">
        <f t="shared" si="0"/>
        <v>166</v>
      </c>
      <c r="E19" s="38">
        <v>16</v>
      </c>
      <c r="F19" s="38">
        <v>65</v>
      </c>
      <c r="G19" s="38">
        <f t="shared" si="1"/>
        <v>81</v>
      </c>
      <c r="H19" s="38">
        <v>17</v>
      </c>
      <c r="I19" s="38">
        <v>53</v>
      </c>
      <c r="J19" s="38">
        <f t="shared" si="2"/>
        <v>70</v>
      </c>
      <c r="K19" s="38">
        <v>13</v>
      </c>
      <c r="L19" s="13">
        <v>25</v>
      </c>
      <c r="M19" s="38">
        <f t="shared" si="3"/>
        <v>38</v>
      </c>
      <c r="N19" s="38">
        <v>6</v>
      </c>
      <c r="O19" s="38">
        <v>27</v>
      </c>
      <c r="P19" s="38">
        <f t="shared" si="4"/>
        <v>33</v>
      </c>
      <c r="Q19" s="38">
        <v>22</v>
      </c>
      <c r="R19" s="38">
        <v>42</v>
      </c>
      <c r="S19" s="38">
        <f t="shared" si="5"/>
        <v>64</v>
      </c>
      <c r="T19" s="51">
        <v>15</v>
      </c>
      <c r="U19" s="51">
        <v>27</v>
      </c>
      <c r="V19" s="38">
        <f t="shared" si="6"/>
        <v>42</v>
      </c>
      <c r="W19" s="38">
        <v>9</v>
      </c>
      <c r="X19" s="38">
        <v>19</v>
      </c>
      <c r="Y19" s="38">
        <f t="shared" si="7"/>
        <v>28</v>
      </c>
      <c r="Z19" s="38">
        <v>14</v>
      </c>
      <c r="AA19" s="38">
        <v>25</v>
      </c>
      <c r="AB19" s="38">
        <f t="shared" si="8"/>
        <v>39</v>
      </c>
      <c r="AC19" s="51">
        <v>76</v>
      </c>
      <c r="AD19" s="51">
        <v>121</v>
      </c>
      <c r="AE19" s="38">
        <f t="shared" si="9"/>
        <v>197</v>
      </c>
      <c r="AF19" s="51">
        <v>36</v>
      </c>
      <c r="AG19" s="51">
        <v>56</v>
      </c>
      <c r="AH19" s="38">
        <f t="shared" si="10"/>
        <v>92</v>
      </c>
      <c r="AI19" s="51">
        <v>15</v>
      </c>
      <c r="AJ19" s="51">
        <v>26</v>
      </c>
      <c r="AK19" s="38">
        <f t="shared" si="11"/>
        <v>41</v>
      </c>
    </row>
    <row r="20" spans="1:37" ht="15">
      <c r="A20" s="60" t="s">
        <v>203</v>
      </c>
      <c r="B20" s="38"/>
      <c r="C20" s="38"/>
      <c r="D20" s="38">
        <f t="shared" si="0"/>
        <v>0</v>
      </c>
      <c r="E20" s="51"/>
      <c r="F20" s="51"/>
      <c r="G20" s="38">
        <f t="shared" si="1"/>
        <v>0</v>
      </c>
      <c r="H20" s="38">
        <v>18</v>
      </c>
      <c r="I20" s="38">
        <v>10</v>
      </c>
      <c r="J20" s="38">
        <f t="shared" si="2"/>
        <v>28</v>
      </c>
      <c r="K20" s="51">
        <v>48</v>
      </c>
      <c r="L20" s="51">
        <v>17</v>
      </c>
      <c r="M20" s="38">
        <f t="shared" si="3"/>
        <v>65</v>
      </c>
      <c r="N20" s="38">
        <v>67</v>
      </c>
      <c r="O20" s="38">
        <v>16</v>
      </c>
      <c r="P20" s="38">
        <f t="shared" si="4"/>
        <v>83</v>
      </c>
      <c r="Q20" s="51">
        <v>60</v>
      </c>
      <c r="R20" s="51">
        <v>24</v>
      </c>
      <c r="S20" s="38">
        <f t="shared" si="5"/>
        <v>84</v>
      </c>
      <c r="T20" s="38"/>
      <c r="U20" s="38"/>
      <c r="V20" s="38">
        <f t="shared" si="6"/>
        <v>0</v>
      </c>
      <c r="W20" s="38">
        <v>82</v>
      </c>
      <c r="X20" s="38">
        <v>24</v>
      </c>
      <c r="Y20" s="38">
        <f t="shared" si="7"/>
        <v>106</v>
      </c>
      <c r="Z20" s="38">
        <v>92</v>
      </c>
      <c r="AA20" s="38">
        <v>32</v>
      </c>
      <c r="AB20" s="38">
        <f t="shared" si="8"/>
        <v>124</v>
      </c>
      <c r="AC20" s="51">
        <v>23</v>
      </c>
      <c r="AD20" s="51">
        <v>7</v>
      </c>
      <c r="AE20" s="38">
        <f t="shared" si="9"/>
        <v>30</v>
      </c>
      <c r="AF20" s="38">
        <v>84</v>
      </c>
      <c r="AG20" s="13">
        <v>35</v>
      </c>
      <c r="AH20" s="38">
        <f t="shared" si="10"/>
        <v>119</v>
      </c>
      <c r="AI20" s="38">
        <v>56</v>
      </c>
      <c r="AJ20" s="38">
        <v>25</v>
      </c>
      <c r="AK20" s="38">
        <f t="shared" si="11"/>
        <v>81</v>
      </c>
    </row>
    <row r="21" spans="1:37" ht="15">
      <c r="A21" s="60" t="s">
        <v>204</v>
      </c>
      <c r="B21" s="38"/>
      <c r="C21" s="38"/>
      <c r="D21" s="38">
        <f t="shared" si="0"/>
        <v>0</v>
      </c>
      <c r="E21" s="38"/>
      <c r="F21" s="38"/>
      <c r="G21" s="38">
        <f t="shared" si="1"/>
        <v>0</v>
      </c>
      <c r="H21" s="38">
        <v>49</v>
      </c>
      <c r="I21" s="38">
        <v>15</v>
      </c>
      <c r="J21" s="38">
        <f t="shared" si="2"/>
        <v>64</v>
      </c>
      <c r="K21" s="38"/>
      <c r="L21" s="38"/>
      <c r="M21" s="38">
        <f t="shared" si="3"/>
        <v>0</v>
      </c>
      <c r="N21" s="38">
        <v>47</v>
      </c>
      <c r="O21" s="38">
        <v>5</v>
      </c>
      <c r="P21" s="38">
        <f t="shared" si="4"/>
        <v>52</v>
      </c>
      <c r="Q21" s="38">
        <v>76</v>
      </c>
      <c r="R21" s="38">
        <v>14</v>
      </c>
      <c r="S21" s="38">
        <f t="shared" si="5"/>
        <v>90</v>
      </c>
      <c r="T21" s="38">
        <v>161</v>
      </c>
      <c r="U21" s="38">
        <v>58</v>
      </c>
      <c r="V21" s="38">
        <f t="shared" si="6"/>
        <v>219</v>
      </c>
      <c r="W21" s="51">
        <v>120</v>
      </c>
      <c r="X21" s="51">
        <v>67</v>
      </c>
      <c r="Y21" s="38">
        <f t="shared" si="7"/>
        <v>187</v>
      </c>
      <c r="Z21" s="51">
        <v>53</v>
      </c>
      <c r="AA21" s="51">
        <v>13</v>
      </c>
      <c r="AB21" s="38">
        <f t="shared" si="8"/>
        <v>66</v>
      </c>
      <c r="AC21" s="38">
        <v>46</v>
      </c>
      <c r="AD21" s="38">
        <v>4</v>
      </c>
      <c r="AE21" s="38">
        <f t="shared" si="9"/>
        <v>50</v>
      </c>
      <c r="AF21" s="38">
        <v>32</v>
      </c>
      <c r="AG21" s="38">
        <v>18</v>
      </c>
      <c r="AH21" s="38">
        <f t="shared" si="10"/>
        <v>50</v>
      </c>
      <c r="AI21" s="38">
        <v>31</v>
      </c>
      <c r="AJ21" s="38">
        <v>22</v>
      </c>
      <c r="AK21" s="38">
        <f t="shared" si="11"/>
        <v>53</v>
      </c>
    </row>
    <row r="22" spans="1:37" ht="15">
      <c r="A22" s="60" t="s">
        <v>205</v>
      </c>
      <c r="B22" s="38">
        <v>5</v>
      </c>
      <c r="C22" s="38">
        <v>39</v>
      </c>
      <c r="D22" s="38">
        <f t="shared" si="0"/>
        <v>44</v>
      </c>
      <c r="E22" s="38"/>
      <c r="F22" s="38"/>
      <c r="G22" s="38">
        <f t="shared" si="1"/>
        <v>0</v>
      </c>
      <c r="H22" s="38">
        <v>10</v>
      </c>
      <c r="I22" s="38">
        <v>38</v>
      </c>
      <c r="J22" s="38">
        <f t="shared" si="2"/>
        <v>48</v>
      </c>
      <c r="K22" s="38">
        <v>6</v>
      </c>
      <c r="L22" s="38">
        <v>109</v>
      </c>
      <c r="M22" s="38">
        <f t="shared" si="3"/>
        <v>115</v>
      </c>
      <c r="N22" s="38">
        <v>4</v>
      </c>
      <c r="O22" s="38">
        <v>41</v>
      </c>
      <c r="P22" s="38">
        <f t="shared" si="4"/>
        <v>45</v>
      </c>
      <c r="Q22" s="38">
        <v>4</v>
      </c>
      <c r="R22" s="38">
        <v>38</v>
      </c>
      <c r="S22" s="38">
        <f t="shared" si="5"/>
        <v>42</v>
      </c>
      <c r="T22" s="38">
        <v>7</v>
      </c>
      <c r="U22" s="38">
        <v>59</v>
      </c>
      <c r="V22" s="38">
        <f t="shared" si="6"/>
        <v>66</v>
      </c>
      <c r="W22" s="38">
        <v>5</v>
      </c>
      <c r="X22" s="38">
        <v>49</v>
      </c>
      <c r="Y22" s="38">
        <f t="shared" si="7"/>
        <v>54</v>
      </c>
      <c r="Z22" s="38">
        <v>6</v>
      </c>
      <c r="AA22" s="38">
        <v>60</v>
      </c>
      <c r="AB22" s="38">
        <f t="shared" si="8"/>
        <v>66</v>
      </c>
      <c r="AC22" s="51">
        <v>3</v>
      </c>
      <c r="AD22" s="51">
        <v>34</v>
      </c>
      <c r="AE22" s="38">
        <f t="shared" si="9"/>
        <v>37</v>
      </c>
      <c r="AF22" s="38">
        <v>2</v>
      </c>
      <c r="AG22" s="38">
        <v>50</v>
      </c>
      <c r="AH22" s="38">
        <f t="shared" si="10"/>
        <v>52</v>
      </c>
      <c r="AI22" s="38">
        <v>12</v>
      </c>
      <c r="AJ22" s="38">
        <v>203</v>
      </c>
      <c r="AK22" s="38">
        <f t="shared" si="11"/>
        <v>215</v>
      </c>
    </row>
    <row r="28" spans="1:37" ht="15">
      <c r="A28" s="2" t="s">
        <v>133</v>
      </c>
      <c r="B28" s="2" t="s">
        <v>72</v>
      </c>
      <c r="C28" s="2" t="s">
        <v>73</v>
      </c>
      <c r="D28" s="2" t="s">
        <v>74</v>
      </c>
      <c r="E28" s="2" t="s">
        <v>75</v>
      </c>
      <c r="F28" s="2" t="s">
        <v>76</v>
      </c>
      <c r="G28" s="2" t="s">
        <v>77</v>
      </c>
      <c r="H28" s="2" t="s">
        <v>78</v>
      </c>
      <c r="I28" s="2" t="s">
        <v>79</v>
      </c>
      <c r="J28" s="2" t="s">
        <v>80</v>
      </c>
      <c r="K28" s="2" t="s">
        <v>81</v>
      </c>
      <c r="L28" s="2" t="s">
        <v>82</v>
      </c>
      <c r="M28" s="2" t="s">
        <v>83</v>
      </c>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1:37" ht="15">
      <c r="A29" s="60" t="s">
        <v>194</v>
      </c>
      <c r="B29" s="7">
        <f aca="true" t="shared" si="12" ref="B29:B36">D8</f>
        <v>1136</v>
      </c>
      <c r="C29" s="7">
        <f aca="true" t="shared" si="13" ref="C29:C36">G8</f>
        <v>1004</v>
      </c>
      <c r="D29" s="7">
        <f aca="true" t="shared" si="14" ref="D29:D36">J8</f>
        <v>1006</v>
      </c>
      <c r="E29" s="7">
        <f aca="true" t="shared" si="15" ref="E29:E36">M8</f>
        <v>1938</v>
      </c>
      <c r="F29" s="7">
        <f aca="true" t="shared" si="16" ref="F29:F36">P8</f>
        <v>1752</v>
      </c>
      <c r="G29" s="7">
        <f aca="true" t="shared" si="17" ref="G29:G36">S8</f>
        <v>3062</v>
      </c>
      <c r="H29" s="7">
        <f aca="true" t="shared" si="18" ref="H29:H36">V8</f>
        <v>2553</v>
      </c>
      <c r="I29" s="7">
        <f aca="true" t="shared" si="19" ref="I29:I36">Y8</f>
        <v>1778</v>
      </c>
      <c r="J29" s="7">
        <f aca="true" t="shared" si="20" ref="J29:J36">AB8</f>
        <v>1580</v>
      </c>
      <c r="K29" s="7">
        <f aca="true" t="shared" si="21" ref="K29:K36">AE8</f>
        <v>1225</v>
      </c>
      <c r="L29" s="7">
        <f aca="true" t="shared" si="22" ref="L29:L36">AH8</f>
        <v>1297</v>
      </c>
      <c r="M29" s="7">
        <f aca="true" t="shared" si="23" ref="M29:M36">AK8</f>
        <v>1038</v>
      </c>
      <c r="N29" s="64"/>
      <c r="O29" s="64"/>
      <c r="P29" s="64"/>
      <c r="Q29" s="40"/>
      <c r="R29" s="40"/>
      <c r="S29" s="40"/>
      <c r="T29" s="40"/>
      <c r="U29" s="40"/>
      <c r="V29" s="40"/>
      <c r="W29" s="40"/>
      <c r="X29" s="40"/>
      <c r="Y29" s="40"/>
      <c r="Z29" s="40"/>
      <c r="AA29" s="40"/>
      <c r="AB29" s="40"/>
      <c r="AC29" s="40"/>
      <c r="AD29" s="40"/>
      <c r="AE29" s="40"/>
      <c r="AF29" s="40"/>
      <c r="AG29" s="40"/>
      <c r="AH29" s="40"/>
      <c r="AI29" s="40"/>
      <c r="AJ29" s="40"/>
      <c r="AK29" s="40"/>
    </row>
    <row r="30" spans="1:37" ht="15">
      <c r="A30" s="60" t="s">
        <v>209</v>
      </c>
      <c r="B30" s="7">
        <f t="shared" si="12"/>
        <v>523</v>
      </c>
      <c r="C30" s="7">
        <f t="shared" si="13"/>
        <v>559</v>
      </c>
      <c r="D30" s="7">
        <f t="shared" si="14"/>
        <v>624</v>
      </c>
      <c r="E30" s="7">
        <f t="shared" si="15"/>
        <v>685</v>
      </c>
      <c r="F30" s="7">
        <f t="shared" si="16"/>
        <v>848</v>
      </c>
      <c r="G30" s="7">
        <f t="shared" si="17"/>
        <v>1010</v>
      </c>
      <c r="H30" s="7">
        <f t="shared" si="18"/>
        <v>888</v>
      </c>
      <c r="I30" s="7">
        <f t="shared" si="19"/>
        <v>654</v>
      </c>
      <c r="J30" s="7">
        <f t="shared" si="20"/>
        <v>795</v>
      </c>
      <c r="K30" s="7">
        <f t="shared" si="21"/>
        <v>766</v>
      </c>
      <c r="L30" s="7">
        <f t="shared" si="22"/>
        <v>579</v>
      </c>
      <c r="M30" s="7">
        <f t="shared" si="23"/>
        <v>653</v>
      </c>
      <c r="N30" s="64"/>
      <c r="O30" s="64"/>
      <c r="P30" s="64"/>
      <c r="Q30" s="40"/>
      <c r="R30" s="40"/>
      <c r="S30" s="40"/>
      <c r="T30" s="40"/>
      <c r="U30" s="40"/>
      <c r="V30" s="40"/>
      <c r="W30" s="40"/>
      <c r="X30" s="40"/>
      <c r="Y30" s="40"/>
      <c r="Z30" s="40"/>
      <c r="AA30" s="40"/>
      <c r="AB30" s="40"/>
      <c r="AC30" s="40"/>
      <c r="AD30" s="40"/>
      <c r="AE30" s="40"/>
      <c r="AF30" s="40"/>
      <c r="AG30" s="40"/>
      <c r="AH30" s="40"/>
      <c r="AI30" s="40"/>
      <c r="AJ30" s="40"/>
      <c r="AK30" s="40"/>
    </row>
    <row r="31" spans="1:37" ht="15">
      <c r="A31" s="60" t="s">
        <v>210</v>
      </c>
      <c r="B31" s="7">
        <f t="shared" si="12"/>
        <v>269</v>
      </c>
      <c r="C31" s="7">
        <f t="shared" si="13"/>
        <v>279</v>
      </c>
      <c r="D31" s="7">
        <f t="shared" si="14"/>
        <v>278</v>
      </c>
      <c r="E31" s="7">
        <f t="shared" si="15"/>
        <v>242</v>
      </c>
      <c r="F31" s="7">
        <f t="shared" si="16"/>
        <v>266</v>
      </c>
      <c r="G31" s="7">
        <f t="shared" si="17"/>
        <v>265</v>
      </c>
      <c r="H31" s="7">
        <f t="shared" si="18"/>
        <v>349</v>
      </c>
      <c r="I31" s="7">
        <f t="shared" si="19"/>
        <v>243</v>
      </c>
      <c r="J31" s="7">
        <f t="shared" si="20"/>
        <v>327</v>
      </c>
      <c r="K31" s="7">
        <f t="shared" si="21"/>
        <v>255</v>
      </c>
      <c r="L31" s="7">
        <f t="shared" si="22"/>
        <v>388</v>
      </c>
      <c r="M31" s="7">
        <f t="shared" si="23"/>
        <v>391</v>
      </c>
      <c r="N31" s="64"/>
      <c r="O31" s="64"/>
      <c r="P31" s="64"/>
      <c r="Q31" s="40"/>
      <c r="R31" s="40"/>
      <c r="S31" s="40"/>
      <c r="T31" s="40"/>
      <c r="U31" s="40"/>
      <c r="V31" s="40"/>
      <c r="W31" s="40"/>
      <c r="X31" s="40"/>
      <c r="Y31" s="40"/>
      <c r="Z31" s="40"/>
      <c r="AA31" s="40"/>
      <c r="AB31" s="40"/>
      <c r="AC31" s="40"/>
      <c r="AD31" s="40"/>
      <c r="AE31" s="40"/>
      <c r="AF31" s="40"/>
      <c r="AG31" s="40"/>
      <c r="AH31" s="40"/>
      <c r="AI31" s="40"/>
      <c r="AJ31" s="40"/>
      <c r="AK31" s="40"/>
    </row>
    <row r="32" spans="1:37" ht="15">
      <c r="A32" s="60" t="s">
        <v>211</v>
      </c>
      <c r="B32" s="7">
        <f t="shared" si="12"/>
        <v>211</v>
      </c>
      <c r="C32" s="7">
        <f t="shared" si="13"/>
        <v>135</v>
      </c>
      <c r="D32" s="7">
        <f t="shared" si="14"/>
        <v>188</v>
      </c>
      <c r="E32" s="7">
        <f t="shared" si="15"/>
        <v>244</v>
      </c>
      <c r="F32" s="7">
        <f t="shared" si="16"/>
        <v>198</v>
      </c>
      <c r="G32" s="7">
        <f t="shared" si="17"/>
        <v>274</v>
      </c>
      <c r="H32" s="7">
        <f t="shared" si="18"/>
        <v>448</v>
      </c>
      <c r="I32" s="7">
        <f t="shared" si="19"/>
        <v>358</v>
      </c>
      <c r="J32" s="7">
        <f t="shared" si="20"/>
        <v>344</v>
      </c>
      <c r="K32" s="7">
        <f t="shared" si="21"/>
        <v>266</v>
      </c>
      <c r="L32" s="7">
        <f t="shared" si="22"/>
        <v>150</v>
      </c>
      <c r="M32" s="7">
        <f t="shared" si="23"/>
        <v>164</v>
      </c>
      <c r="N32" s="64"/>
      <c r="O32" s="64"/>
      <c r="P32" s="64"/>
      <c r="Q32" s="40"/>
      <c r="R32" s="40"/>
      <c r="S32" s="40"/>
      <c r="T32" s="40"/>
      <c r="U32" s="40"/>
      <c r="V32" s="40"/>
      <c r="W32" s="40"/>
      <c r="X32" s="40"/>
      <c r="Y32" s="40"/>
      <c r="Z32" s="40"/>
      <c r="AA32" s="40"/>
      <c r="AB32" s="40"/>
      <c r="AC32" s="40"/>
      <c r="AD32" s="40"/>
      <c r="AE32" s="40"/>
      <c r="AF32" s="40"/>
      <c r="AG32" s="40"/>
      <c r="AH32" s="40"/>
      <c r="AI32" s="40"/>
      <c r="AJ32" s="40"/>
      <c r="AK32" s="40"/>
    </row>
    <row r="33" spans="1:37" ht="15">
      <c r="A33" s="60" t="s">
        <v>212</v>
      </c>
      <c r="B33" s="7">
        <f t="shared" si="12"/>
        <v>200</v>
      </c>
      <c r="C33" s="7">
        <f t="shared" si="13"/>
        <v>0</v>
      </c>
      <c r="D33" s="7">
        <f t="shared" si="14"/>
        <v>119</v>
      </c>
      <c r="E33" s="7">
        <f t="shared" si="15"/>
        <v>144</v>
      </c>
      <c r="F33" s="7">
        <f t="shared" si="16"/>
        <v>181</v>
      </c>
      <c r="G33" s="7">
        <f t="shared" si="17"/>
        <v>103</v>
      </c>
      <c r="H33" s="7">
        <f t="shared" si="18"/>
        <v>264</v>
      </c>
      <c r="I33" s="7">
        <f t="shared" si="19"/>
        <v>175</v>
      </c>
      <c r="J33" s="7">
        <f t="shared" si="20"/>
        <v>281</v>
      </c>
      <c r="K33" s="7">
        <f t="shared" si="21"/>
        <v>123</v>
      </c>
      <c r="L33" s="7">
        <f t="shared" si="22"/>
        <v>258</v>
      </c>
      <c r="M33" s="7">
        <f t="shared" si="23"/>
        <v>174</v>
      </c>
      <c r="N33" s="64"/>
      <c r="O33" s="64"/>
      <c r="P33" s="64"/>
      <c r="Q33" s="40"/>
      <c r="R33" s="40"/>
      <c r="S33" s="40"/>
      <c r="T33" s="40"/>
      <c r="U33" s="40"/>
      <c r="V33" s="40"/>
      <c r="W33" s="40"/>
      <c r="X33" s="40"/>
      <c r="Y33" s="40"/>
      <c r="Z33" s="40"/>
      <c r="AA33" s="40"/>
      <c r="AB33" s="40"/>
      <c r="AC33" s="40"/>
      <c r="AD33" s="40"/>
      <c r="AE33" s="40"/>
      <c r="AF33" s="40"/>
      <c r="AG33" s="40"/>
      <c r="AH33" s="40"/>
      <c r="AI33" s="40"/>
      <c r="AJ33" s="40"/>
      <c r="AK33" s="40"/>
    </row>
    <row r="34" spans="1:37" ht="15">
      <c r="A34" s="60" t="s">
        <v>221</v>
      </c>
      <c r="B34" s="7">
        <f t="shared" si="12"/>
        <v>107</v>
      </c>
      <c r="C34" s="7">
        <f t="shared" si="13"/>
        <v>106</v>
      </c>
      <c r="D34" s="7">
        <f t="shared" si="14"/>
        <v>59</v>
      </c>
      <c r="E34" s="7">
        <f t="shared" si="15"/>
        <v>122</v>
      </c>
      <c r="F34" s="7">
        <f t="shared" si="16"/>
        <v>149</v>
      </c>
      <c r="G34" s="7">
        <f t="shared" si="17"/>
        <v>180</v>
      </c>
      <c r="H34" s="7">
        <f t="shared" si="18"/>
        <v>192</v>
      </c>
      <c r="I34" s="7">
        <f t="shared" si="19"/>
        <v>217</v>
      </c>
      <c r="J34" s="7">
        <f t="shared" si="20"/>
        <v>208</v>
      </c>
      <c r="K34" s="7">
        <f t="shared" si="21"/>
        <v>257</v>
      </c>
      <c r="L34" s="7">
        <f t="shared" si="22"/>
        <v>222</v>
      </c>
      <c r="M34" s="7">
        <f t="shared" si="23"/>
        <v>114</v>
      </c>
      <c r="N34" s="64"/>
      <c r="O34" s="64"/>
      <c r="P34" s="64"/>
      <c r="Q34" s="40"/>
      <c r="R34" s="40"/>
      <c r="S34" s="40"/>
      <c r="T34" s="40"/>
      <c r="U34" s="40"/>
      <c r="V34" s="40"/>
      <c r="W34" s="40"/>
      <c r="X34" s="40"/>
      <c r="Y34" s="40"/>
      <c r="Z34" s="40"/>
      <c r="AA34" s="40"/>
      <c r="AB34" s="40"/>
      <c r="AC34" s="40"/>
      <c r="AD34" s="40"/>
      <c r="AE34" s="40"/>
      <c r="AF34" s="40"/>
      <c r="AG34" s="40"/>
      <c r="AH34" s="40"/>
      <c r="AI34" s="40"/>
      <c r="AJ34" s="40"/>
      <c r="AK34" s="40"/>
    </row>
    <row r="35" spans="1:37" ht="15">
      <c r="A35" s="60" t="s">
        <v>213</v>
      </c>
      <c r="B35" s="7">
        <f t="shared" si="12"/>
        <v>82</v>
      </c>
      <c r="C35" s="7">
        <f t="shared" si="13"/>
        <v>70</v>
      </c>
      <c r="D35" s="7">
        <f t="shared" si="14"/>
        <v>81</v>
      </c>
      <c r="E35" s="7">
        <f t="shared" si="15"/>
        <v>104</v>
      </c>
      <c r="F35" s="7">
        <f t="shared" si="16"/>
        <v>104</v>
      </c>
      <c r="G35" s="7">
        <f t="shared" si="17"/>
        <v>127</v>
      </c>
      <c r="H35" s="7">
        <f t="shared" si="18"/>
        <v>114</v>
      </c>
      <c r="I35" s="7">
        <f t="shared" si="19"/>
        <v>309</v>
      </c>
      <c r="J35" s="7">
        <f t="shared" si="20"/>
        <v>116</v>
      </c>
      <c r="K35" s="7">
        <f t="shared" si="21"/>
        <v>107</v>
      </c>
      <c r="L35" s="7">
        <f t="shared" si="22"/>
        <v>88</v>
      </c>
      <c r="M35" s="7">
        <f t="shared" si="23"/>
        <v>94</v>
      </c>
      <c r="N35" s="64"/>
      <c r="O35" s="64"/>
      <c r="P35" s="64"/>
      <c r="Q35" s="40"/>
      <c r="R35" s="40"/>
      <c r="S35" s="40"/>
      <c r="T35" s="40"/>
      <c r="U35" s="40"/>
      <c r="V35" s="40"/>
      <c r="W35" s="40"/>
      <c r="X35" s="40"/>
      <c r="Y35" s="40"/>
      <c r="Z35" s="40"/>
      <c r="AA35" s="40"/>
      <c r="AB35" s="40"/>
      <c r="AC35" s="40"/>
      <c r="AD35" s="40"/>
      <c r="AE35" s="40"/>
      <c r="AF35" s="40"/>
      <c r="AG35" s="40"/>
      <c r="AH35" s="40"/>
      <c r="AI35" s="40"/>
      <c r="AJ35" s="40"/>
      <c r="AK35" s="40"/>
    </row>
    <row r="36" spans="1:37" ht="15">
      <c r="A36" s="60" t="s">
        <v>220</v>
      </c>
      <c r="B36" s="7">
        <f t="shared" si="12"/>
        <v>0</v>
      </c>
      <c r="C36" s="7">
        <f t="shared" si="13"/>
        <v>99</v>
      </c>
      <c r="D36" s="7">
        <f t="shared" si="14"/>
        <v>77</v>
      </c>
      <c r="E36" s="7">
        <f t="shared" si="15"/>
        <v>276</v>
      </c>
      <c r="F36" s="7">
        <f t="shared" si="16"/>
        <v>95</v>
      </c>
      <c r="G36" s="7">
        <f t="shared" si="17"/>
        <v>138</v>
      </c>
      <c r="H36" s="7">
        <f t="shared" si="18"/>
        <v>149</v>
      </c>
      <c r="I36" s="7">
        <f t="shared" si="19"/>
        <v>0</v>
      </c>
      <c r="J36" s="7">
        <f t="shared" si="20"/>
        <v>341</v>
      </c>
      <c r="K36" s="7">
        <f t="shared" si="21"/>
        <v>141</v>
      </c>
      <c r="L36" s="7">
        <f t="shared" si="22"/>
        <v>86</v>
      </c>
      <c r="M36" s="7">
        <f t="shared" si="23"/>
        <v>90</v>
      </c>
      <c r="N36" s="64"/>
      <c r="O36" s="64"/>
      <c r="P36" s="64"/>
      <c r="Q36" s="40"/>
      <c r="R36" s="40"/>
      <c r="S36" s="40"/>
      <c r="T36" s="40"/>
      <c r="U36" s="40"/>
      <c r="V36" s="40"/>
      <c r="W36" s="40"/>
      <c r="X36" s="40"/>
      <c r="Y36" s="40"/>
      <c r="Z36" s="40"/>
      <c r="AA36" s="40"/>
      <c r="AB36" s="40"/>
      <c r="AC36" s="40"/>
      <c r="AD36" s="40"/>
      <c r="AE36" s="40"/>
      <c r="AF36" s="40"/>
      <c r="AG36" s="40"/>
      <c r="AH36" s="40"/>
      <c r="AI36" s="40"/>
      <c r="AJ36" s="40"/>
      <c r="AK36" s="40"/>
    </row>
    <row r="37" spans="1:16" ht="15">
      <c r="A37" s="60" t="s">
        <v>214</v>
      </c>
      <c r="B37" s="7">
        <f aca="true" t="shared" si="24" ref="B37:B42">D17</f>
        <v>185</v>
      </c>
      <c r="C37" s="7">
        <f aca="true" t="shared" si="25" ref="C37">G17</f>
        <v>149</v>
      </c>
      <c r="D37" s="7">
        <f aca="true" t="shared" si="26" ref="D37">J17</f>
        <v>63</v>
      </c>
      <c r="E37" s="7">
        <f aca="true" t="shared" si="27" ref="E37">M17</f>
        <v>109</v>
      </c>
      <c r="F37" s="7">
        <f aca="true" t="shared" si="28" ref="F37">P17</f>
        <v>169</v>
      </c>
      <c r="G37" s="7">
        <f aca="true" t="shared" si="29" ref="G37">S17</f>
        <v>62</v>
      </c>
      <c r="H37" s="7">
        <f aca="true" t="shared" si="30" ref="H37">V17</f>
        <v>54</v>
      </c>
      <c r="I37" s="7">
        <f aca="true" t="shared" si="31" ref="I37">Y17</f>
        <v>60</v>
      </c>
      <c r="J37" s="7">
        <f aca="true" t="shared" si="32" ref="J37">AB17</f>
        <v>80</v>
      </c>
      <c r="K37" s="7">
        <f aca="true" t="shared" si="33" ref="K37">AE17</f>
        <v>80</v>
      </c>
      <c r="L37" s="7">
        <f aca="true" t="shared" si="34" ref="L37">AH17</f>
        <v>66</v>
      </c>
      <c r="M37" s="7">
        <f aca="true" t="shared" si="35" ref="M37">AK17</f>
        <v>80</v>
      </c>
      <c r="N37" s="64"/>
      <c r="O37" s="64"/>
      <c r="P37" s="64"/>
    </row>
    <row r="38" spans="1:16" ht="15">
      <c r="A38" s="60" t="s">
        <v>215</v>
      </c>
      <c r="B38" s="7">
        <f t="shared" si="24"/>
        <v>117</v>
      </c>
      <c r="C38" s="7">
        <f>G19</f>
        <v>81</v>
      </c>
      <c r="D38" s="7">
        <f>J19</f>
        <v>70</v>
      </c>
      <c r="E38" s="7">
        <f>M19</f>
        <v>38</v>
      </c>
      <c r="F38" s="7">
        <f>P19</f>
        <v>33</v>
      </c>
      <c r="G38" s="7">
        <f>S19</f>
        <v>64</v>
      </c>
      <c r="H38" s="7">
        <f>V19</f>
        <v>42</v>
      </c>
      <c r="I38" s="7">
        <f>Y19</f>
        <v>28</v>
      </c>
      <c r="J38" s="7">
        <f>AB19</f>
        <v>39</v>
      </c>
      <c r="K38" s="7">
        <f>AE19</f>
        <v>197</v>
      </c>
      <c r="L38" s="7">
        <f>AH19</f>
        <v>92</v>
      </c>
      <c r="M38" s="7">
        <f>AK19</f>
        <v>41</v>
      </c>
      <c r="N38" s="64"/>
      <c r="O38" s="64"/>
      <c r="P38" s="64"/>
    </row>
    <row r="39" spans="1:16" ht="15">
      <c r="A39" s="60" t="s">
        <v>112</v>
      </c>
      <c r="B39" s="7">
        <f t="shared" si="24"/>
        <v>166</v>
      </c>
      <c r="C39" s="7">
        <f>G21</f>
        <v>0</v>
      </c>
      <c r="D39" s="7">
        <f>J21</f>
        <v>64</v>
      </c>
      <c r="E39" s="7">
        <f>M21</f>
        <v>0</v>
      </c>
      <c r="F39" s="7">
        <f>P21</f>
        <v>52</v>
      </c>
      <c r="G39" s="7">
        <f>S21</f>
        <v>90</v>
      </c>
      <c r="H39" s="7">
        <f>V21</f>
        <v>219</v>
      </c>
      <c r="I39" s="7">
        <f>Y21</f>
        <v>187</v>
      </c>
      <c r="J39" s="7">
        <f>AB21</f>
        <v>66</v>
      </c>
      <c r="K39" s="7">
        <f>AE21</f>
        <v>50</v>
      </c>
      <c r="L39" s="7">
        <f>AH21</f>
        <v>50</v>
      </c>
      <c r="M39" s="7">
        <f>AK21</f>
        <v>53</v>
      </c>
      <c r="N39" s="64"/>
      <c r="O39" s="64"/>
      <c r="P39" s="64"/>
    </row>
    <row r="40" spans="1:16" ht="15">
      <c r="A40" s="60" t="s">
        <v>216</v>
      </c>
      <c r="B40" s="7">
        <f t="shared" si="24"/>
        <v>0</v>
      </c>
      <c r="C40" s="7">
        <f>G20</f>
        <v>0</v>
      </c>
      <c r="D40" s="7">
        <f>J20</f>
        <v>28</v>
      </c>
      <c r="E40" s="7">
        <f>M20</f>
        <v>65</v>
      </c>
      <c r="F40" s="7">
        <f>P20</f>
        <v>83</v>
      </c>
      <c r="G40" s="7">
        <f>S20</f>
        <v>84</v>
      </c>
      <c r="H40" s="7">
        <f>V20</f>
        <v>0</v>
      </c>
      <c r="I40" s="7">
        <f>Y20</f>
        <v>106</v>
      </c>
      <c r="J40" s="7">
        <f>AB20</f>
        <v>124</v>
      </c>
      <c r="K40" s="7">
        <f>AE20</f>
        <v>30</v>
      </c>
      <c r="L40" s="7">
        <f>AH20</f>
        <v>119</v>
      </c>
      <c r="M40" s="7">
        <f>AK20</f>
        <v>81</v>
      </c>
      <c r="N40" s="64"/>
      <c r="O40" s="64"/>
      <c r="P40" s="64"/>
    </row>
    <row r="41" spans="1:16" ht="15">
      <c r="A41" s="60" t="s">
        <v>217</v>
      </c>
      <c r="B41" s="7">
        <f t="shared" si="24"/>
        <v>0</v>
      </c>
      <c r="C41" s="7">
        <f>G18</f>
        <v>102</v>
      </c>
      <c r="D41" s="7">
        <f>J18</f>
        <v>102</v>
      </c>
      <c r="E41" s="7">
        <f>M18</f>
        <v>100</v>
      </c>
      <c r="F41" s="7">
        <f>P18</f>
        <v>105</v>
      </c>
      <c r="G41" s="7">
        <f>S18</f>
        <v>90</v>
      </c>
      <c r="H41" s="7">
        <f>V18</f>
        <v>128</v>
      </c>
      <c r="I41" s="7">
        <f>Y18</f>
        <v>109</v>
      </c>
      <c r="J41" s="7">
        <f>AB18</f>
        <v>83</v>
      </c>
      <c r="K41" s="7">
        <f>AE18</f>
        <v>119</v>
      </c>
      <c r="L41" s="7">
        <f>AH18</f>
        <v>85</v>
      </c>
      <c r="M41" s="7">
        <f>AK18</f>
        <v>82</v>
      </c>
      <c r="N41" s="64"/>
      <c r="O41" s="64"/>
      <c r="P41" s="64"/>
    </row>
    <row r="42" spans="1:16" ht="15">
      <c r="A42" s="60" t="s">
        <v>218</v>
      </c>
      <c r="B42" s="7">
        <f t="shared" si="24"/>
        <v>44</v>
      </c>
      <c r="C42" s="7">
        <f>G19</f>
        <v>81</v>
      </c>
      <c r="D42" s="7">
        <f>J19</f>
        <v>70</v>
      </c>
      <c r="E42" s="7">
        <f>M19</f>
        <v>38</v>
      </c>
      <c r="F42" s="7">
        <f>P19</f>
        <v>33</v>
      </c>
      <c r="G42" s="7">
        <f>S19</f>
        <v>64</v>
      </c>
      <c r="H42" s="7">
        <f>V19</f>
        <v>42</v>
      </c>
      <c r="I42" s="7">
        <f>Y19</f>
        <v>28</v>
      </c>
      <c r="J42" s="7">
        <f>AB19</f>
        <v>39</v>
      </c>
      <c r="K42" s="7">
        <f>AE19</f>
        <v>197</v>
      </c>
      <c r="L42" s="7">
        <f>AH19</f>
        <v>92</v>
      </c>
      <c r="M42" s="7">
        <f>AK19</f>
        <v>41</v>
      </c>
      <c r="N42" s="64"/>
      <c r="O42" s="64"/>
      <c r="P42" s="64"/>
    </row>
    <row r="43" spans="1:16" ht="15">
      <c r="A43" s="60" t="s">
        <v>219</v>
      </c>
      <c r="B43" s="63"/>
      <c r="C43" s="63"/>
      <c r="D43" s="63"/>
      <c r="E43" s="63"/>
      <c r="F43" s="63"/>
      <c r="G43" s="63"/>
      <c r="H43" s="63"/>
      <c r="I43" s="63"/>
      <c r="J43" s="63"/>
      <c r="K43" s="63"/>
      <c r="L43" s="63"/>
      <c r="M43" s="63"/>
      <c r="N43" s="64"/>
      <c r="O43" s="64"/>
      <c r="P43" s="64"/>
    </row>
    <row r="44" spans="1:13" ht="15">
      <c r="A44" s="62"/>
      <c r="B44" s="63"/>
      <c r="C44" s="63"/>
      <c r="D44" s="63"/>
      <c r="E44" s="63"/>
      <c r="F44" s="63"/>
      <c r="G44" s="63"/>
      <c r="H44" s="63"/>
      <c r="I44" s="63"/>
      <c r="J44" s="63"/>
      <c r="K44" s="63"/>
      <c r="L44" s="63"/>
      <c r="M44" s="63"/>
    </row>
    <row r="45" spans="1:13" ht="15">
      <c r="A45" s="62"/>
      <c r="B45" s="63"/>
      <c r="C45" s="63"/>
      <c r="D45" s="63"/>
      <c r="E45" s="63"/>
      <c r="F45" s="63"/>
      <c r="G45" s="63"/>
      <c r="H45" s="63"/>
      <c r="I45" s="63"/>
      <c r="J45" s="63"/>
      <c r="K45" s="63"/>
      <c r="L45" s="63"/>
      <c r="M45" s="63"/>
    </row>
    <row r="46" spans="1:13" ht="15">
      <c r="A46" s="62"/>
      <c r="B46" s="63"/>
      <c r="C46" s="63"/>
      <c r="D46" s="63"/>
      <c r="E46" s="63"/>
      <c r="F46" s="63"/>
      <c r="G46" s="63"/>
      <c r="H46" s="63"/>
      <c r="I46" s="63"/>
      <c r="J46" s="63"/>
      <c r="K46" s="63"/>
      <c r="L46" s="63"/>
      <c r="M46" s="63"/>
    </row>
    <row r="47" spans="1:13" ht="15">
      <c r="A47" s="62"/>
      <c r="B47" s="63"/>
      <c r="C47" s="63"/>
      <c r="D47" s="63"/>
      <c r="E47" s="63"/>
      <c r="F47" s="63"/>
      <c r="G47" s="63"/>
      <c r="H47" s="63"/>
      <c r="I47" s="63"/>
      <c r="J47" s="63"/>
      <c r="K47" s="63"/>
      <c r="L47" s="63"/>
      <c r="M47" s="63"/>
    </row>
    <row r="48" spans="1:13" ht="15">
      <c r="A48" s="40"/>
      <c r="B48" s="40"/>
      <c r="C48" s="40"/>
      <c r="D48" s="41"/>
      <c r="E48" s="40"/>
      <c r="F48" s="40"/>
      <c r="G48" s="41"/>
      <c r="H48" s="41"/>
      <c r="I48" s="41"/>
      <c r="J48" s="41"/>
      <c r="K48" s="41"/>
      <c r="L48" s="41"/>
      <c r="M48" s="40"/>
    </row>
    <row r="49" spans="1:13" ht="15">
      <c r="A49" s="40"/>
      <c r="B49" s="40"/>
      <c r="C49" s="40"/>
      <c r="D49" s="41"/>
      <c r="E49" s="40"/>
      <c r="F49" s="40"/>
      <c r="G49" s="41"/>
      <c r="H49" s="41"/>
      <c r="I49" s="41"/>
      <c r="J49" s="40"/>
      <c r="K49" s="41"/>
      <c r="L49" s="41"/>
      <c r="M49" s="40"/>
    </row>
    <row r="50" spans="1:13" ht="15">
      <c r="A50" s="40"/>
      <c r="B50" s="40"/>
      <c r="C50" s="40"/>
      <c r="D50" s="41"/>
      <c r="E50" s="40"/>
      <c r="F50" s="40"/>
      <c r="G50" s="40"/>
      <c r="H50" s="41"/>
      <c r="I50" s="41"/>
      <c r="J50" s="40"/>
      <c r="K50" s="40"/>
      <c r="L50" s="41"/>
      <c r="M50" s="40"/>
    </row>
    <row r="51" spans="1:13" ht="15">
      <c r="A51" s="40"/>
      <c r="B51" s="40"/>
      <c r="C51" s="40"/>
      <c r="D51" s="40"/>
      <c r="E51" s="40"/>
      <c r="F51" s="40"/>
      <c r="G51" s="40"/>
      <c r="H51" s="40"/>
      <c r="I51" s="41"/>
      <c r="J51" s="40"/>
      <c r="K51" s="40"/>
      <c r="L51" s="41"/>
      <c r="M51" s="40"/>
    </row>
    <row r="52" spans="1:13" ht="15">
      <c r="A52" s="40"/>
      <c r="B52" s="40"/>
      <c r="C52" s="40"/>
      <c r="D52" s="40"/>
      <c r="E52" s="40"/>
      <c r="F52" s="40"/>
      <c r="G52" s="40"/>
      <c r="H52" s="40"/>
      <c r="I52" s="41"/>
      <c r="J52" s="40"/>
      <c r="K52" s="40"/>
      <c r="L52" s="40"/>
      <c r="M52" s="40"/>
    </row>
    <row r="53" spans="1:13" ht="15">
      <c r="A53" s="40"/>
      <c r="B53" s="40"/>
      <c r="C53" s="40"/>
      <c r="D53" s="40"/>
      <c r="E53" s="40"/>
      <c r="F53" s="40"/>
      <c r="G53" s="40"/>
      <c r="H53" s="40"/>
      <c r="I53" s="41"/>
      <c r="J53" s="40"/>
      <c r="K53" s="40"/>
      <c r="L53" s="40"/>
      <c r="M53" s="40"/>
    </row>
    <row r="72" spans="1:8" ht="15">
      <c r="A72" s="109" t="s">
        <v>190</v>
      </c>
      <c r="B72" s="109"/>
      <c r="C72" s="109"/>
      <c r="D72" s="109"/>
      <c r="E72" s="109"/>
      <c r="F72" s="109"/>
      <c r="G72" s="109"/>
      <c r="H72" s="109"/>
    </row>
    <row r="73" spans="1:8" ht="15">
      <c r="A73" s="37"/>
      <c r="B73" s="37"/>
      <c r="C73" s="37"/>
      <c r="D73" s="37"/>
      <c r="E73" s="37"/>
      <c r="F73" s="37"/>
      <c r="G73" s="37"/>
      <c r="H73" s="37"/>
    </row>
  </sheetData>
  <mergeCells count="14">
    <mergeCell ref="A72:H72"/>
    <mergeCell ref="AF6:AH6"/>
    <mergeCell ref="AI6:AK6"/>
    <mergeCell ref="A6:A7"/>
    <mergeCell ref="Q6:S6"/>
    <mergeCell ref="T6:V6"/>
    <mergeCell ref="W6:Y6"/>
    <mergeCell ref="Z6:AB6"/>
    <mergeCell ref="AC6:AE6"/>
    <mergeCell ref="B6:D6"/>
    <mergeCell ref="E6:G6"/>
    <mergeCell ref="H6:J6"/>
    <mergeCell ref="K6:M6"/>
    <mergeCell ref="N6:P6"/>
  </mergeCells>
  <printOptions/>
  <pageMargins left="0.7" right="0.7" top="0.75" bottom="0.75"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2012-01-20T11:14:49Z</dcterms:created>
  <dcterms:modified xsi:type="dcterms:W3CDTF">2018-02-20T12:21:03Z</dcterms:modified>
  <cp:category/>
  <cp:version/>
  <cp:contentType/>
  <cp:contentStatus/>
</cp:coreProperties>
</file>