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9.xml" ContentType="application/vnd.ms-office.chartcolor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style7.xml" ContentType="application/vnd.ms-office.chart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4.xml" ContentType="application/vnd.ms-office.chartstyle+xml"/>
  <Override PartName="/xl/charts/colors4.xml" ContentType="application/vnd.ms-office.chartcolorstyle+xml"/>
  <Override PartName="/xl/charts/colors3.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4430" windowHeight="7155" activeTab="0"/>
  </bookViews>
  <sheets>
    <sheet name="Info" sheetId="12" r:id="rId1"/>
    <sheet name="Evolución" sheetId="13" r:id="rId2"/>
    <sheet name="Contratadas Sexo-Edad" sheetId="1" r:id="rId3"/>
    <sheet name="Contratos Estudios-Sexo" sheetId="2" r:id="rId4"/>
    <sheet name="Contratos Estudios-Edad" sheetId="3" r:id="rId5"/>
    <sheet name="Contratos por Sectores" sheetId="4" r:id="rId6"/>
    <sheet name="Contratadas Sexo-Edad-Sector" sheetId="5" r:id="rId7"/>
    <sheet name="Contratos-Personas por Sectores" sheetId="6" r:id="rId8"/>
    <sheet name="Contratos Sexo-Edad-Ocupación" sheetId="7" r:id="rId9"/>
    <sheet name="Ocupacions + contratads x sexos" sheetId="8" r:id="rId10"/>
    <sheet name="Duración Contratos-Estudios" sheetId="9" r:id="rId11"/>
    <sheet name="Duración-Formación-Edad" sheetId="10" r:id="rId12"/>
    <sheet name="BORME" sheetId="11" r:id="rId13"/>
    <sheet name="Seguridad Social" sheetId="14" r:id="rId14"/>
  </sheets>
  <definedNames/>
  <calcPr calcId="152511"/>
</workbook>
</file>

<file path=xl/sharedStrings.xml><?xml version="1.0" encoding="utf-8"?>
<sst xmlns="http://schemas.openxmlformats.org/spreadsheetml/2006/main" count="666" uniqueCount="292">
  <si>
    <t>Nº DE CONTRATOS</t>
  </si>
  <si>
    <t>Nº DE PERSONAS CONTRATADAS</t>
  </si>
  <si>
    <t>DIFERENCIA CONTRATOS - PERSONAS CONTRATADAS</t>
  </si>
  <si>
    <t>Mujeres</t>
  </si>
  <si>
    <t>% de mujeres del total de contratos</t>
  </si>
  <si>
    <t>TOTAL</t>
  </si>
  <si>
    <t>% de mujeres del total de personas contratadas</t>
  </si>
  <si>
    <t>Total</t>
  </si>
  <si>
    <t>16-19</t>
  </si>
  <si>
    <t>20-24</t>
  </si>
  <si>
    <t>25-29</t>
  </si>
  <si>
    <t>30-34</t>
  </si>
  <si>
    <t>35-39</t>
  </si>
  <si>
    <t>40-44</t>
  </si>
  <si>
    <t>45-49</t>
  </si>
  <si>
    <t>50-54</t>
  </si>
  <si>
    <t>55-59</t>
  </si>
  <si>
    <t>60-64</t>
  </si>
  <si>
    <t>FUENTE: Observatorio del Empleo del SEXPE</t>
  </si>
  <si>
    <t>DIFERENCIAS CONTRATOS - PERSONAS CONTRATADAS</t>
  </si>
  <si>
    <t xml:space="preserve">Mujeres </t>
  </si>
  <si>
    <t>SIN ESTUDIOS</t>
  </si>
  <si>
    <t>ESTUDIOS PRIMARIOS</t>
  </si>
  <si>
    <t>E.S.O.</t>
  </si>
  <si>
    <t>BACHILLERATO</t>
  </si>
  <si>
    <t>F.P. GRADO MEDIO</t>
  </si>
  <si>
    <t>F.P. GRADO SUPERIOR</t>
  </si>
  <si>
    <t>Total sin Estudios</t>
  </si>
  <si>
    <t>Total Estudios Primarios</t>
  </si>
  <si>
    <t>Totales E.S.O.</t>
  </si>
  <si>
    <t>Total Bachillerato</t>
  </si>
  <si>
    <t>Total FP Grado Medio</t>
  </si>
  <si>
    <t>Total FP Grado Superior</t>
  </si>
  <si>
    <t>Nº de Contrataciones</t>
  </si>
  <si>
    <t>Nº de Personas Contratadas</t>
  </si>
  <si>
    <t>Diferencia Contratos - Personas Contratadas</t>
  </si>
  <si>
    <t>Agricultura</t>
  </si>
  <si>
    <t>Industria</t>
  </si>
  <si>
    <t>Construcción</t>
  </si>
  <si>
    <t>Servicios</t>
  </si>
  <si>
    <t>Admón. Pública y Defensa</t>
  </si>
  <si>
    <t>16 - 19</t>
  </si>
  <si>
    <t>20 - 24</t>
  </si>
  <si>
    <t>25 - 29</t>
  </si>
  <si>
    <t>30 - 34</t>
  </si>
  <si>
    <t>35 - 39</t>
  </si>
  <si>
    <t>40 - 44</t>
  </si>
  <si>
    <t>45 - 49</t>
  </si>
  <si>
    <t>50 - 54</t>
  </si>
  <si>
    <t xml:space="preserve">55 -59 </t>
  </si>
  <si>
    <t>60 - 65</t>
  </si>
  <si>
    <t xml:space="preserve">Mujeres 16 - 19 </t>
  </si>
  <si>
    <t>Total 16 - 19</t>
  </si>
  <si>
    <t>Mujeres 20 - 24</t>
  </si>
  <si>
    <t>Total 20 - 24</t>
  </si>
  <si>
    <t>Mujeres 25 - 29</t>
  </si>
  <si>
    <t>Total 25 - 29</t>
  </si>
  <si>
    <t>Mujeres 30 - 34</t>
  </si>
  <si>
    <t>Total 30 - 34</t>
  </si>
  <si>
    <t>Mujeres 35 - 39</t>
  </si>
  <si>
    <t>Total 35 - 39</t>
  </si>
  <si>
    <t>Mujeres 40 - 44</t>
  </si>
  <si>
    <t>Total 40 - 44</t>
  </si>
  <si>
    <t>Mujeres 45 - 49</t>
  </si>
  <si>
    <t>Total 45 - 49</t>
  </si>
  <si>
    <t>Mujeres 50 - 54</t>
  </si>
  <si>
    <t>Total 50 - 54</t>
  </si>
  <si>
    <t>Mujeres 55 - 59</t>
  </si>
  <si>
    <t>Total 55 - 59</t>
  </si>
  <si>
    <t>Mujeres 60 - 65</t>
  </si>
  <si>
    <t>Total 60 - 65</t>
  </si>
  <si>
    <t>ORDEN</t>
  </si>
  <si>
    <t>OCUPACIONES</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</si>
  <si>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</si>
  <si>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</si>
  <si>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</si>
  <si>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</si>
  <si>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</si>
  <si>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</si>
  <si>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</si>
  <si>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</si>
  <si>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</si>
  <si>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</si>
  <si>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</si>
  <si>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</si>
  <si>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</si>
  <si>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</si>
  <si>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</si>
  <si>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</si>
  <si>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</si>
  <si>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</si>
  <si>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</si>
  <si>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</si>
  <si>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</si>
  <si>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</si>
  <si>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</si>
  <si>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</si>
  <si>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</si>
  <si>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</si>
  <si>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</si>
  <si>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</si>
  <si>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</si>
  <si>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</si>
  <si>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</si>
  <si>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</si>
  <si>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</si>
  <si>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</si>
  <si>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</si>
  <si>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</si>
  <si>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</si>
  <si>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</si>
  <si>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</si>
  <si>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</si>
  <si>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OCUPACIÓN</t>
  </si>
  <si>
    <t>55 - 59</t>
  </si>
  <si>
    <t>60 - 64</t>
  </si>
  <si>
    <t>Nº de Mujeres</t>
  </si>
  <si>
    <t>% Del total de personas contratadasa</t>
  </si>
  <si>
    <t>Nº Contratos</t>
  </si>
  <si>
    <t>Diferencia</t>
  </si>
  <si>
    <t>Personas Contratadas</t>
  </si>
  <si>
    <t>&lt;= 1 Mes</t>
  </si>
  <si>
    <t>1 – 3 meses</t>
  </si>
  <si>
    <t>3-6 meses</t>
  </si>
  <si>
    <t>6-12 meses</t>
  </si>
  <si>
    <t xml:space="preserve">Sin Estudios </t>
  </si>
  <si>
    <t xml:space="preserve">Estudios Primarios </t>
  </si>
  <si>
    <t xml:space="preserve">E.S.O. </t>
  </si>
  <si>
    <t>Bachillerato</t>
  </si>
  <si>
    <t>F.P. Grado Medio</t>
  </si>
  <si>
    <t xml:space="preserve">F.P. Grado Superior </t>
  </si>
  <si>
    <t>&lt;=1 mes</t>
  </si>
  <si>
    <t>&gt;3 y &lt;=6 meses</t>
  </si>
  <si>
    <t>&gt;1 y &lt;=3 meses</t>
  </si>
  <si>
    <t>&gt;6 y &lt;=12 meses</t>
  </si>
  <si>
    <t>Nº Personas Contratadas</t>
  </si>
  <si>
    <t>MUJERES</t>
  </si>
  <si>
    <t xml:space="preserve">25 - 29 </t>
  </si>
  <si>
    <t xml:space="preserve">20 - 24 </t>
  </si>
  <si>
    <t xml:space="preserve"> 35 - 39</t>
  </si>
  <si>
    <t xml:space="preserve"> 40 - 44</t>
  </si>
  <si>
    <t>RESUMEN PERSONAS CONTRATADAS</t>
  </si>
  <si>
    <t>ACUMULADO AÑO</t>
  </si>
  <si>
    <t>Nº</t>
  </si>
  <si>
    <t>Capital</t>
  </si>
  <si>
    <t xml:space="preserve">Nº </t>
  </si>
  <si>
    <t>Energía</t>
  </si>
  <si>
    <t>Construcción y Afines</t>
  </si>
  <si>
    <t>Comercio</t>
  </si>
  <si>
    <t>Hostelería</t>
  </si>
  <si>
    <t>Sanidad</t>
  </si>
  <si>
    <t>CONSTITUCIÓN POR SECTORES DE ACTIVIDAD</t>
  </si>
  <si>
    <t>CONSTITUCIONES POR TIPOS SOCIETARIOS</t>
  </si>
  <si>
    <t>FUENTE: Boletin Oficial del Registro Mercantil</t>
  </si>
  <si>
    <t>Sin Estudios</t>
  </si>
  <si>
    <t>Estudios Primarios</t>
  </si>
  <si>
    <t>F.P. Grado Superior</t>
  </si>
  <si>
    <t>TOTAL TODAS LAS OCUPACIONES</t>
  </si>
  <si>
    <t>% Hombres</t>
  </si>
  <si>
    <t>% Mujeres</t>
  </si>
  <si>
    <t>Hombres</t>
  </si>
  <si>
    <t>% de hombres del total de contratos</t>
  </si>
  <si>
    <t>Hombres 16 - 19</t>
  </si>
  <si>
    <t>Hombres 20 - 24</t>
  </si>
  <si>
    <t xml:space="preserve">Hombres 25 - 29 </t>
  </si>
  <si>
    <t>Hombres 30 - 34</t>
  </si>
  <si>
    <t>Hombres 35 - 39</t>
  </si>
  <si>
    <t>Hombres 40 - 44</t>
  </si>
  <si>
    <t>Hombres 45 - 49</t>
  </si>
  <si>
    <t>Hombres 50 - 54</t>
  </si>
  <si>
    <t>Hombres 55 - 59</t>
  </si>
  <si>
    <t>Hombres 60 - 65</t>
  </si>
  <si>
    <t>Nº de Hombres</t>
  </si>
  <si>
    <t>% de Hombres del total de personas contratadas</t>
  </si>
  <si>
    <t>HOMBRES</t>
  </si>
  <si>
    <t xml:space="preserve">Hombres </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</si>
  <si>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</si>
  <si>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DURACIÓN DEL CONTRATO</t>
  </si>
  <si>
    <t>INTERVALO DE EDAD</t>
  </si>
  <si>
    <t>NIVEL DE ESTUDIOS</t>
  </si>
  <si>
    <t>SECTORES DE ACTIVIDAD</t>
  </si>
  <si>
    <t>SEXO</t>
  </si>
  <si>
    <t>TIPO SOCIETARIO</t>
  </si>
  <si>
    <t>FUENTE: Instituto Nacional de Estadística y Observatorio del Empleo del SEXPE</t>
  </si>
  <si>
    <t xml:space="preserve">Evolución del nº de Personas Contratadas desde 2010 disgregado por sexo y mes </t>
  </si>
  <si>
    <t>Meses</t>
  </si>
  <si>
    <t>Totales</t>
  </si>
  <si>
    <t>Contratación en la ciudad de Badajoz</t>
  </si>
  <si>
    <t>Cualquier comentario o cuestión relativa a esta información puede dirigirse a la Concejalía de Empleo y Desarrollo Económico del Ayuntamiento de Badajoz. Plaza de la Soledad, nº 7. 2ª planta. 06002. Badajoz</t>
  </si>
  <si>
    <t>FUENTE: Seguridad Social</t>
  </si>
  <si>
    <t>Valor Absoluto</t>
  </si>
  <si>
    <t>% del total</t>
  </si>
  <si>
    <t>Régimen General</t>
  </si>
  <si>
    <t>Régimen Agrario</t>
  </si>
  <si>
    <t>Régimen Hogar</t>
  </si>
  <si>
    <t>Régimen Autónomos</t>
  </si>
  <si>
    <t>Régimen Agrícola</t>
  </si>
  <si>
    <t>Régimen del Hogar</t>
  </si>
  <si>
    <t>Régimen Autónomo</t>
  </si>
  <si>
    <t>Régimen del Mar</t>
  </si>
  <si>
    <t>Régimen del Carbón</t>
  </si>
  <si>
    <t>Régimen Total</t>
  </si>
  <si>
    <t>Afiliación a la Seg. Social</t>
  </si>
  <si>
    <t>% en relación con la PEEA</t>
  </si>
  <si>
    <t>Ciudad de Badajoz</t>
  </si>
  <si>
    <t>Provincia Badajoz</t>
  </si>
  <si>
    <t>Provincia Cáceres</t>
  </si>
  <si>
    <t>Extremadura</t>
  </si>
  <si>
    <t>España</t>
  </si>
  <si>
    <t>&gt; 12 meses</t>
  </si>
  <si>
    <t>Indefinido / Obra o Servicio</t>
  </si>
  <si>
    <t>&gt; 12 Meses</t>
  </si>
  <si>
    <r>
      <rPr>
        <sz val="10"/>
        <color theme="1"/>
        <rFont val="Arial"/>
        <family val="2"/>
      </rPr>
      <t>Evolución de las Contrataciones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</si>
  <si>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</si>
  <si>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Másteres y Doctorados</t>
  </si>
  <si>
    <t>GRADO</t>
  </si>
  <si>
    <t>MÁSTERES Y DOCTORADO</t>
  </si>
  <si>
    <t>Total Másteres y Doctorado</t>
  </si>
  <si>
    <t>Total Grados</t>
  </si>
  <si>
    <t xml:space="preserve">Másteres y Doctorado </t>
  </si>
  <si>
    <t>PEEA 1.1.2015</t>
  </si>
  <si>
    <t>AGOSTO / 2016</t>
  </si>
  <si>
    <t>Nº de Contratos y Personas Contratadas en  Agosto de 2016 disgregado por Intervalos de Edad y Sexo.</t>
  </si>
  <si>
    <r>
      <t xml:space="preserve">Porcentaje de personas contratadas por sexos y edad en relación con el total de personas contratadas en la ciudad de Badajoz en Agosto de 2016. </t>
    </r>
    <r>
      <rPr>
        <b/>
        <sz val="10"/>
        <color theme="1"/>
        <rFont val="Arial"/>
        <family val="2"/>
      </rPr>
      <t>Fuente:</t>
    </r>
    <r>
      <rPr>
        <sz val="10"/>
        <color theme="1"/>
        <rFont val="Arial"/>
        <family val="2"/>
      </rPr>
      <t xml:space="preserve"> Elaboración propia a partir de datos del Observatorio del Empleo del SEXPE</t>
    </r>
  </si>
  <si>
    <t>Nº de Contratos y Personas Contratadas en Agosto de 2016 disgregado por Niveles de Estudios y Sexo</t>
  </si>
  <si>
    <r>
      <t xml:space="preserve">Porcentaje de hombres y mujeres contratadas por niveles de estudios en la ciudad de Badajoz en Agosto de 2016. </t>
    </r>
    <r>
      <rPr>
        <b/>
        <sz val="10"/>
        <color theme="1"/>
        <rFont val="Arial"/>
        <family val="2"/>
      </rPr>
      <t>Fuente:</t>
    </r>
    <r>
      <rPr>
        <sz val="10"/>
        <color theme="1"/>
        <rFont val="Arial"/>
        <family val="2"/>
      </rPr>
      <t xml:space="preserve"> Elaboración propia a partir de datos del Observatorio del Empleo del SEXPE</t>
    </r>
  </si>
  <si>
    <t>Nº de Personas Contratadas en Agosto de 2016 disgregado por Nivel de Estudios, Intervalo de Edad y Sexo.</t>
  </si>
  <si>
    <r>
      <t xml:space="preserve">Número de personas contratadas por grupos de edad y niveles de estudio en la ciudad de Badajoz en Agosto de 2016. </t>
    </r>
    <r>
      <rPr>
        <b/>
        <sz val="10"/>
        <color theme="1"/>
        <rFont val="Arial"/>
        <family val="2"/>
      </rPr>
      <t>Fuente:</t>
    </r>
    <r>
      <rPr>
        <sz val="10"/>
        <color theme="1"/>
        <rFont val="Arial"/>
        <family val="2"/>
      </rPr>
      <t xml:space="preserve"> Elaboración propia a partir de datos del Observatorio del Empleo del SEXPE</t>
    </r>
  </si>
  <si>
    <t xml:space="preserve">Nº de Contratatos y Personas Contratadas en Agosto de 2016 disgregado por Sectores de Actividad </t>
  </si>
  <si>
    <r>
      <t xml:space="preserve">Porcentaje de personas contratadas por sectores de actividad en la ciudad de Badajoz en Agosto de 2016. </t>
    </r>
    <r>
      <rPr>
        <b/>
        <sz val="10"/>
        <color theme="1"/>
        <rFont val="Arial"/>
        <family val="2"/>
      </rPr>
      <t>Fuente:</t>
    </r>
    <r>
      <rPr>
        <sz val="10"/>
        <color theme="1"/>
        <rFont val="Arial"/>
        <family val="2"/>
      </rPr>
      <t xml:space="preserve"> Elaboración propia a partir de datos del Observatorio del Empleo del SEXPE</t>
    </r>
  </si>
  <si>
    <t>Nº de Personas Contratadas en Agosto de 2016 disgregadas por Sectores de Actividad, Intervalo de Edad y Sexo</t>
  </si>
  <si>
    <r>
      <t xml:space="preserve">Nº de personas contratadas por grupos de edad y sectores de actividad en la ciudad de Badajoz en Agosto de 2016. </t>
    </r>
    <r>
      <rPr>
        <b/>
        <sz val="10"/>
        <color theme="1"/>
        <rFont val="Arial"/>
        <family val="2"/>
      </rPr>
      <t>Fuente</t>
    </r>
    <r>
      <rPr>
        <sz val="10"/>
        <color theme="1"/>
        <rFont val="Arial"/>
        <family val="2"/>
      </rPr>
      <t>: Elaboración propia a partir de datos del Observatorio del Empleo del SEXPE</t>
    </r>
  </si>
  <si>
    <t>Peones agrícolas (excepto en huertas, invernaderos, viveros y jardines)</t>
  </si>
  <si>
    <t>Camareros asalariados</t>
  </si>
  <si>
    <t>Personal de limpieza de oficinas, hoteles y otros establecimientos similares</t>
  </si>
  <si>
    <t>Empleados de servicios de correos (excepto empleados de mostrador)</t>
  </si>
  <si>
    <t>Peones de las industrias manufactureras</t>
  </si>
  <si>
    <t>Compositores, músicos y cantantes</t>
  </si>
  <si>
    <t>Vendedores en tiendas y almacenes</t>
  </si>
  <si>
    <t>Peones agrícolas en huertas, invernaderos, viveros y jardines</t>
  </si>
  <si>
    <t>Trabajadores conserveros de frutas y hortalizas y trabajadores de la elaboración de bebidas no alcohólicas</t>
  </si>
  <si>
    <t>Ayudantes de cocina</t>
  </si>
  <si>
    <t>Albañiles</t>
  </si>
  <si>
    <t>Conductores asalariados de camiones</t>
  </si>
  <si>
    <t>Trabajadores de los cuidados personales a domicilio</t>
  </si>
  <si>
    <t>Conductores de autobuses y tranvías</t>
  </si>
  <si>
    <t>Cocineros asalariados</t>
  </si>
  <si>
    <t>Empleados administrativos con tareas de atención al público no clasificados bajo otros epígrafes</t>
  </si>
  <si>
    <t>Conductores asalariados de automóviles, taxis y furgonetas</t>
  </si>
  <si>
    <t>Operadores de maquinaria agrícola móvil</t>
  </si>
  <si>
    <t>Trabajadores cualificados en actividades agrícolas (excepto en huertas, invernaderos, viveros y jardines)</t>
  </si>
  <si>
    <t>Monitores de actividades recreativas y de entretenimiento</t>
  </si>
  <si>
    <t>Otras ocupaciones elementales</t>
  </si>
  <si>
    <t>Trabajadores de los cuidados a las personas en servicios de salud no clasificados bajo otros epígrafes</t>
  </si>
  <si>
    <t>Auxiliares de vigilante de seguridad y similares no habilitados para ir armados</t>
  </si>
  <si>
    <t>Vigilantes de seguridad y similares habilitados para ir armados</t>
  </si>
  <si>
    <t>Montadores y ensambladores no clasificados en otros epígrafes</t>
  </si>
  <si>
    <t>Actores</t>
  </si>
  <si>
    <t>Trabajadores de servicios personales no clasificados bajo otros epígrafes</t>
  </si>
  <si>
    <t>Grabadores de datos</t>
  </si>
  <si>
    <t>Otros técnicos y profesionales de apoyo de actividades culturales y artísticas</t>
  </si>
  <si>
    <t>Auxiliares de enfermería de atención primaria</t>
  </si>
  <si>
    <t>Peones del transporte de mercancías y descargadores</t>
  </si>
  <si>
    <t>Empleados de sala de juegos y afines</t>
  </si>
  <si>
    <t>Cajeros y taquilleros (excepto bancos)</t>
  </si>
  <si>
    <t>Reponedores</t>
  </si>
  <si>
    <t>Operadores de máquinas de lavandería y tintorería</t>
  </si>
  <si>
    <t>Empleados domésticos</t>
  </si>
  <si>
    <t>Peones de la construcción de edificios</t>
  </si>
  <si>
    <t>Peluqueros</t>
  </si>
  <si>
    <t>Mozos de equipaje y afines</t>
  </si>
  <si>
    <t>Médicos de familia</t>
  </si>
  <si>
    <t>Las 40 Ocupaciones más contratadas (Nº de Contratatos y Nº de Personas Contratadas) en Agosto de 2016 disgregado por Sexo</t>
  </si>
  <si>
    <t>Las 40 Ocupaciones más contratadas (Nº de Personas Contratadas) en Agosto de 2016 disgregado por Intervalo de Edad y Sexo</t>
  </si>
  <si>
    <t>Las 40 Ocupaciones más contratadas (Nº de Personas Contratadas) en Agosto de 2016 disgregado por Sexo y su representatividad sobre el total de contratación.</t>
  </si>
  <si>
    <t>Nº de Personas Contratadas en Agosto de 2016 disgregado por duración del contrato y Nivel de Estudios</t>
  </si>
  <si>
    <r>
      <t xml:space="preserve">Nº de personas contratadas por duración de los contratos y niveles de estudios en la ciudad de Badajoz en Agosto de 2016. </t>
    </r>
    <r>
      <rPr>
        <b/>
        <sz val="10"/>
        <color theme="1"/>
        <rFont val="Arial"/>
        <family val="2"/>
      </rPr>
      <t>Fuente:</t>
    </r>
    <r>
      <rPr>
        <sz val="10"/>
        <color theme="1"/>
        <rFont val="Arial"/>
        <family val="2"/>
      </rPr>
      <t xml:space="preserve"> Elaboración propia a partir de datos del Observatorio del Empleo del SEXPE</t>
    </r>
  </si>
  <si>
    <t>Nº de Contratos y de Personas Contratadas  en Agosto de 2016 disgregado por Intervalo de Edad, Sexo y Duración del Contrato</t>
  </si>
  <si>
    <t>Sociedad Limitada</t>
  </si>
  <si>
    <t>Sociedad Limitada Personal</t>
  </si>
  <si>
    <t>Sociedad Limitada Laboral</t>
  </si>
  <si>
    <t>Sociedad Responsabilidad Limitada</t>
  </si>
  <si>
    <t>Agrupación Europea de Interés Económico</t>
  </si>
  <si>
    <t>Sociedad Civil Personal</t>
  </si>
  <si>
    <t>Nº  de Constituciones Societarias en Agosto de 2016 según BORME disgregado por tipo de Sociedad, Número y Capital</t>
  </si>
  <si>
    <t>Sociedades constituidas e importe de su capital social en la ciudad de Badajoz en el mes de Agosto de 2016. Distribución por sectores de actividad económica.</t>
  </si>
  <si>
    <t>Nº  de Constituciones Societarias en Agosto de 2016 según BORME disgregado por Sector de Actividad, Número y Capital</t>
  </si>
  <si>
    <t xml:space="preserve">Sociedades constituidas e importe de su capital social en la ciudad de Badajoz en el mes de Agosto de 2016 y acumulado anual. Distribución por tipos societarios. </t>
  </si>
  <si>
    <t>Nº de Afiliaciones según Regìmenes en la Seguridad Social en Agosto de 2016 en la ciudad de Badajoz por regímenes de afiliación.</t>
  </si>
  <si>
    <r>
      <t xml:space="preserve">Procentaje de Afiliaciónes en la Seguridad Social por regímenes de afiliación en base al total de afiliaciones en el último día laborable de cada mes en la ciudad de Badajoz en Agosto de 2016. </t>
    </r>
    <r>
      <rPr>
        <b/>
        <sz val="10"/>
        <color indexed="8"/>
        <rFont val="Arial"/>
        <family val="2"/>
      </rPr>
      <t>Fuente:</t>
    </r>
    <r>
      <rPr>
        <sz val="10"/>
        <color indexed="8"/>
        <rFont val="Arial"/>
        <family val="2"/>
      </rPr>
      <t xml:space="preserve"> Elaboración propia a partir de datos de la Seguridad Social.</t>
    </r>
  </si>
  <si>
    <t>Nº de Afiliaciones según Regìmenes en la Seguridad Social en Agosto de 2016 en relación con la PEEA</t>
  </si>
  <si>
    <r>
      <t xml:space="preserve">Procentaje de Afiliaciónes en la Seguridad Social en la ciudad de Badajoz, Provincias de Badajoz y Cáceres, Extremadura y España en en el último día laborable de cada mes en relación con la PEEA de cada zona de referencia  en Agosto de 2016. </t>
    </r>
    <r>
      <rPr>
        <b/>
        <sz val="10"/>
        <color theme="1"/>
        <rFont val="Arial"/>
        <family val="2"/>
      </rPr>
      <t>Fuente:</t>
    </r>
    <r>
      <rPr>
        <sz val="10"/>
        <color theme="1"/>
        <rFont val="Arial"/>
        <family val="2"/>
      </rPr>
      <t xml:space="preserve"> Elaboración propia a partir de datos de la Seguridad Social.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</si>
</sst>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20">
    <font>
      <sz val="11"/>
      <color theme="1"/>
      <name val="Calibri"/>
      <family val="2"/>
      <scheme val="minor"/>
    </font>
    <font>
      <sz val="10"/>
      <name val="Arial"/>
      <family val="2"/>
    </font>
    <font>
      <sz val="10"/>
      <color theme="1"/>
      <name val="Arial"/>
      <family val="2"/>
    </font>
    <font>
      <b/>
      <sz val="10"/>
      <color theme="1"/>
      <name val="Arial"/>
      <family val="2"/>
    </font>
    <font>
      <b/>
      <sz val="12"/>
      <color theme="1"/>
      <name val="Arial"/>
      <family val="2"/>
    </font>
    <font>
      <b/>
      <sz val="11"/>
      <color theme="1"/>
      <name val="Arial"/>
      <family val="2"/>
    </font>
    <font>
      <sz val="14"/>
      <color theme="1"/>
      <name val="Calibri"/>
      <family val="2"/>
      <scheme val="minor"/>
    </font>
    <font>
      <sz val="14"/>
      <color theme="1"/>
      <name val="Arial"/>
      <family val="2"/>
    </font>
    <font>
      <b/>
      <sz val="11"/>
      <color theme="3"/>
      <name val="Arial"/>
      <family val="2"/>
    </font>
    <font>
      <sz val="10"/>
      <color indexed="8"/>
      <name val="Arial"/>
      <family val="2"/>
    </font>
    <font>
      <sz val="11"/>
      <color theme="1"/>
      <name val="Arial"/>
      <family val="2"/>
    </font>
    <font>
      <b/>
      <sz val="10"/>
      <color indexed="8"/>
      <name val="Arial"/>
      <family val="2"/>
    </font>
    <font>
      <sz val="12"/>
      <name val="Arial"/>
      <family val="2"/>
    </font>
    <font>
      <sz val="11"/>
      <color indexed="8"/>
      <name val="Calibri"/>
      <family val="2"/>
    </font>
    <font>
      <sz val="9"/>
      <color theme="1" tint="0.25"/>
      <name val="Calibri"/>
      <family val="2"/>
    </font>
    <font>
      <sz val="9"/>
      <color theme="1" tint="0.35"/>
      <name val="+mn-cs"/>
      <family val="2"/>
    </font>
    <font>
      <b/>
      <sz val="9"/>
      <color theme="0"/>
      <name val="Calibri"/>
      <family val="2"/>
    </font>
    <font>
      <sz val="9"/>
      <color theme="1" tint="0.35"/>
      <name val="Calibri"/>
      <family val="2"/>
    </font>
    <font>
      <b/>
      <sz val="9"/>
      <color theme="1" tint="0.25"/>
      <name val="Calibri"/>
      <family val="2"/>
    </font>
    <font>
      <b/>
      <sz val="9"/>
      <color rgb="FF000000"/>
      <name val="Calibri"/>
      <family val="2"/>
    </font>
  </fonts>
  <fills count="4">
    <fill>
      <patternFill/>
    </fill>
    <fill>
      <patternFill patternType="gray125"/>
    </fill>
    <fill>
      <patternFill patternType="solid">
        <fgColor indexed="9"/>
        <bgColor indexed="64"/>
      </patternFill>
    </fill>
    <fill>
      <patternFill patternType="solid">
        <fgColor rgb="FFFFFF99"/>
        <bgColor indexed="64"/>
      </patternFill>
    </fill>
  </fills>
  <borders count="11">
    <border>
      <left/>
      <right/>
      <top/>
      <bottom/>
      <diagonal/>
    </border>
    <border>
      <left style="thin"/>
      <right style="thin"/>
      <top style="thin"/>
      <bottom style="thin"/>
    </border>
    <border>
      <left/>
      <right/>
      <top style="thin"/>
      <bottom/>
    </border>
    <border>
      <left style="thin"/>
      <right style="thin"/>
      <top style="thin"/>
      <bottom/>
    </border>
    <border>
      <left style="thin"/>
      <right style="thin"/>
      <top/>
      <bottom style="thin"/>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23">
    <xf numFmtId="0" fontId="0" fillId="0" borderId="0" xfId="0"/>
    <xf numFmtId="0" fontId="2" fillId="0" borderId="0" xfId="0" applyFont="1"/>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xf numFmtId="0" fontId="2" fillId="0" borderId="1" xfId="0" applyFont="1" applyBorder="1"/>
    <xf numFmtId="0" fontId="3" fillId="0" borderId="1" xfId="0" applyFont="1" applyBorder="1"/>
    <xf numFmtId="0" fontId="3" fillId="0" borderId="1" xfId="0" applyFont="1" applyBorder="1" applyAlignment="1">
      <alignment horizontal="center" vertical="center" wrapText="1"/>
    </xf>
    <xf numFmtId="0" fontId="2" fillId="0" borderId="0" xfId="0" applyFont="1"/>
    <xf numFmtId="0" fontId="3" fillId="0" borderId="1" xfId="0" applyFont="1" applyBorder="1" applyAlignment="1">
      <alignment horizontal="center" vertical="center"/>
    </xf>
    <xf numFmtId="0" fontId="2" fillId="0" borderId="0" xfId="0" applyFont="1" applyAlignment="1">
      <alignment/>
    </xf>
    <xf numFmtId="0" fontId="4" fillId="0" borderId="0" xfId="0" applyFont="1"/>
    <xf numFmtId="0" fontId="3" fillId="0" borderId="0" xfId="0" applyFont="1" applyAlignment="1">
      <alignment horizontal="center" vertical="center"/>
    </xf>
    <xf numFmtId="0" fontId="3" fillId="0" borderId="1" xfId="0" applyFont="1" applyBorder="1" applyAlignment="1">
      <alignment horizontal="right"/>
    </xf>
    <xf numFmtId="0" fontId="3" fillId="0" borderId="1" xfId="0" applyFont="1" applyBorder="1" applyAlignment="1">
      <alignment horizontal="left" vertical="center"/>
    </xf>
    <xf numFmtId="3" fontId="2" fillId="0" borderId="1" xfId="0" applyNumberFormat="1" applyFont="1" applyBorder="1"/>
    <xf numFmtId="3" fontId="4" fillId="0" borderId="1" xfId="0" applyNumberFormat="1" applyFont="1" applyBorder="1"/>
    <xf numFmtId="1" fontId="3" fillId="0" borderId="1" xfId="0" applyNumberFormat="1" applyFont="1" applyBorder="1"/>
    <xf numFmtId="4" fontId="2" fillId="0" borderId="1" xfId="0" applyNumberFormat="1" applyFont="1" applyBorder="1"/>
    <xf numFmtId="4" fontId="3" fillId="0" borderId="1" xfId="0" applyNumberFormat="1" applyFont="1" applyBorder="1"/>
    <xf numFmtId="164" fontId="1" fillId="2" borderId="1" xfId="0" applyNumberFormat="1" applyFont="1" applyFill="1" applyBorder="1" applyAlignment="1">
      <alignment horizontal="right" vertical="center" wrapText="1"/>
    </xf>
    <xf numFmtId="0" fontId="2" fillId="0" borderId="1" xfId="0" applyFont="1" applyBorder="1" applyAlignment="1">
      <alignment wrapText="1"/>
    </xf>
    <xf numFmtId="10" fontId="4" fillId="0" borderId="1" xfId="0" applyNumberFormat="1" applyFont="1" applyBorder="1"/>
    <xf numFmtId="0" fontId="2" fillId="0" borderId="2" xfId="0" applyFont="1" applyBorder="1" applyAlignment="1">
      <alignmen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0" fontId="2" fillId="0" borderId="1" xfId="0" applyNumberFormat="1" applyFont="1" applyBorder="1"/>
    <xf numFmtId="10" fontId="2" fillId="0" borderId="1" xfId="23" applyNumberFormat="1" applyFont="1" applyBorder="1"/>
    <xf numFmtId="10" fontId="4" fillId="0" borderId="1" xfId="23" applyNumberFormat="1" applyFont="1" applyBorder="1"/>
    <xf numFmtId="3" fontId="2" fillId="0" borderId="1" xfId="0" applyNumberFormat="1" applyFont="1" applyBorder="1" applyAlignment="1">
      <alignment vertical="center"/>
    </xf>
    <xf numFmtId="3" fontId="4" fillId="0" borderId="1" xfId="0" applyNumberFormat="1" applyFont="1" applyBorder="1" applyAlignment="1">
      <alignment vertical="center"/>
    </xf>
    <xf numFmtId="10" fontId="4" fillId="0" borderId="1" xfId="0" applyNumberFormat="1" applyFont="1" applyBorder="1" applyAlignment="1">
      <alignment vertical="center"/>
    </xf>
    <xf numFmtId="10" fontId="2" fillId="0" borderId="1" xfId="0" applyNumberFormat="1" applyFont="1" applyBorder="1" applyAlignment="1">
      <alignment vertical="center"/>
    </xf>
    <xf numFmtId="0" fontId="3" fillId="0" borderId="1" xfId="0" applyFont="1" applyBorder="1" applyAlignment="1">
      <alignment horizontal="center" vertical="center"/>
    </xf>
    <xf numFmtId="0" fontId="0" fillId="3" borderId="0" xfId="0" applyFill="1"/>
    <xf numFmtId="0" fontId="6" fillId="3" borderId="0" xfId="0" applyFont="1" applyFill="1" applyAlignment="1">
      <alignment vertical="center"/>
    </xf>
    <xf numFmtId="0" fontId="7" fillId="0" borderId="0" xfId="0" applyFont="1" applyAlignment="1">
      <alignment horizontal="center" vertical="center" wrapText="1"/>
    </xf>
    <xf numFmtId="0" fontId="6" fillId="0" borderId="0" xfId="0" applyFont="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horizontal="center" vertical="center"/>
    </xf>
    <xf numFmtId="164" fontId="1" fillId="2" borderId="1" xfId="20" applyNumberFormat="1" applyFont="1" applyFill="1" applyBorder="1" applyAlignment="1">
      <alignment horizontal="right" vertical="center" wrapText="1"/>
      <protection/>
    </xf>
    <xf numFmtId="3" fontId="9" fillId="0" borderId="1" xfId="0" applyNumberFormat="1" applyFont="1" applyBorder="1"/>
    <xf numFmtId="0" fontId="8" fillId="0" borderId="0" xfId="0" applyFont="1" applyAlignment="1">
      <alignment/>
    </xf>
    <xf numFmtId="0" fontId="8" fillId="0" borderId="0" xfId="0" applyFont="1" applyAlignment="1">
      <alignment wrapText="1"/>
    </xf>
    <xf numFmtId="0" fontId="2" fillId="0" borderId="0" xfId="0" applyFont="1" applyAlignment="1">
      <alignment horizontal="center" wrapText="1"/>
    </xf>
    <xf numFmtId="0" fontId="3" fillId="0" borderId="1" xfId="0" applyFont="1" applyBorder="1" applyAlignment="1">
      <alignment vertical="center" wrapText="1"/>
    </xf>
    <xf numFmtId="0" fontId="3" fillId="0" borderId="1" xfId="0" applyFont="1" applyBorder="1" applyAlignment="1">
      <alignment vertical="center"/>
    </xf>
    <xf numFmtId="0" fontId="5" fillId="0" borderId="1" xfId="0" applyFont="1" applyBorder="1"/>
    <xf numFmtId="3" fontId="10" fillId="0" borderId="1" xfId="0" applyNumberFormat="1" applyFont="1" applyBorder="1"/>
    <xf numFmtId="0" fontId="5" fillId="0" borderId="0" xfId="0" applyFont="1" applyBorder="1" applyAlignment="1">
      <alignment vertical="center" wrapText="1"/>
    </xf>
    <xf numFmtId="0" fontId="5" fillId="0" borderId="1" xfId="0" applyFont="1" applyBorder="1" applyAlignment="1">
      <alignment horizontal="center" vertical="center" wrapText="1"/>
    </xf>
    <xf numFmtId="10" fontId="5" fillId="0" borderId="1" xfId="0" applyNumberFormat="1" applyFont="1" applyBorder="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4" fillId="0" borderId="1" xfId="0" applyFont="1" applyBorder="1" applyAlignment="1">
      <alignment wrapText="1"/>
    </xf>
    <xf numFmtId="3" fontId="2" fillId="0" borderId="1" xfId="0" applyNumberFormat="1" applyFont="1" applyBorder="1"/>
    <xf numFmtId="3" fontId="4" fillId="0" borderId="1" xfId="0" applyNumberFormat="1" applyFont="1" applyBorder="1"/>
    <xf numFmtId="0" fontId="3" fillId="0" borderId="4" xfId="0" applyFont="1" applyBorder="1" applyAlignment="1">
      <alignment horizontal="center" vertical="center" wrapText="1"/>
    </xf>
    <xf numFmtId="0" fontId="2" fillId="0" borderId="0" xfId="0" applyFont="1"/>
    <xf numFmtId="0" fontId="0" fillId="0" borderId="0" xfId="0"/>
    <xf numFmtId="0" fontId="3" fillId="0" borderId="1" xfId="0" applyFont="1" applyBorder="1"/>
    <xf numFmtId="0" fontId="3" fillId="0" borderId="1" xfId="0" applyFont="1" applyBorder="1" applyAlignment="1">
      <alignment horizontal="center" vertical="center" wrapText="1"/>
    </xf>
    <xf numFmtId="0" fontId="2" fillId="0" borderId="0" xfId="0" applyFont="1" applyAlignment="1">
      <alignment/>
    </xf>
    <xf numFmtId="0" fontId="4" fillId="0" borderId="0" xfId="0" applyFont="1"/>
    <xf numFmtId="0" fontId="3" fillId="0" borderId="1" xfId="0" applyFont="1" applyBorder="1" applyAlignment="1">
      <alignment horizontal="justify" vertical="top" wrapText="1"/>
    </xf>
    <xf numFmtId="3" fontId="3" fillId="0" borderId="1" xfId="0" applyNumberFormat="1"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wrapText="1"/>
    </xf>
    <xf numFmtId="3" fontId="2" fillId="0" borderId="1" xfId="0" applyNumberFormat="1" applyFont="1" applyBorder="1"/>
    <xf numFmtId="3" fontId="3" fillId="0" borderId="1" xfId="0" applyNumberFormat="1" applyFont="1" applyBorder="1"/>
    <xf numFmtId="0" fontId="2" fillId="0" borderId="1" xfId="0" applyFont="1" applyBorder="1" applyAlignment="1">
      <alignment wrapText="1"/>
    </xf>
    <xf numFmtId="3" fontId="5" fillId="0" borderId="1" xfId="0" applyNumberFormat="1" applyFont="1" applyBorder="1"/>
    <xf numFmtId="0" fontId="8" fillId="0" borderId="0" xfId="0" applyFont="1" applyAlignment="1">
      <alignment wrapText="1"/>
    </xf>
    <xf numFmtId="0" fontId="8" fillId="0" borderId="0" xfId="0" applyFont="1" applyAlignment="1">
      <alignment horizontal="left" wrapText="1"/>
    </xf>
    <xf numFmtId="0" fontId="2" fillId="0" borderId="5" xfId="0" applyFont="1" applyBorder="1" applyAlignment="1">
      <alignment/>
    </xf>
    <xf numFmtId="3" fontId="2" fillId="0" borderId="1" xfId="0" applyNumberFormat="1" applyFont="1" applyBorder="1"/>
    <xf numFmtId="3" fontId="2" fillId="0" borderId="1" xfId="0" applyNumberFormat="1" applyFont="1" applyBorder="1"/>
    <xf numFmtId="10" fontId="2" fillId="0" borderId="1" xfId="0" applyNumberFormat="1" applyFont="1" applyBorder="1"/>
    <xf numFmtId="10" fontId="2" fillId="0" borderId="1" xfId="23" applyNumberFormat="1" applyFont="1" applyBorder="1"/>
    <xf numFmtId="3" fontId="9" fillId="0" borderId="1" xfId="0" applyNumberFormat="1" applyFont="1" applyBorder="1"/>
    <xf numFmtId="164" fontId="2" fillId="0" borderId="1" xfId="0" applyNumberFormat="1" applyFont="1" applyBorder="1"/>
    <xf numFmtId="0" fontId="11" fillId="0" borderId="1" xfId="0" applyFont="1" applyBorder="1" applyAlignment="1">
      <alignment horizontal="left" vertical="center" wrapText="1"/>
    </xf>
    <xf numFmtId="165" fontId="2" fillId="0" borderId="1" xfId="0" applyNumberFormat="1" applyFont="1" applyBorder="1" applyAlignment="1">
      <alignment horizontal="left"/>
    </xf>
    <xf numFmtId="0" fontId="2" fillId="0" borderId="0" xfId="0" applyFont="1" applyBorder="1" applyAlignment="1">
      <alignment/>
    </xf>
    <xf numFmtId="164" fontId="2" fillId="0" borderId="1" xfId="0" applyNumberFormat="1" applyFont="1" applyBorder="1" applyAlignment="1">
      <alignment vertical="center"/>
    </xf>
    <xf numFmtId="0" fontId="2" fillId="0" borderId="6" xfId="0" applyFont="1" applyBorder="1" applyAlignment="1">
      <alignment/>
    </xf>
    <xf numFmtId="3" fontId="0" fillId="0" borderId="0" xfId="0" applyNumberFormat="1"/>
    <xf numFmtId="0" fontId="8" fillId="0" borderId="0" xfId="0" applyFont="1" applyAlignment="1">
      <alignment horizontal="left" wrapText="1"/>
    </xf>
    <xf numFmtId="0" fontId="5" fillId="0" borderId="1" xfId="0" applyFont="1" applyBorder="1" applyAlignment="1">
      <alignment horizontal="center" vertical="center"/>
    </xf>
    <xf numFmtId="0" fontId="2" fillId="0" borderId="0" xfId="0" applyFont="1" applyAlignment="1">
      <alignment horizontal="center" wrapText="1"/>
    </xf>
    <xf numFmtId="0" fontId="0" fillId="0" borderId="0" xfId="0"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0" xfId="0" applyFont="1" applyAlignment="1">
      <alignment horizontal="left"/>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8" fillId="0" borderId="0" xfId="0" applyFont="1" applyAlignment="1">
      <alignment horizontal="left" vertical="center"/>
    </xf>
    <xf numFmtId="49" fontId="3" fillId="0" borderId="1" xfId="0" applyNumberFormat="1"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4" fillId="0" borderId="1" xfId="0" applyNumberFormat="1" applyFont="1" applyBorder="1" applyAlignment="1">
      <alignment horizontal="center"/>
    </xf>
    <xf numFmtId="0" fontId="4" fillId="0" borderId="1" xfId="0" applyFont="1" applyBorder="1" applyAlignment="1">
      <alignment horizontal="center"/>
    </xf>
    <xf numFmtId="49" fontId="3" fillId="0" borderId="5" xfId="0" applyNumberFormat="1" applyFont="1" applyBorder="1" applyAlignment="1">
      <alignment horizontal="center"/>
    </xf>
    <xf numFmtId="0" fontId="2" fillId="0" borderId="0" xfId="0" applyFont="1" applyAlignment="1">
      <alignment horizontal="left"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xf>
    <xf numFmtId="0" fontId="3" fillId="0" borderId="10"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49" fontId="5" fillId="0" borderId="5"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3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Porcentaje" xfId="23"/>
    <cellStyle name="Normal 4" xfId="24"/>
    <cellStyle name="Normal 5" xfId="25"/>
    <cellStyle name="Normal 6" xfId="26"/>
    <cellStyle name="Porcentual 2" xfId="27"/>
    <cellStyle name="Normal 4 2" xfId="28"/>
    <cellStyle name="Normal 7" xfId="29"/>
    <cellStyle name="Porcentual 3" xfId="30"/>
    <cellStyle name="Normal 10" xfId="31"/>
    <cellStyle name="Normal 10 2" xfId="32"/>
    <cellStyle name="Normal 10 3" xfId="33"/>
    <cellStyle name="Normal 11" xfId="34"/>
    <cellStyle name="Normal 12" xfId="35"/>
    <cellStyle name="Normal 8" xfId="36"/>
    <cellStyle name="Normal 9" xfId="37"/>
    <cellStyle name="Porcentual 4" xfId="38"/>
    <cellStyle name="Porcentual 5" xfId="39"/>
    <cellStyle name="Normal 13" xfId="40"/>
    <cellStyle name="Porcentual 7" xfId="41"/>
    <cellStyle name="Porcentual 2 2" xfId="42"/>
    <cellStyle name="Porcentual 3 2" xfId="43"/>
    <cellStyle name="Porcentual 4 2" xfId="44"/>
    <cellStyle name="Porcentual 5 2" xfId="45"/>
    <cellStyle name="Porcentual 6" xfId="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
          <c:y val="0.121"/>
          <c:w val="0.9115"/>
          <c:h val="0.66525"/>
        </c:manualLayout>
      </c:layout>
      <c:barChart>
        <c:barDir val="col"/>
        <c:grouping val="stacked"/>
        <c:varyColors val="0"/>
        <c:ser>
          <c:idx val="0"/>
          <c:order val="0"/>
          <c:tx>
            <c:strRef>
              <c:f>Evolución!$B$8</c:f>
              <c:strCache>
                <c:ptCount val="1"/>
                <c:pt idx="0">
                  <c:v>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Evolución!$B$9:$B$92</c:f>
              <c:numCache/>
            </c:numRef>
          </c:val>
        </c:ser>
        <c:ser>
          <c:idx val="1"/>
          <c:order val="1"/>
          <c:tx>
            <c:strRef>
              <c:f>Evolución!$C$8</c:f>
              <c:strCache>
                <c:ptCount val="1"/>
                <c:pt idx="0">
                  <c:v>Mujeres </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Evolución!$C$9:$C$92</c:f>
              <c:numCache/>
            </c:numRef>
          </c:val>
        </c:ser>
        <c:overlap val="100"/>
        <c:axId val="31398692"/>
        <c:axId val="14152773"/>
      </c:barChart>
      <c:dateAx>
        <c:axId val="31398692"/>
        <c:scaling>
          <c:orientation val="minMax"/>
        </c:scaling>
        <c:axPos val="b"/>
        <c:delete val="0"/>
        <c:numFmt formatCode="[$-C0A]mmm\-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152773"/>
        <c:crosses val="autoZero"/>
        <c:auto val="1"/>
        <c:baseTimeUnit val="months"/>
        <c:noMultiLvlLbl val="0"/>
      </c:dateAx>
      <c:valAx>
        <c:axId val="14152773"/>
        <c:scaling>
          <c:orientation val="minMax"/>
          <c:max val="8000"/>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398692"/>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5"/>
          <c:y val="0.15325"/>
          <c:w val="0.87275"/>
          <c:h val="0.72625"/>
        </c:manualLayout>
      </c:layout>
      <c:barChart>
        <c:barDir val="bar"/>
        <c:grouping val="stacked"/>
        <c:varyColors val="0"/>
        <c:ser>
          <c:idx val="0"/>
          <c:order val="0"/>
          <c:tx>
            <c:strRef>
              <c:f>'Contratadas Sexo-Edad'!$H$9</c:f>
              <c:strCache>
                <c:ptCount val="1"/>
                <c:pt idx="0">
                  <c:v>% 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'Contratadas Sexo-Edad'!$A$10:$A$19</c:f>
              <c:strCache/>
            </c:strRef>
          </c:cat>
          <c:val>
            <c:numRef>
              <c:f>'Contratadas Sexo-Edad'!$H$10:$H$19</c:f>
              <c:numCache/>
            </c:numRef>
          </c:val>
        </c:ser>
        <c:ser>
          <c:idx val="1"/>
          <c:order val="1"/>
          <c:tx>
            <c:strRef>
              <c:f>'Contratadas Sexo-Edad'!$J$9</c:f>
              <c:strCache>
                <c:ptCount val="1"/>
                <c:pt idx="0">
                  <c:v>% Mujeres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3325"/>
                  <c:y val="-0.004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'Contratadas Sexo-Edad'!$A$10:$A$19</c:f>
              <c:strCache/>
            </c:strRef>
          </c:cat>
          <c:val>
            <c:numRef>
              <c:f>'Contratadas Sexo-Edad'!$J$10:$J$19</c:f>
              <c:numCache/>
            </c:numRef>
          </c:val>
        </c:ser>
        <c:overlap val="100"/>
        <c:axId val="60266094"/>
        <c:axId val="5523935"/>
      </c:barChart>
      <c:catAx>
        <c:axId val="60266094"/>
        <c:scaling>
          <c:orientation val="minMax"/>
        </c:scaling>
        <c:axPos val="l"/>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523935"/>
        <c:crosses val="autoZero"/>
        <c:auto val="1"/>
        <c:lblOffset val="100"/>
        <c:noMultiLvlLbl val="0"/>
      </c:catAx>
      <c:valAx>
        <c:axId val="5523935"/>
        <c:scaling>
          <c:orientation val="minMax"/>
          <c:max val="0.19000000000000003"/>
        </c:scaling>
        <c:axPos val="b"/>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266094"/>
        <c:crosses val="autoZero"/>
        <c:crossBetween val="between"/>
        <c:dispUnits/>
        <c:majorUnit val="0.010000000000000002"/>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75"/>
          <c:y val="0.1285"/>
          <c:w val="0.88875"/>
          <c:h val="0.7055"/>
        </c:manualLayout>
      </c:layout>
      <c:barChart>
        <c:barDir val="col"/>
        <c:grouping val="stacked"/>
        <c:varyColors val="0"/>
        <c:ser>
          <c:idx val="0"/>
          <c:order val="0"/>
          <c:tx>
            <c:strRef>
              <c:f>'Contratos Estudios-Sexo'!$H$9</c:f>
              <c:strCache>
                <c:ptCount val="1"/>
                <c:pt idx="0">
                  <c:v>% Hombres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'Contratos Estudios-Sexo'!$A$10:$A$17</c:f>
              <c:strCache/>
            </c:strRef>
          </c:cat>
          <c:val>
            <c:numRef>
              <c:f>'Contratos Estudios-Sexo'!$H$10:$H$17</c:f>
              <c:numCache/>
            </c:numRef>
          </c:val>
        </c:ser>
        <c:ser>
          <c:idx val="1"/>
          <c:order val="1"/>
          <c:tx>
            <c:strRef>
              <c:f>'Contratos Estudios-Sexo'!$J$9</c:f>
              <c:strCache>
                <c:ptCount val="1"/>
                <c:pt idx="0">
                  <c:v>% Mujeres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75"/>
                </c:manualLayout>
              </c:layout>
              <c:showLegendKey val="0"/>
              <c:showVal val="1"/>
              <c:showBubbleSize val="0"/>
              <c:showCatName val="0"/>
              <c:showSerName val="0"/>
              <c:showPercent val="0"/>
            </c:dLbl>
            <c:dLbl>
              <c:idx val="5"/>
              <c:layout>
                <c:manualLayout>
                  <c:x val="0"/>
                  <c:y val="-0.03225"/>
                </c:manualLayout>
              </c:layout>
              <c:showLegendKey val="0"/>
              <c:showVal val="1"/>
              <c:showBubbleSize val="0"/>
              <c:showCatName val="0"/>
              <c:showSerName val="0"/>
              <c:showPercent val="0"/>
            </c:dLbl>
            <c:dLbl>
              <c:idx val="6"/>
              <c:layout>
                <c:manualLayout>
                  <c:x val="0"/>
                  <c:y val="-0.023"/>
                </c:manualLayout>
              </c:layout>
              <c:showLegendKey val="0"/>
              <c:showVal val="1"/>
              <c:showBubbleSize val="0"/>
              <c:showCatName val="0"/>
              <c:showSerName val="0"/>
              <c:showPercent val="0"/>
            </c:dLbl>
            <c:dLbl>
              <c:idx val="7"/>
              <c:layout>
                <c:manualLayout>
                  <c:x val="-0.0025"/>
                  <c:y val="-0.02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'Contratos Estudios-Sexo'!$A$10:$A$17</c:f>
              <c:strCache/>
            </c:strRef>
          </c:cat>
          <c:val>
            <c:numRef>
              <c:f>'Contratos Estudios-Sexo'!$J$10:$J$17</c:f>
              <c:numCache/>
            </c:numRef>
          </c:val>
        </c:ser>
        <c:overlap val="100"/>
        <c:axId val="49715416"/>
        <c:axId val="44785561"/>
      </c:barChart>
      <c:catAx>
        <c:axId val="49715416"/>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4785561"/>
        <c:crosses val="autoZero"/>
        <c:auto val="1"/>
        <c:lblOffset val="100"/>
        <c:noMultiLvlLbl val="0"/>
      </c:catAx>
      <c:valAx>
        <c:axId val="44785561"/>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715416"/>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75"/>
          <c:y val="0.0515"/>
          <c:w val="0.7725"/>
          <c:h val="0.8325"/>
        </c:manualLayout>
      </c:layout>
      <c:lineChart>
        <c:grouping val="standard"/>
        <c:varyColors val="0"/>
        <c:ser>
          <c:idx val="0"/>
          <c:order val="0"/>
          <c:tx>
            <c:strRef>
              <c:f>'Contratos Estudios-Edad'!$D$10</c:f>
              <c:strCache>
                <c:ptCount val="1"/>
                <c:pt idx="0">
                  <c:v>Total sin Estudios</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Estudios-Edad'!$D$11:$D$20</c:f>
              <c:numCache/>
            </c:numRef>
          </c:val>
          <c:smooth val="0"/>
        </c:ser>
        <c:ser>
          <c:idx val="1"/>
          <c:order val="1"/>
          <c:tx>
            <c:strRef>
              <c:f>'Contratos Estudios-Edad'!$G$10</c:f>
              <c:strCache>
                <c:ptCount val="1"/>
                <c:pt idx="0">
                  <c:v>Total Estudios Primarios</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Estudios-Edad'!$G$11:$G$20</c:f>
              <c:numCache/>
            </c:numRef>
          </c:val>
          <c:smooth val="0"/>
        </c:ser>
        <c:ser>
          <c:idx val="2"/>
          <c:order val="2"/>
          <c:tx>
            <c:strRef>
              <c:f>'Contratos Estudios-Edad'!$J$10</c:f>
              <c:strCache>
                <c:ptCount val="1"/>
                <c:pt idx="0">
                  <c:v>Totales E.S.O.</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Estudios-Edad'!$J$11:$J$20</c:f>
              <c:numCache/>
            </c:numRef>
          </c:val>
          <c:smooth val="0"/>
        </c:ser>
        <c:ser>
          <c:idx val="3"/>
          <c:order val="3"/>
          <c:tx>
            <c:strRef>
              <c:f>'Contratos Estudios-Edad'!$M$10</c:f>
              <c:strCache>
                <c:ptCount val="1"/>
                <c:pt idx="0">
                  <c:v>Total Bachillerato</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Estudios-Edad'!$M$11:$M$20</c:f>
              <c:numCache/>
            </c:numRef>
          </c:val>
          <c:smooth val="0"/>
        </c:ser>
        <c:ser>
          <c:idx val="4"/>
          <c:order val="4"/>
          <c:tx>
            <c:strRef>
              <c:f>'Contratos Estudios-Edad'!$P$10</c:f>
              <c:strCache>
                <c:ptCount val="1"/>
                <c:pt idx="0">
                  <c:v>Total FP Grado Medio</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Estudios-Edad'!$P$11:$P$20</c:f>
              <c:numCache/>
            </c:numRef>
          </c:val>
          <c:smooth val="0"/>
        </c:ser>
        <c:ser>
          <c:idx val="5"/>
          <c:order val="5"/>
          <c:tx>
            <c:strRef>
              <c:f>'Contratos Estudios-Edad'!$S$10</c:f>
              <c:strCache>
                <c:ptCount val="1"/>
                <c:pt idx="0">
                  <c:v>Total FP Grado Superior</c:v>
                </c:pt>
              </c:strCache>
            </c:strRef>
          </c:tx>
          <c:spPr>
            <a:ln w="38100"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Estudios-Edad'!$S$11:$S$20</c:f>
              <c:numCache/>
            </c:numRef>
          </c:val>
          <c:smooth val="0"/>
        </c:ser>
        <c:ser>
          <c:idx val="6"/>
          <c:order val="6"/>
          <c:tx>
            <c:strRef>
              <c:f>'Contratos Estudios-Edad'!$V$10</c:f>
              <c:strCache>
                <c:ptCount val="1"/>
                <c:pt idx="0">
                  <c:v>Total Grados</c:v>
                </c:pt>
              </c:strCache>
            </c:strRef>
          </c:tx>
          <c:spPr>
            <a:ln w="38100"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Estudios-Edad'!$V$11:$V$20</c:f>
              <c:numCache/>
            </c:numRef>
          </c:val>
          <c:smooth val="0"/>
        </c:ser>
        <c:ser>
          <c:idx val="7"/>
          <c:order val="7"/>
          <c:tx>
            <c:strRef>
              <c:f>'Contratos Estudios-Edad'!$Y$10</c:f>
              <c:strCache>
                <c:ptCount val="1"/>
                <c:pt idx="0">
                  <c:v>Total Másteres y Doctorado</c:v>
                </c:pt>
              </c:strCache>
            </c:strRef>
          </c:tx>
          <c:spPr>
            <a:ln w="38100"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Estudios-Edad'!$Y$11:$Y$20</c:f>
              <c:numCache/>
            </c:numRef>
          </c:val>
          <c:smooth val="0"/>
        </c:ser>
        <c:axId val="416866"/>
        <c:axId val="3751795"/>
      </c:lineChart>
      <c:catAx>
        <c:axId val="416866"/>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51795"/>
        <c:crosses val="autoZero"/>
        <c:auto val="1"/>
        <c:lblOffset val="100"/>
        <c:noMultiLvlLbl val="0"/>
      </c:catAx>
      <c:valAx>
        <c:axId val="3751795"/>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16866"/>
        <c:crosses val="autoZero"/>
        <c:crossBetween val="between"/>
        <c:dispUnits/>
      </c:valAx>
      <c:spPr>
        <a:noFill/>
        <a:ln>
          <a:noFill/>
        </a:ln>
      </c:spPr>
    </c:plotArea>
    <c:legend>
      <c:legendPos val="t"/>
      <c:layout>
        <c:manualLayout>
          <c:xMode val="edge"/>
          <c:yMode val="edge"/>
          <c:x val="0.82625"/>
          <c:y val="0.02575"/>
          <c:w val="0.17375"/>
          <c:h val="0.974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9"/>
          <c:y val="0.0365"/>
          <c:w val="0.56425"/>
          <c:h val="0.9405"/>
        </c:manualLayout>
      </c:layout>
      <c:pieChart>
        <c:varyColors val="1"/>
        <c:ser>
          <c:idx val="0"/>
          <c:order val="0"/>
          <c:tx>
            <c:strRef>
              <c:f>'Contratos por Sectores'!$C$7</c:f>
              <c:strCache>
                <c:ptCount val="1"/>
                <c:pt idx="0">
                  <c:v>Nº de Personas Contratadas</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scene3d>
                <a:camera prst="orthographicFront"/>
                <a:lightRig rig="brightRoom" dir="t"/>
              </a:scene3d>
              <a:sp3d prstMaterial="flat">
                <a:bevelT w="50800" h="101600" prst="angle"/>
                <a:contourClr>
                  <a:srgbClr val="000000"/>
                </a:contourClr>
              </a:sp3d>
            </c:spPr>
          </c:dPt>
          <c:dPt>
            <c:idx val="1"/>
            <c:spPr>
              <a:solidFill>
                <a:schemeClr val="accent2"/>
              </a:solidFill>
              <a:ln>
                <a:noFill/>
              </a:ln>
              <a:scene3d>
                <a:camera prst="orthographicFront"/>
                <a:lightRig rig="brightRoom" dir="t"/>
              </a:scene3d>
              <a:sp3d prstMaterial="flat">
                <a:bevelT w="50800" h="101600" prst="angle"/>
                <a:contourClr>
                  <a:srgbClr val="000000"/>
                </a:contourClr>
              </a:sp3d>
            </c:spPr>
          </c:dPt>
          <c:dPt>
            <c:idx val="2"/>
            <c:spPr>
              <a:solidFill>
                <a:schemeClr val="accent3"/>
              </a:solidFill>
              <a:ln>
                <a:noFill/>
              </a:ln>
              <a:scene3d>
                <a:camera prst="orthographicFront"/>
                <a:lightRig rig="brightRoom" dir="t"/>
              </a:scene3d>
              <a:sp3d prstMaterial="flat">
                <a:bevelT w="50800" h="101600" prst="angle"/>
                <a:contourClr>
                  <a:srgbClr val="000000"/>
                </a:contourClr>
              </a:sp3d>
            </c:spPr>
          </c:dPt>
          <c:dPt>
            <c:idx val="3"/>
            <c:spPr>
              <a:solidFill>
                <a:schemeClr val="accent4"/>
              </a:solidFill>
              <a:ln>
                <a:noFill/>
              </a:ln>
              <a:scene3d>
                <a:camera prst="orthographicFront"/>
                <a:lightRig rig="brightRoom" dir="t"/>
              </a:scene3d>
              <a:sp3d prstMaterial="flat">
                <a:bevelT w="50800" h="101600" prst="angle"/>
                <a:contourClr>
                  <a:srgbClr val="000000"/>
                </a:contourClr>
              </a:sp3d>
            </c:spPr>
          </c:dPt>
          <c:dPt>
            <c:idx val="4"/>
            <c:spPr>
              <a:solidFill>
                <a:schemeClr val="accent5"/>
              </a:solidFill>
              <a:ln>
                <a:noFill/>
              </a:ln>
              <a:scene3d>
                <a:camera prst="orthographicFront"/>
                <a:lightRig rig="brightRoom" dir="t"/>
              </a:scene3d>
              <a:sp3d prstMaterial="flat">
                <a:bevelT w="50800" h="101600" prst="angle"/>
                <a:contourClr>
                  <a:srgbClr val="000000"/>
                </a:contourClr>
              </a:sp3d>
            </c:spPr>
          </c:dP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'Contratos por Sectores'!$A$8:$A$12</c:f>
              <c:strCache/>
            </c:strRef>
          </c:cat>
          <c:val>
            <c:numRef>
              <c:f>'Contratos por Sectores'!$C$8:$C$12</c:f>
              <c:numCache/>
            </c:numRef>
          </c:val>
        </c:ser>
      </c:pieChart>
      <c:spPr>
        <a:noFill/>
        <a:ln>
          <a:noFill/>
        </a:ln>
      </c:spPr>
    </c:plotArea>
    <c:legend>
      <c:legendPos val="t"/>
      <c:layout>
        <c:manualLayout>
          <c:xMode val="edge"/>
          <c:yMode val="edge"/>
          <c:x val="0.67775"/>
          <c:y val="0.074"/>
          <c:w val="0.314"/>
          <c:h val="0.888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5"/>
          <c:y val="0.12975"/>
          <c:w val="0.92075"/>
          <c:h val="0.7765"/>
        </c:manualLayout>
      </c:layout>
      <c:lineChart>
        <c:grouping val="standard"/>
        <c:varyColors val="0"/>
        <c:ser>
          <c:idx val="0"/>
          <c:order val="0"/>
          <c:tx>
            <c:strRef>
              <c:f>'Contratadas Sexo-Edad-Sector'!$A$10</c:f>
              <c:strCache>
                <c:ptCount val="1"/>
                <c:pt idx="0">
                  <c:v>Agricultura</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Sexo-Edad-Sector'!$D$10,'Contratadas Sexo-Edad-Sector'!$G$10,'Contratadas Sexo-Edad-Sector'!$J$10,'Contratadas Sexo-Edad-Sector'!$M$10,'Contratadas Sexo-Edad-Sector'!$P$10,'Contratadas Sexo-Edad-Sector'!$S$10,'Contratadas Sexo-Edad-Sector'!$V$10,'Contratadas Sexo-Edad-Sector'!$Y$10,'Contratadas Sexo-Edad-Sector'!$AB$10,'Contratadas Sexo-Edad-Sector'!$AE$10)</c:f>
              <c:numCache/>
            </c:numRef>
          </c:val>
          <c:smooth val="0"/>
        </c:ser>
        <c:ser>
          <c:idx val="1"/>
          <c:order val="1"/>
          <c:tx>
            <c:strRef>
              <c:f>'Contratadas Sexo-Edad-Sector'!$A$11</c:f>
              <c:strCache>
                <c:ptCount val="1"/>
                <c:pt idx="0">
                  <c:v>Industria</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Sexo-Edad-Sector'!$D$11,'Contratadas Sexo-Edad-Sector'!$G$11,'Contratadas Sexo-Edad-Sector'!$J$11,'Contratadas Sexo-Edad-Sector'!$M$11,'Contratadas Sexo-Edad-Sector'!$P$11,'Contratadas Sexo-Edad-Sector'!$S$11,'Contratadas Sexo-Edad-Sector'!$V$11,'Contratadas Sexo-Edad-Sector'!$Y$11,'Contratadas Sexo-Edad-Sector'!$AB$11,'Contratadas Sexo-Edad-Sector'!$AE$11)</c:f>
              <c:numCache/>
            </c:numRef>
          </c:val>
          <c:smooth val="0"/>
        </c:ser>
        <c:ser>
          <c:idx val="2"/>
          <c:order val="2"/>
          <c:tx>
            <c:strRef>
              <c:f>'Contratadas Sexo-Edad-Sector'!$A$12</c:f>
              <c:strCache>
                <c:ptCount val="1"/>
                <c:pt idx="0">
                  <c:v>Construcción</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Sexo-Edad-Sector'!$D$12,'Contratadas Sexo-Edad-Sector'!$G$12,'Contratadas Sexo-Edad-Sector'!$J$12,'Contratadas Sexo-Edad-Sector'!$M$12,'Contratadas Sexo-Edad-Sector'!$P$12,'Contratadas Sexo-Edad-Sector'!$S$12,'Contratadas Sexo-Edad-Sector'!$V$12,'Contratadas Sexo-Edad-Sector'!$Y$12,'Contratadas Sexo-Edad-Sector'!$AB$12,'Contratadas Sexo-Edad-Sector'!$AE$12)</c:f>
              <c:numCache/>
            </c:numRef>
          </c:val>
          <c:smooth val="0"/>
        </c:ser>
        <c:ser>
          <c:idx val="3"/>
          <c:order val="3"/>
          <c:tx>
            <c:strRef>
              <c:f>'Contratadas Sexo-Edad-Sector'!$A$13</c:f>
              <c:strCache>
                <c:ptCount val="1"/>
                <c:pt idx="0">
                  <c:v>Servicios</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Sexo-Edad-Sector'!$D$13,'Contratadas Sexo-Edad-Sector'!$G$13,'Contratadas Sexo-Edad-Sector'!$J$13,'Contratadas Sexo-Edad-Sector'!$M$13,'Contratadas Sexo-Edad-Sector'!$P$13,'Contratadas Sexo-Edad-Sector'!$S$13,'Contratadas Sexo-Edad-Sector'!$V$13,'Contratadas Sexo-Edad-Sector'!$Y$13,'Contratadas Sexo-Edad-Sector'!$AB$13,'Contratadas Sexo-Edad-Sector'!$AE$13)</c:f>
              <c:numCache/>
            </c:numRef>
          </c:val>
          <c:smooth val="0"/>
        </c:ser>
        <c:ser>
          <c:idx val="4"/>
          <c:order val="4"/>
          <c:tx>
            <c:strRef>
              <c:f>'Contratadas Sexo-Edad-Sector'!$A$14</c:f>
              <c:strCache>
                <c:ptCount val="1"/>
                <c:pt idx="0">
                  <c:v>Admón. Pública y Defensa</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Sexo-Edad-Sector'!$D$14,'Contratadas Sexo-Edad-Sector'!$G$14,'Contratadas Sexo-Edad-Sector'!$J$14,'Contratadas Sexo-Edad-Sector'!$M$14,'Contratadas Sexo-Edad-Sector'!$P$14,'Contratadas Sexo-Edad-Sector'!$S$14,'Contratadas Sexo-Edad-Sector'!$V$14,'Contratadas Sexo-Edad-Sector'!$Y$14,'Contratadas Sexo-Edad-Sector'!$AB$14,'Contratadas Sexo-Edad-Sector'!$AE$14)</c:f>
              <c:numCache/>
            </c:numRef>
          </c:val>
          <c:smooth val="0"/>
        </c:ser>
        <c:axId val="33766156"/>
        <c:axId val="35459949"/>
      </c:lineChart>
      <c:catAx>
        <c:axId val="33766156"/>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459949"/>
        <c:crosses val="autoZero"/>
        <c:auto val="1"/>
        <c:lblOffset val="100"/>
        <c:noMultiLvlLbl val="0"/>
      </c:catAx>
      <c:valAx>
        <c:axId val="35459949"/>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766156"/>
        <c:crosses val="autoZero"/>
        <c:crossBetween val="between"/>
        <c:dispUnits/>
      </c:valAx>
      <c:spPr>
        <a:noFill/>
        <a:ln>
          <a:noFill/>
        </a:ln>
      </c:spPr>
    </c:plotArea>
    <c:legend>
      <c:legendPos val="t"/>
      <c:layout>
        <c:manualLayout>
          <c:xMode val="edge"/>
          <c:yMode val="edge"/>
          <c:x val="0"/>
          <c:y val="0.0185"/>
          <c:w val="0.996"/>
          <c:h val="0.078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325"/>
          <c:y val="0.14425"/>
          <c:w val="0.90375"/>
          <c:h val="0.72925"/>
        </c:manualLayout>
      </c:layout>
      <c:lineChart>
        <c:grouping val="standard"/>
        <c:varyColors val="0"/>
        <c:ser>
          <c:idx val="0"/>
          <c:order val="0"/>
          <c:tx>
            <c:strRef>
              <c:f>'Duración Contratos-Estudios'!$A$9</c:f>
              <c:strCache>
                <c:ptCount val="1"/>
                <c:pt idx="0">
                  <c:v>&lt;= 1 Mes</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Contratos-Estudios'!$B$9:$I$9</c:f>
              <c:numCache/>
            </c:numRef>
          </c:val>
          <c:smooth val="0"/>
        </c:ser>
        <c:ser>
          <c:idx val="1"/>
          <c:order val="1"/>
          <c:tx>
            <c:strRef>
              <c:f>'Duración Contratos-Estudios'!$A$10</c:f>
              <c:strCache>
                <c:ptCount val="1"/>
                <c:pt idx="0">
                  <c:v>1 – 3 meses</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Contratos-Estudios'!$B$10:$I$10</c:f>
              <c:numCache/>
            </c:numRef>
          </c:val>
          <c:smooth val="0"/>
        </c:ser>
        <c:ser>
          <c:idx val="2"/>
          <c:order val="2"/>
          <c:tx>
            <c:strRef>
              <c:f>'Duración Contratos-Estudios'!$A$11</c:f>
              <c:strCache>
                <c:ptCount val="1"/>
                <c:pt idx="0">
                  <c:v>3-6 meses</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Contratos-Estudios'!$B$11:$I$11</c:f>
              <c:numCache/>
            </c:numRef>
          </c:val>
          <c:smooth val="0"/>
        </c:ser>
        <c:ser>
          <c:idx val="3"/>
          <c:order val="3"/>
          <c:tx>
            <c:strRef>
              <c:f>'Duración Contratos-Estudios'!$A$12</c:f>
              <c:strCache>
                <c:ptCount val="1"/>
                <c:pt idx="0">
                  <c:v>6-12 meses</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Contratos-Estudios'!$B$12:$I$12</c:f>
              <c:numCache/>
            </c:numRef>
          </c:val>
          <c:smooth val="0"/>
        </c:ser>
        <c:ser>
          <c:idx val="4"/>
          <c:order val="4"/>
          <c:tx>
            <c:strRef>
              <c:f>'Duración Contratos-Estudios'!$A$13</c:f>
              <c:strCache>
                <c:ptCount val="1"/>
                <c:pt idx="0">
                  <c:v>&gt; 12 meses</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Contratos-Estudios'!$B$13:$I$13</c:f>
              <c:numCache/>
            </c:numRef>
          </c:val>
          <c:smooth val="0"/>
        </c:ser>
        <c:ser>
          <c:idx val="5"/>
          <c:order val="5"/>
          <c:tx>
            <c:strRef>
              <c:f>'Duración Contratos-Estudios'!$A$14</c:f>
              <c:strCache>
                <c:ptCount val="1"/>
                <c:pt idx="0">
                  <c:v>Indefinido / Obra o Servicio</c:v>
                </c:pt>
              </c:strCache>
            </c:strRef>
          </c:tx>
          <c:spPr>
            <a:ln w="38100"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Contratos-Estudios'!$B$14:$I$14</c:f>
              <c:numCache/>
            </c:numRef>
          </c:val>
          <c:smooth val="0"/>
        </c:ser>
        <c:axId val="50704086"/>
        <c:axId val="53683591"/>
      </c:lineChart>
      <c:catAx>
        <c:axId val="5070408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683591"/>
        <c:crosses val="autoZero"/>
        <c:auto val="1"/>
        <c:lblOffset val="100"/>
        <c:noMultiLvlLbl val="0"/>
      </c:catAx>
      <c:valAx>
        <c:axId val="53683591"/>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704086"/>
        <c:crosses val="autoZero"/>
        <c:crossBetween val="between"/>
        <c:dispUnits/>
      </c:valAx>
      <c:spPr>
        <a:noFill/>
        <a:ln>
          <a:noFill/>
        </a:ln>
      </c:spPr>
    </c:plotArea>
    <c:legend>
      <c:legendPos val="t"/>
      <c:layout>
        <c:manualLayout>
          <c:xMode val="edge"/>
          <c:yMode val="edge"/>
          <c:x val="0"/>
          <c:y val="0.026"/>
          <c:w val="0.991"/>
          <c:h val="0.087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2"/>
              </a:solidFill>
              <a:ln>
                <a:solidFill>
                  <a:schemeClr val="accent2"/>
                </a:solidFill>
              </a:ln>
            </c:spPr>
          </c:dPt>
          <c:dPt>
            <c:idx val="2"/>
            <c:invertIfNegative val="0"/>
            <c:spPr>
              <a:solidFill>
                <a:schemeClr val="accent3"/>
              </a:solidFill>
              <a:ln>
                <a:solidFill>
                  <a:schemeClr val="accent3"/>
                </a:solidFill>
              </a:ln>
            </c:spPr>
          </c:dPt>
          <c:dPt>
            <c:idx val="3"/>
            <c:invertIfNegative val="0"/>
            <c:spPr>
              <a:solidFill>
                <a:schemeClr val="accent4"/>
              </a:solidFill>
              <a:ln>
                <a:solidFill>
                  <a:schemeClr val="accent4"/>
                </a:solidFill>
              </a:ln>
            </c:spPr>
          </c:dPt>
          <c:dPt>
            <c:idx val="4"/>
            <c:invertIfNegative val="0"/>
            <c:spPr>
              <a:solidFill>
                <a:schemeClr val="accent6"/>
              </a:solidFill>
              <a:ln>
                <a:solidFill>
                  <a:schemeClr val="accent6"/>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'Seguridad Social'!$A$39:$A$43</c:f>
              <c:strCache/>
            </c:strRef>
          </c:cat>
          <c:val>
            <c:numRef>
              <c:f>'Seguridad Social'!$V$39:$V$43</c:f>
              <c:numCache/>
            </c:numRef>
          </c:val>
        </c:ser>
        <c:gapWidth val="199"/>
        <c:axId val="13390272"/>
        <c:axId val="53403585"/>
      </c:barChart>
      <c:catAx>
        <c:axId val="13390272"/>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403585"/>
        <c:crosses val="autoZero"/>
        <c:auto val="1"/>
        <c:lblOffset val="100"/>
        <c:noMultiLvlLbl val="0"/>
      </c:catAx>
      <c:valAx>
        <c:axId val="53403585"/>
        <c:scaling>
          <c:orientation val="minMax"/>
          <c:max val="1"/>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390272"/>
        <c:crosses val="autoZero"/>
        <c:crossBetween val="between"/>
        <c:dispUnits/>
        <c:majorUnit val="0.2"/>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5"/>
          <c:y val="0.0405"/>
          <c:w val="0.54975"/>
          <c:h val="0.9595"/>
        </c:manualLayout>
      </c:layout>
      <c:pieChart>
        <c:varyColors val="1"/>
        <c:ser>
          <c:idx val="0"/>
          <c:order val="0"/>
          <c:tx>
            <c:strRef>
              <c:f>'Seguridad Social'!$C$7</c:f>
              <c:strCache>
                <c:ptCount val="1"/>
                <c:pt idx="0">
                  <c:v>% del total</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scene3d>
                <a:camera prst="orthographicFront"/>
                <a:lightRig rig="brightRoom" dir="t"/>
              </a:scene3d>
              <a:sp3d prstMaterial="flat">
                <a:bevelT w="50800" h="101600" prst="angle"/>
                <a:contourClr>
                  <a:srgbClr val="000000"/>
                </a:contourClr>
              </a:sp3d>
            </c:spPr>
          </c:dPt>
          <c:dPt>
            <c:idx val="1"/>
            <c:spPr>
              <a:solidFill>
                <a:schemeClr val="accent2"/>
              </a:solidFill>
              <a:ln>
                <a:noFill/>
              </a:ln>
              <a:scene3d>
                <a:camera prst="orthographicFront"/>
                <a:lightRig rig="brightRoom" dir="t"/>
              </a:scene3d>
              <a:sp3d prstMaterial="flat">
                <a:bevelT w="50800" h="101600" prst="angle"/>
                <a:contourClr>
                  <a:srgbClr val="000000"/>
                </a:contourClr>
              </a:sp3d>
            </c:spPr>
          </c:dPt>
          <c:dPt>
            <c:idx val="2"/>
            <c:spPr>
              <a:solidFill>
                <a:schemeClr val="accent3"/>
              </a:solidFill>
              <a:ln>
                <a:noFill/>
              </a:ln>
              <a:scene3d>
                <a:camera prst="orthographicFront"/>
                <a:lightRig rig="brightRoom" dir="t"/>
              </a:scene3d>
              <a:sp3d prstMaterial="flat">
                <a:bevelT w="50800" h="101600" prst="angle"/>
                <a:contourClr>
                  <a:srgbClr val="000000"/>
                </a:contourClr>
              </a:sp3d>
            </c:spPr>
          </c:dPt>
          <c:dPt>
            <c:idx val="3"/>
            <c:spPr>
              <a:solidFill>
                <a:schemeClr val="accent4"/>
              </a:solidFill>
              <a:ln>
                <a:noFill/>
              </a:ln>
              <a:scene3d>
                <a:camera prst="orthographicFront"/>
                <a:lightRig rig="brightRoom" dir="t"/>
              </a:scene3d>
              <a:sp3d prstMaterial="flat">
                <a:bevelT w="50800" h="101600" prst="angle"/>
                <a:contourClr>
                  <a:srgbClr val="000000"/>
                </a:contourClr>
              </a:sp3d>
            </c:spPr>
          </c:dP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'Seguridad Social'!$A$8:$A$11</c:f>
              <c:strCache/>
            </c:strRef>
          </c:cat>
          <c:val>
            <c:numRef>
              <c:f>'Seguridad Social'!$C$8:$C$11</c:f>
              <c:numCache/>
            </c:numRef>
          </c:val>
        </c:ser>
      </c:pieChart>
      <c:spPr>
        <a:noFill/>
        <a:ln>
          <a:noFill/>
        </a:ln>
      </c:spPr>
    </c:plotArea>
    <c:legend>
      <c:legendPos val="t"/>
      <c:layout>
        <c:manualLayout>
          <c:xMode val="edge"/>
          <c:yMode val="edge"/>
          <c:x val="0.7225"/>
          <c:y val="0.14925"/>
          <c:w val="0.27475"/>
          <c:h val="0.8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695325</xdr:colOff>
      <xdr:row>8</xdr:row>
      <xdr:rowOff>19050</xdr:rowOff>
    </xdr:from>
    <xdr:to>
      <xdr:col>13</xdr:col>
      <xdr:colOff>695325</xdr:colOff>
      <xdr:row>23</xdr:row>
      <xdr:rowOff>95250</xdr:rowOff>
    </xdr:to>
    <xdr:graphicFrame macro="">
      <xdr:nvGraphicFramePr>
        <xdr:cNvPr id="3" name="Gráfico 2"/>
        <xdr:cNvGraphicFramePr/>
      </xdr:nvGraphicFramePr>
      <xdr:xfrm>
        <a:off x="3962400" y="1552575"/>
        <a:ext cx="6858000" cy="2933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22</xdr:row>
      <xdr:rowOff>66675</xdr:rowOff>
    </xdr:from>
    <xdr:to>
      <xdr:col>8</xdr:col>
      <xdr:colOff>638175</xdr:colOff>
      <xdr:row>39</xdr:row>
      <xdr:rowOff>57150</xdr:rowOff>
    </xdr:to>
    <xdr:graphicFrame macro="">
      <xdr:nvGraphicFramePr>
        <xdr:cNvPr id="4" name="3 Gráfico"/>
        <xdr:cNvGraphicFramePr/>
      </xdr:nvGraphicFramePr>
      <xdr:xfrm>
        <a:off x="1390650" y="4895850"/>
        <a:ext cx="5343525"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21</xdr:row>
      <xdr:rowOff>95250</xdr:rowOff>
    </xdr:from>
    <xdr:to>
      <xdr:col>8</xdr:col>
      <xdr:colOff>95250</xdr:colOff>
      <xdr:row>39</xdr:row>
      <xdr:rowOff>142875</xdr:rowOff>
    </xdr:to>
    <xdr:graphicFrame macro="">
      <xdr:nvGraphicFramePr>
        <xdr:cNvPr id="3" name="2 Gráfico"/>
        <xdr:cNvGraphicFramePr/>
      </xdr:nvGraphicFramePr>
      <xdr:xfrm>
        <a:off x="1809750" y="4714875"/>
        <a:ext cx="5210175" cy="3438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22</xdr:row>
      <xdr:rowOff>123825</xdr:rowOff>
    </xdr:from>
    <xdr:to>
      <xdr:col>11</xdr:col>
      <xdr:colOff>85725</xdr:colOff>
      <xdr:row>41</xdr:row>
      <xdr:rowOff>0</xdr:rowOff>
    </xdr:to>
    <xdr:graphicFrame macro="">
      <xdr:nvGraphicFramePr>
        <xdr:cNvPr id="3" name="2 Gráfico"/>
        <xdr:cNvGraphicFramePr/>
      </xdr:nvGraphicFramePr>
      <xdr:xfrm>
        <a:off x="695325" y="4638675"/>
        <a:ext cx="7772400" cy="3486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15</xdr:row>
      <xdr:rowOff>114300</xdr:rowOff>
    </xdr:from>
    <xdr:to>
      <xdr:col>2</xdr:col>
      <xdr:colOff>1628775</xdr:colOff>
      <xdr:row>32</xdr:row>
      <xdr:rowOff>104775</xdr:rowOff>
    </xdr:to>
    <xdr:graphicFrame macro="">
      <xdr:nvGraphicFramePr>
        <xdr:cNvPr id="2" name="Gráfico 1"/>
        <xdr:cNvGraphicFramePr/>
      </xdr:nvGraphicFramePr>
      <xdr:xfrm>
        <a:off x="161925" y="31242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16</xdr:row>
      <xdr:rowOff>142875</xdr:rowOff>
    </xdr:from>
    <xdr:to>
      <xdr:col>7</xdr:col>
      <xdr:colOff>247650</xdr:colOff>
      <xdr:row>33</xdr:row>
      <xdr:rowOff>133350</xdr:rowOff>
    </xdr:to>
    <xdr:graphicFrame macro="">
      <xdr:nvGraphicFramePr>
        <xdr:cNvPr id="5" name="4 Gráfico"/>
        <xdr:cNvGraphicFramePr/>
      </xdr:nvGraphicFramePr>
      <xdr:xfrm>
        <a:off x="933450" y="3209925"/>
        <a:ext cx="6457950" cy="32004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20</xdr:row>
      <xdr:rowOff>57150</xdr:rowOff>
    </xdr:from>
    <xdr:to>
      <xdr:col>7</xdr:col>
      <xdr:colOff>390525</xdr:colOff>
      <xdr:row>38</xdr:row>
      <xdr:rowOff>76200</xdr:rowOff>
    </xdr:to>
    <xdr:graphicFrame macro="">
      <xdr:nvGraphicFramePr>
        <xdr:cNvPr id="2" name="Gráfico 1"/>
        <xdr:cNvGraphicFramePr/>
      </xdr:nvGraphicFramePr>
      <xdr:xfrm>
        <a:off x="714375" y="4200525"/>
        <a:ext cx="6124575" cy="3419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45</xdr:row>
      <xdr:rowOff>142875</xdr:rowOff>
    </xdr:from>
    <xdr:to>
      <xdr:col>4</xdr:col>
      <xdr:colOff>533400</xdr:colOff>
      <xdr:row>60</xdr:row>
      <xdr:rowOff>28575</xdr:rowOff>
    </xdr:to>
    <xdr:graphicFrame macro="">
      <xdr:nvGraphicFramePr>
        <xdr:cNvPr id="3" name="2 Gráfico"/>
        <xdr:cNvGraphicFramePr/>
      </xdr:nvGraphicFramePr>
      <xdr:xfrm>
        <a:off x="400050" y="9591675"/>
        <a:ext cx="4638675" cy="2743200"/>
      </xdr:xfrm>
      <a:graphic>
        <a:graphicData uri="http://schemas.openxmlformats.org/drawingml/2006/chart">
          <c:chart xmlns:c="http://schemas.openxmlformats.org/drawingml/2006/chart" r:id="rId1"/>
        </a:graphicData>
      </a:graphic>
    </xdr:graphicFrame>
    <xdr:clientData/>
  </xdr:twoCellAnchor>
  <xdr:twoCellAnchor>
    <xdr:from>
      <xdr:col>0</xdr:col>
      <xdr:colOff>638175</xdr:colOff>
      <xdr:row>12</xdr:row>
      <xdr:rowOff>190500</xdr:rowOff>
    </xdr:from>
    <xdr:to>
      <xdr:col>4</xdr:col>
      <xdr:colOff>438150</xdr:colOff>
      <xdr:row>25</xdr:row>
      <xdr:rowOff>57150</xdr:rowOff>
    </xdr:to>
    <xdr:graphicFrame macro="">
      <xdr:nvGraphicFramePr>
        <xdr:cNvPr id="2" name="Gráfico 1"/>
        <xdr:cNvGraphicFramePr/>
      </xdr:nvGraphicFramePr>
      <xdr:xfrm>
        <a:off x="638175" y="2647950"/>
        <a:ext cx="4305300" cy="2466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2" max="2" width="101.421875" style="0" customWidth="1"/>
    <col min="258" max="258" width="101.421875" style="0" customWidth="1"/>
    <col min="514" max="514" width="101.421875" style="0" customWidth="1"/>
    <col min="770" max="770" width="101.421875" style="0" customWidth="1"/>
    <col min="1026" max="1026" width="101.421875" style="0" customWidth="1"/>
    <col min="1282" max="1282" width="101.421875" style="0" customWidth="1"/>
    <col min="1538" max="1538" width="101.421875" style="0" customWidth="1"/>
    <col min="1794" max="1794" width="101.421875" style="0" customWidth="1"/>
    <col min="2050" max="2050" width="101.421875" style="0" customWidth="1"/>
    <col min="2306" max="2306" width="101.421875" style="0" customWidth="1"/>
    <col min="2562" max="2562" width="101.421875" style="0" customWidth="1"/>
    <col min="2818" max="2818" width="101.421875" style="0" customWidth="1"/>
    <col min="3074" max="3074" width="101.421875" style="0" customWidth="1"/>
    <col min="3330" max="3330" width="101.421875" style="0" customWidth="1"/>
    <col min="3586" max="3586" width="101.421875" style="0" customWidth="1"/>
    <col min="3842" max="3842" width="101.421875" style="0" customWidth="1"/>
    <col min="4098" max="4098" width="101.421875" style="0" customWidth="1"/>
    <col min="4354" max="4354" width="101.421875" style="0" customWidth="1"/>
    <col min="4610" max="4610" width="101.421875" style="0" customWidth="1"/>
    <col min="4866" max="4866" width="101.421875" style="0" customWidth="1"/>
    <col min="5122" max="5122" width="101.421875" style="0" customWidth="1"/>
    <col min="5378" max="5378" width="101.421875" style="0" customWidth="1"/>
    <col min="5634" max="5634" width="101.421875" style="0" customWidth="1"/>
    <col min="5890" max="5890" width="101.421875" style="0" customWidth="1"/>
    <col min="6146" max="6146" width="101.421875" style="0" customWidth="1"/>
    <col min="6402" max="6402" width="101.421875" style="0" customWidth="1"/>
    <col min="6658" max="6658" width="101.421875" style="0" customWidth="1"/>
    <col min="6914" max="6914" width="101.421875" style="0" customWidth="1"/>
    <col min="7170" max="7170" width="101.421875" style="0" customWidth="1"/>
    <col min="7426" max="7426" width="101.421875" style="0" customWidth="1"/>
    <col min="7682" max="7682" width="101.421875" style="0" customWidth="1"/>
    <col min="7938" max="7938" width="101.421875" style="0" customWidth="1"/>
    <col min="8194" max="8194" width="101.421875" style="0" customWidth="1"/>
    <col min="8450" max="8450" width="101.421875" style="0" customWidth="1"/>
    <col min="8706" max="8706" width="101.421875" style="0" customWidth="1"/>
    <col min="8962" max="8962" width="101.421875" style="0" customWidth="1"/>
    <col min="9218" max="9218" width="101.421875" style="0" customWidth="1"/>
    <col min="9474" max="9474" width="101.421875" style="0" customWidth="1"/>
    <col min="9730" max="9730" width="101.421875" style="0" customWidth="1"/>
    <col min="9986" max="9986" width="101.421875" style="0" customWidth="1"/>
    <col min="10242" max="10242" width="101.421875" style="0" customWidth="1"/>
    <col min="10498" max="10498" width="101.421875" style="0" customWidth="1"/>
    <col min="10754" max="10754" width="101.421875" style="0" customWidth="1"/>
    <col min="11010" max="11010" width="101.421875" style="0" customWidth="1"/>
    <col min="11266" max="11266" width="101.421875" style="0" customWidth="1"/>
    <col min="11522" max="11522" width="101.421875" style="0" customWidth="1"/>
    <col min="11778" max="11778" width="101.421875" style="0" customWidth="1"/>
    <col min="12034" max="12034" width="101.421875" style="0" customWidth="1"/>
    <col min="12290" max="12290" width="101.421875" style="0" customWidth="1"/>
    <col min="12546" max="12546" width="101.421875" style="0" customWidth="1"/>
    <col min="12802" max="12802" width="101.421875" style="0" customWidth="1"/>
    <col min="13058" max="13058" width="101.421875" style="0" customWidth="1"/>
    <col min="13314" max="13314" width="101.421875" style="0" customWidth="1"/>
    <col min="13570" max="13570" width="101.421875" style="0" customWidth="1"/>
    <col min="13826" max="13826" width="101.421875" style="0" customWidth="1"/>
    <col min="14082" max="14082" width="101.421875" style="0" customWidth="1"/>
    <col min="14338" max="14338" width="101.421875" style="0" customWidth="1"/>
    <col min="14594" max="14594" width="101.421875" style="0" customWidth="1"/>
    <col min="14850" max="14850" width="101.421875" style="0" customWidth="1"/>
    <col min="15106" max="15106" width="101.421875" style="0" customWidth="1"/>
    <col min="15362" max="15362" width="101.421875" style="0" customWidth="1"/>
    <col min="15618" max="15618" width="101.421875" style="0" customWidth="1"/>
    <col min="15874" max="15874" width="101.421875" style="0" customWidth="1"/>
    <col min="16130" max="16130" width="101.421875" style="0" customWidth="1"/>
  </cols>
  <sheetData>
    <row r="1" spans="1:33" ht="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s="39" customFormat="1" ht="222.75" customHeight="1">
      <c r="A4" s="37"/>
      <c r="B4" s="38" t="s">
        <v>176</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ht="90" customHeight="1">
      <c r="A5" s="36"/>
      <c r="B5" s="38" t="s">
        <v>188</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ht="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33" ht="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ht="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33" ht="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1:33" ht="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33" ht="1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1:33" ht="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ht="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3" ht="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ht="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ht="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1:33" ht="1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row>
    <row r="19" spans="1:33" ht="1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ht="1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ht="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row>
    <row r="22" spans="1:33" ht="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row>
    <row r="23" spans="1:33" ht="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ht="1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1:33" ht="1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row>
    <row r="26" spans="1:33" ht="1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1:33" ht="1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1:33" ht="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1:33" ht="1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ht="1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1:33" ht="1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row>
    <row r="32" spans="1:33" ht="1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ht="1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33" ht="1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row>
    <row r="35" spans="1:33" ht="1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row>
    <row r="36" spans="1:33" ht="1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ht="1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ht="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33" ht="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ht="1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33" ht="1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ht="1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ht="1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3" ht="1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1:33" ht="1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row>
    <row r="46" spans="1:33" ht="1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row>
    <row r="47" spans="1:33" ht="1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row>
    <row r="48" spans="1:33" ht="1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1:33" ht="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row r="50" spans="1:33" ht="1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1:33" ht="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spans="1:33" ht="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row>
    <row r="53" spans="1:33" ht="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row>
    <row r="54" spans="1:33" ht="1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5" spans="1:33" ht="1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row>
    <row r="56" spans="1:33" ht="1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row>
    <row r="57" spans="1:33" ht="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ht="1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1:33" ht="1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1:33" ht="1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row>
    <row r="61" spans="1:33" ht="1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row>
    <row r="62" spans="1:33" ht="1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row>
    <row r="63" spans="1:33" ht="1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row>
    <row r="64" spans="1:33" ht="1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row>
    <row r="65" spans="1:33" ht="1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row>
    <row r="66" spans="1:33" ht="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row>
    <row r="67" spans="1:33" ht="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row>
    <row r="68" spans="1:33" ht="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1:33" ht="1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spans="1:33" ht="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row>
    <row r="71" spans="1:33" ht="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row>
    <row r="72" spans="1:33" ht="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row>
    <row r="73" spans="1:33" ht="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1:33" ht="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row>
    <row r="75" spans="1:33" ht="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row>
    <row r="76" spans="1:33" ht="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row>
    <row r="77" spans="1:33" ht="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row>
    <row r="78" spans="1:33" ht="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row>
    <row r="79" spans="1:33" ht="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row>
    <row r="80" spans="1:33" ht="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row>
    <row r="81" spans="1:33" ht="1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row>
    <row r="82" spans="1:33" ht="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row>
    <row r="83" spans="1:33" ht="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row>
    <row r="84" spans="1:33" ht="1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row>
    <row r="85" spans="1:33" ht="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row>
    <row r="86" spans="1:33" ht="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row>
    <row r="87" spans="1:33" ht="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row>
    <row r="88" spans="1:33" ht="1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row>
    <row r="89" spans="1:33" ht="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row>
    <row r="90" spans="1:33" ht="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row>
    <row r="91" spans="1:33" ht="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row>
    <row r="92" spans="1:33" ht="1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row>
    <row r="93" spans="1:33" ht="1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row>
    <row r="94" spans="1:33" ht="1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row>
    <row r="95" spans="1:33" ht="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row>
    <row r="96" spans="1:33" ht="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1:33" ht="1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1:33" ht="1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1:33" ht="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1:33" ht="1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row>
    <row r="101" spans="1:33" ht="1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row>
    <row r="102" spans="1:33" ht="1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row>
    <row r="103" spans="1:33" ht="1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1:33" ht="1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row>
    <row r="105" spans="1:33" ht="1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row>
    <row r="106" spans="1:33" ht="1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row>
    <row r="107" spans="1:33" ht="1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row>
    <row r="108" spans="1:33" ht="1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row>
    <row r="109" spans="1:33" ht="1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row>
    <row r="110" spans="1:33" ht="1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row>
    <row r="111" spans="1:33" ht="1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row>
    <row r="112" spans="1:33" ht="1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row>
    <row r="113" spans="1:33" ht="1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row>
    <row r="114" spans="1:33" ht="1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row>
    <row r="115" spans="1:33" ht="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row>
    <row r="116" spans="1:33" ht="1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row>
    <row r="117" spans="1:33" ht="1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row>
    <row r="118" spans="1:33" ht="1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topLeftCell="A1"/>
  </sheetViews>
  <sheetFormatPr defaultColWidth="11.421875" defaultRowHeight="15"/>
  <cols>
    <col min="1" max="1" width="7.57421875" style="9" bestFit="1" customWidth="1"/>
    <col min="2" max="2" width="42.57421875" style="9" customWidth="1"/>
    <col min="3" max="3" width="13.8515625" style="9" bestFit="1" customWidth="1"/>
    <col min="4" max="4" width="18.7109375" style="9" customWidth="1"/>
    <col min="5" max="5" width="13.57421875" style="9" bestFit="1" customWidth="1"/>
    <col min="6" max="6" width="18.140625" style="9" customWidth="1"/>
    <col min="7" max="7" width="11.421875" style="9" customWidth="1"/>
    <col min="8" max="8" width="15.7109375" style="9" customWidth="1"/>
    <col min="9" max="16384" width="11.421875" style="9" customWidth="1"/>
  </cols>
  <sheetData>
    <row r="1" ht="15.75">
      <c r="A1" s="12" t="s">
        <v>18</v>
      </c>
    </row>
    <row r="2" ht="15.75">
      <c r="A2" s="12"/>
    </row>
    <row r="3" spans="1:9" ht="15">
      <c r="A3" s="91" t="s">
        <v>274</v>
      </c>
      <c r="B3" s="91"/>
      <c r="C3" s="91"/>
      <c r="D3" s="91"/>
      <c r="E3" s="91"/>
      <c r="F3" s="91"/>
      <c r="G3" s="46"/>
      <c r="H3" s="45"/>
      <c r="I3" s="45"/>
    </row>
    <row r="4" spans="1:7" ht="15">
      <c r="A4" s="91"/>
      <c r="B4" s="91"/>
      <c r="C4" s="91"/>
      <c r="D4" s="91"/>
      <c r="E4" s="91"/>
      <c r="F4" s="91"/>
      <c r="G4" s="46"/>
    </row>
    <row r="6" spans="1:8" ht="15">
      <c r="A6" s="98" t="s">
        <v>221</v>
      </c>
      <c r="B6" s="98"/>
      <c r="C6" s="98"/>
      <c r="D6" s="98"/>
      <c r="E6" s="98"/>
      <c r="F6" s="98"/>
      <c r="G6" s="98"/>
      <c r="H6" s="98"/>
    </row>
    <row r="7" spans="1:8" ht="38.25">
      <c r="A7" s="10" t="s">
        <v>71</v>
      </c>
      <c r="B7" s="10" t="s">
        <v>113</v>
      </c>
      <c r="C7" s="26" t="s">
        <v>172</v>
      </c>
      <c r="D7" s="27" t="s">
        <v>173</v>
      </c>
      <c r="E7" s="10" t="s">
        <v>116</v>
      </c>
      <c r="F7" s="8" t="s">
        <v>6</v>
      </c>
      <c r="G7" s="10" t="s">
        <v>5</v>
      </c>
      <c r="H7" s="8" t="s">
        <v>117</v>
      </c>
    </row>
    <row r="8" spans="1:8" ht="25.5">
      <c r="A8" s="14" t="s">
        <v>73</v>
      </c>
      <c r="B8" s="22" t="str">
        <f>'Contratos-Personas por Sectores'!B9</f>
        <v>Peones agrícolas (excepto en huertas, invernaderos, viveros y jardines)</v>
      </c>
      <c r="C8" s="31">
        <f>'Contratos-Personas por Sectores'!F9</f>
        <v>1283</v>
      </c>
      <c r="D8" s="34">
        <f>C8/$G$48</f>
        <v>0.2319652865666245</v>
      </c>
      <c r="E8" s="31">
        <f>'Contratos-Personas por Sectores'!G9</f>
        <v>738</v>
      </c>
      <c r="F8" s="34">
        <f>E8/$G$48</f>
        <v>0.13342975953715422</v>
      </c>
      <c r="G8" s="31">
        <f>'Contratos-Personas por Sectores'!H9</f>
        <v>2021</v>
      </c>
      <c r="H8" s="34">
        <f>G8/$G$48</f>
        <v>0.3653950461037787</v>
      </c>
    </row>
    <row r="9" spans="1:8" ht="15">
      <c r="A9" s="14" t="s">
        <v>74</v>
      </c>
      <c r="B9" s="22" t="str">
        <f>'Contratos-Personas por Sectores'!B10</f>
        <v>Camareros asalariados</v>
      </c>
      <c r="C9" s="31">
        <f>'Contratos-Personas por Sectores'!F10</f>
        <v>361</v>
      </c>
      <c r="D9" s="34">
        <f aca="true" t="shared" si="0" ref="D9:D48">C9/$G$48</f>
        <v>0.06526848671126378</v>
      </c>
      <c r="E9" s="31">
        <f>'Contratos-Personas por Sectores'!G10</f>
        <v>270</v>
      </c>
      <c r="F9" s="34">
        <f aca="true" t="shared" si="1" ref="F9:F48">E9/$G$48</f>
        <v>0.04881576568432471</v>
      </c>
      <c r="G9" s="31">
        <f>'Contratos-Personas por Sectores'!H10</f>
        <v>631</v>
      </c>
      <c r="H9" s="34">
        <f aca="true" t="shared" si="2" ref="H9:H48">G9/$G$48</f>
        <v>0.1140842523955885</v>
      </c>
    </row>
    <row r="10" spans="1:8" ht="25.5">
      <c r="A10" s="14" t="s">
        <v>75</v>
      </c>
      <c r="B10" s="22" t="str">
        <f>'Contratos-Personas por Sectores'!B11</f>
        <v>Personal de limpieza de oficinas, hoteles y otros establecimientos similares</v>
      </c>
      <c r="C10" s="31">
        <f>'Contratos-Personas por Sectores'!F11</f>
        <v>59</v>
      </c>
      <c r="D10" s="34">
        <f t="shared" si="0"/>
        <v>0.010667148797685771</v>
      </c>
      <c r="E10" s="31">
        <f>'Contratos-Personas por Sectores'!G11</f>
        <v>264</v>
      </c>
      <c r="F10" s="34">
        <f t="shared" si="1"/>
        <v>0.04773097089133972</v>
      </c>
      <c r="G10" s="31">
        <f>'Contratos-Personas por Sectores'!H11</f>
        <v>323</v>
      </c>
      <c r="H10" s="34">
        <f t="shared" si="2"/>
        <v>0.058398119689025495</v>
      </c>
    </row>
    <row r="11" spans="1:8" ht="25.5">
      <c r="A11" s="14" t="s">
        <v>76</v>
      </c>
      <c r="B11" s="22" t="str">
        <f>'Contratos-Personas por Sectores'!B12</f>
        <v>Empleados de servicios de correos (excepto empleados de mostrador)</v>
      </c>
      <c r="C11" s="31">
        <f>'Contratos-Personas por Sectores'!F12</f>
        <v>105</v>
      </c>
      <c r="D11" s="34">
        <f t="shared" si="0"/>
        <v>0.018983908877237388</v>
      </c>
      <c r="E11" s="31">
        <f>'Contratos-Personas por Sectores'!G12</f>
        <v>144</v>
      </c>
      <c r="F11" s="34">
        <f t="shared" si="1"/>
        <v>0.026035075031639848</v>
      </c>
      <c r="G11" s="31">
        <f>'Contratos-Personas por Sectores'!H12</f>
        <v>249</v>
      </c>
      <c r="H11" s="34">
        <f t="shared" si="2"/>
        <v>0.045018983908877236</v>
      </c>
    </row>
    <row r="12" spans="1:8" ht="15">
      <c r="A12" s="14" t="s">
        <v>77</v>
      </c>
      <c r="B12" s="22" t="str">
        <f>'Contratos-Personas por Sectores'!B13</f>
        <v>Peones de las industrias manufactureras</v>
      </c>
      <c r="C12" s="31">
        <f>'Contratos-Personas por Sectores'!F13</f>
        <v>170</v>
      </c>
      <c r="D12" s="34">
        <f t="shared" si="0"/>
        <v>0.030735852467908154</v>
      </c>
      <c r="E12" s="31">
        <f>'Contratos-Personas por Sectores'!G13</f>
        <v>87</v>
      </c>
      <c r="F12" s="34">
        <f t="shared" si="1"/>
        <v>0.015729524498282407</v>
      </c>
      <c r="G12" s="31">
        <f>'Contratos-Personas por Sectores'!H13</f>
        <v>257</v>
      </c>
      <c r="H12" s="34">
        <f t="shared" si="2"/>
        <v>0.04646537696619056</v>
      </c>
    </row>
    <row r="13" spans="1:8" ht="15">
      <c r="A13" s="14" t="s">
        <v>78</v>
      </c>
      <c r="B13" s="22" t="str">
        <f>'Contratos-Personas por Sectores'!B14</f>
        <v>Compositores, músicos y cantantes</v>
      </c>
      <c r="C13" s="31">
        <f>'Contratos-Personas por Sectores'!F14</f>
        <v>87</v>
      </c>
      <c r="D13" s="34">
        <f t="shared" si="0"/>
        <v>0.015729524498282407</v>
      </c>
      <c r="E13" s="31">
        <f>'Contratos-Personas por Sectores'!G14</f>
        <v>22</v>
      </c>
      <c r="F13" s="34">
        <f t="shared" si="1"/>
        <v>0.0039775809076116435</v>
      </c>
      <c r="G13" s="31">
        <f>'Contratos-Personas por Sectores'!H14</f>
        <v>109</v>
      </c>
      <c r="H13" s="34">
        <f t="shared" si="2"/>
        <v>0.01970710540589405</v>
      </c>
    </row>
    <row r="14" spans="1:8" ht="15">
      <c r="A14" s="14" t="s">
        <v>79</v>
      </c>
      <c r="B14" s="22" t="str">
        <f>'Contratos-Personas por Sectores'!B15</f>
        <v>Vendedores en tiendas y almacenes</v>
      </c>
      <c r="C14" s="31">
        <f>'Contratos-Personas por Sectores'!F15</f>
        <v>64</v>
      </c>
      <c r="D14" s="34">
        <f t="shared" si="0"/>
        <v>0.0115711444585066</v>
      </c>
      <c r="E14" s="31">
        <f>'Contratos-Personas por Sectores'!G15</f>
        <v>174</v>
      </c>
      <c r="F14" s="34">
        <f t="shared" si="1"/>
        <v>0.03145904899656481</v>
      </c>
      <c r="G14" s="31">
        <f>'Contratos-Personas por Sectores'!H15</f>
        <v>238</v>
      </c>
      <c r="H14" s="34">
        <f t="shared" si="2"/>
        <v>0.04303019345507141</v>
      </c>
    </row>
    <row r="15" spans="1:8" ht="25.5">
      <c r="A15" s="14" t="s">
        <v>80</v>
      </c>
      <c r="B15" s="22" t="str">
        <f>'Contratos-Personas por Sectores'!B16</f>
        <v>Peones agrícolas en huertas, invernaderos, viveros y jardines</v>
      </c>
      <c r="C15" s="31">
        <f>'Contratos-Personas por Sectores'!F16</f>
        <v>130</v>
      </c>
      <c r="D15" s="34">
        <f t="shared" si="0"/>
        <v>0.02350388718134153</v>
      </c>
      <c r="E15" s="31">
        <f>'Contratos-Personas por Sectores'!G16</f>
        <v>103</v>
      </c>
      <c r="F15" s="34">
        <f t="shared" si="1"/>
        <v>0.018622310612909056</v>
      </c>
      <c r="G15" s="31">
        <f>'Contratos-Personas por Sectores'!H16</f>
        <v>233</v>
      </c>
      <c r="H15" s="34">
        <f t="shared" si="2"/>
        <v>0.042126197794250586</v>
      </c>
    </row>
    <row r="16" spans="1:8" ht="38.25">
      <c r="A16" s="14" t="s">
        <v>81</v>
      </c>
      <c r="B16" s="22" t="str">
        <f>'Contratos-Personas por Sectores'!B17</f>
        <v>Trabajadores conserveros de frutas y hortalizas y trabajadores de la elaboración de bebidas no alcohólicas</v>
      </c>
      <c r="C16" s="31">
        <f>'Contratos-Personas por Sectores'!F17</f>
        <v>108</v>
      </c>
      <c r="D16" s="34">
        <f t="shared" si="0"/>
        <v>0.019526306273729886</v>
      </c>
      <c r="E16" s="31">
        <f>'Contratos-Personas por Sectores'!G17</f>
        <v>50</v>
      </c>
      <c r="F16" s="34">
        <f t="shared" si="1"/>
        <v>0.00903995660820828</v>
      </c>
      <c r="G16" s="31">
        <f>'Contratos-Personas por Sectores'!H17</f>
        <v>158</v>
      </c>
      <c r="H16" s="34">
        <f t="shared" si="2"/>
        <v>0.028566262881938167</v>
      </c>
    </row>
    <row r="17" spans="1:8" ht="15">
      <c r="A17" s="14" t="s">
        <v>82</v>
      </c>
      <c r="B17" s="22" t="str">
        <f>'Contratos-Personas por Sectores'!B18</f>
        <v>Ayudantes de cocina</v>
      </c>
      <c r="C17" s="31">
        <f>'Contratos-Personas por Sectores'!F18</f>
        <v>27</v>
      </c>
      <c r="D17" s="34">
        <f t="shared" si="0"/>
        <v>0.0048815765684324715</v>
      </c>
      <c r="E17" s="31">
        <f>'Contratos-Personas por Sectores'!G18</f>
        <v>50</v>
      </c>
      <c r="F17" s="34">
        <f t="shared" si="1"/>
        <v>0.00903995660820828</v>
      </c>
      <c r="G17" s="31">
        <f>'Contratos-Personas por Sectores'!H18</f>
        <v>77</v>
      </c>
      <c r="H17" s="34">
        <f t="shared" si="2"/>
        <v>0.013921533176640752</v>
      </c>
    </row>
    <row r="18" spans="1:8" ht="15">
      <c r="A18" s="14" t="s">
        <v>83</v>
      </c>
      <c r="B18" s="22" t="str">
        <f>'Contratos-Personas por Sectores'!B19</f>
        <v>Albañiles</v>
      </c>
      <c r="C18" s="31">
        <f>'Contratos-Personas por Sectores'!F19</f>
        <v>117</v>
      </c>
      <c r="D18" s="34">
        <f t="shared" si="0"/>
        <v>0.021153498463207375</v>
      </c>
      <c r="E18" s="31">
        <f>'Contratos-Personas por Sectores'!G19</f>
        <v>2</v>
      </c>
      <c r="F18" s="34">
        <f t="shared" si="1"/>
        <v>0.0003615982643283312</v>
      </c>
      <c r="G18" s="31">
        <f>'Contratos-Personas por Sectores'!H19</f>
        <v>119</v>
      </c>
      <c r="H18" s="34">
        <f t="shared" si="2"/>
        <v>0.021515096727535706</v>
      </c>
    </row>
    <row r="19" spans="1:8" ht="15">
      <c r="A19" s="14" t="s">
        <v>84</v>
      </c>
      <c r="B19" s="22" t="str">
        <f>'Contratos-Personas por Sectores'!B20</f>
        <v>Conductores asalariados de camiones</v>
      </c>
      <c r="C19" s="31">
        <f>'Contratos-Personas por Sectores'!F20</f>
        <v>92</v>
      </c>
      <c r="D19" s="34">
        <f t="shared" si="0"/>
        <v>0.016633520159103236</v>
      </c>
      <c r="E19" s="31">
        <f>'Contratos-Personas por Sectores'!G20</f>
        <v>0</v>
      </c>
      <c r="F19" s="34">
        <f t="shared" si="1"/>
        <v>0</v>
      </c>
      <c r="G19" s="31">
        <f>'Contratos-Personas por Sectores'!H20</f>
        <v>92</v>
      </c>
      <c r="H19" s="34">
        <f t="shared" si="2"/>
        <v>0.016633520159103236</v>
      </c>
    </row>
    <row r="20" spans="1:8" ht="25.5">
      <c r="A20" s="14" t="s">
        <v>85</v>
      </c>
      <c r="B20" s="22" t="str">
        <f>'Contratos-Personas por Sectores'!B21</f>
        <v>Trabajadores de los cuidados personales a domicilio</v>
      </c>
      <c r="C20" s="31">
        <f>'Contratos-Personas por Sectores'!F21</f>
        <v>9</v>
      </c>
      <c r="D20" s="34">
        <f t="shared" si="0"/>
        <v>0.0016271921894774905</v>
      </c>
      <c r="E20" s="31">
        <f>'Contratos-Personas por Sectores'!G21</f>
        <v>75</v>
      </c>
      <c r="F20" s="34">
        <f t="shared" si="1"/>
        <v>0.013559934912312421</v>
      </c>
      <c r="G20" s="31">
        <f>'Contratos-Personas por Sectores'!H21</f>
        <v>84</v>
      </c>
      <c r="H20" s="34">
        <f t="shared" si="2"/>
        <v>0.015187127101789911</v>
      </c>
    </row>
    <row r="21" spans="1:8" ht="15">
      <c r="A21" s="14" t="s">
        <v>86</v>
      </c>
      <c r="B21" s="22" t="str">
        <f>'Contratos-Personas por Sectores'!B22</f>
        <v>Conductores de autobuses y tranvías</v>
      </c>
      <c r="C21" s="31">
        <f>'Contratos-Personas por Sectores'!F22</f>
        <v>37</v>
      </c>
      <c r="D21" s="34">
        <f t="shared" si="0"/>
        <v>0.006689567890074128</v>
      </c>
      <c r="E21" s="31">
        <f>'Contratos-Personas por Sectores'!G22</f>
        <v>1</v>
      </c>
      <c r="F21" s="34">
        <f t="shared" si="1"/>
        <v>0.0001807991321641656</v>
      </c>
      <c r="G21" s="31">
        <f>'Contratos-Personas por Sectores'!H22</f>
        <v>38</v>
      </c>
      <c r="H21" s="34">
        <f t="shared" si="2"/>
        <v>0.006870367022238293</v>
      </c>
    </row>
    <row r="22" spans="1:8" ht="15">
      <c r="A22" s="14" t="s">
        <v>87</v>
      </c>
      <c r="B22" s="22" t="str">
        <f>'Contratos-Personas por Sectores'!B23</f>
        <v>Cocineros asalariados</v>
      </c>
      <c r="C22" s="31">
        <f>'Contratos-Personas por Sectores'!F23</f>
        <v>21</v>
      </c>
      <c r="D22" s="34">
        <f t="shared" si="0"/>
        <v>0.003796781775447478</v>
      </c>
      <c r="E22" s="31">
        <f>'Contratos-Personas por Sectores'!G23</f>
        <v>40</v>
      </c>
      <c r="F22" s="34">
        <f t="shared" si="1"/>
        <v>0.0072319652865666245</v>
      </c>
      <c r="G22" s="31">
        <f>'Contratos-Personas por Sectores'!H23</f>
        <v>61</v>
      </c>
      <c r="H22" s="34">
        <f t="shared" si="2"/>
        <v>0.011028747062014102</v>
      </c>
    </row>
    <row r="23" spans="1:8" ht="38.25">
      <c r="A23" s="14" t="s">
        <v>88</v>
      </c>
      <c r="B23" s="22" t="str">
        <f>'Contratos-Personas por Sectores'!B24</f>
        <v>Empleados administrativos con tareas de atención al público no clasificados bajo otros epígrafes</v>
      </c>
      <c r="C23" s="31">
        <f>'Contratos-Personas por Sectores'!F24</f>
        <v>31</v>
      </c>
      <c r="D23" s="34">
        <f t="shared" si="0"/>
        <v>0.005604773097089134</v>
      </c>
      <c r="E23" s="31">
        <f>'Contratos-Personas por Sectores'!G24</f>
        <v>39</v>
      </c>
      <c r="F23" s="34">
        <f t="shared" si="1"/>
        <v>0.007051166154402459</v>
      </c>
      <c r="G23" s="31">
        <f>'Contratos-Personas por Sectores'!H24</f>
        <v>70</v>
      </c>
      <c r="H23" s="34">
        <f t="shared" si="2"/>
        <v>0.012655939251491593</v>
      </c>
    </row>
    <row r="24" spans="1:8" ht="25.5">
      <c r="A24" s="14" t="s">
        <v>89</v>
      </c>
      <c r="B24" s="22" t="str">
        <f>'Contratos-Personas por Sectores'!B25</f>
        <v>Conductores asalariados de automóviles, taxis y furgonetas</v>
      </c>
      <c r="C24" s="31">
        <f>'Contratos-Personas por Sectores'!F25</f>
        <v>58</v>
      </c>
      <c r="D24" s="34">
        <f t="shared" si="0"/>
        <v>0.010486349665521606</v>
      </c>
      <c r="E24" s="31">
        <f>'Contratos-Personas por Sectores'!G25</f>
        <v>3</v>
      </c>
      <c r="F24" s="34">
        <f t="shared" si="1"/>
        <v>0.0005423973964924968</v>
      </c>
      <c r="G24" s="31">
        <f>'Contratos-Personas por Sectores'!H25</f>
        <v>61</v>
      </c>
      <c r="H24" s="34">
        <f t="shared" si="2"/>
        <v>0.011028747062014102</v>
      </c>
    </row>
    <row r="25" spans="1:8" ht="15">
      <c r="A25" s="14" t="s">
        <v>90</v>
      </c>
      <c r="B25" s="22" t="str">
        <f>'Contratos-Personas por Sectores'!B26</f>
        <v>Operadores de maquinaria agrícola móvil</v>
      </c>
      <c r="C25" s="31">
        <f>'Contratos-Personas por Sectores'!F26</f>
        <v>59</v>
      </c>
      <c r="D25" s="34">
        <f t="shared" si="0"/>
        <v>0.010667148797685771</v>
      </c>
      <c r="E25" s="31">
        <f>'Contratos-Personas por Sectores'!G26</f>
        <v>1</v>
      </c>
      <c r="F25" s="34">
        <f t="shared" si="1"/>
        <v>0.0001807991321641656</v>
      </c>
      <c r="G25" s="31">
        <f>'Contratos-Personas por Sectores'!H26</f>
        <v>60</v>
      </c>
      <c r="H25" s="34">
        <f t="shared" si="2"/>
        <v>0.010847947929849937</v>
      </c>
    </row>
    <row r="26" spans="1:8" ht="38.25">
      <c r="A26" s="14" t="s">
        <v>91</v>
      </c>
      <c r="B26" s="22" t="str">
        <f>'Contratos-Personas por Sectores'!B27</f>
        <v>Trabajadores cualificados en actividades agrícolas (excepto en huertas, invernaderos, viveros y jardines)</v>
      </c>
      <c r="C26" s="31">
        <f>'Contratos-Personas por Sectores'!F27</f>
        <v>57</v>
      </c>
      <c r="D26" s="34">
        <f t="shared" si="0"/>
        <v>0.01030555053335744</v>
      </c>
      <c r="E26" s="31">
        <f>'Contratos-Personas por Sectores'!G27</f>
        <v>6</v>
      </c>
      <c r="F26" s="34">
        <f t="shared" si="1"/>
        <v>0.0010847947929849937</v>
      </c>
      <c r="G26" s="31">
        <f>'Contratos-Personas por Sectores'!H27</f>
        <v>63</v>
      </c>
      <c r="H26" s="34">
        <f t="shared" si="2"/>
        <v>0.011390345326342434</v>
      </c>
    </row>
    <row r="27" spans="1:8" ht="25.5">
      <c r="A27" s="14" t="s">
        <v>92</v>
      </c>
      <c r="B27" s="22" t="str">
        <f>'Contratos-Personas por Sectores'!B28</f>
        <v>Monitores de actividades recreativas y de entretenimiento</v>
      </c>
      <c r="C27" s="31">
        <f>'Contratos-Personas por Sectores'!F28</f>
        <v>20</v>
      </c>
      <c r="D27" s="34">
        <f t="shared" si="0"/>
        <v>0.0036159826432833123</v>
      </c>
      <c r="E27" s="31">
        <f>'Contratos-Personas por Sectores'!G28</f>
        <v>26</v>
      </c>
      <c r="F27" s="34">
        <f t="shared" si="1"/>
        <v>0.004700777436268306</v>
      </c>
      <c r="G27" s="31">
        <f>'Contratos-Personas por Sectores'!H28</f>
        <v>46</v>
      </c>
      <c r="H27" s="34">
        <f t="shared" si="2"/>
        <v>0.008316760079551618</v>
      </c>
    </row>
    <row r="28" spans="1:8" ht="15">
      <c r="A28" s="14" t="s">
        <v>93</v>
      </c>
      <c r="B28" s="22" t="str">
        <f>'Contratos-Personas por Sectores'!B29</f>
        <v>Otras ocupaciones elementales</v>
      </c>
      <c r="C28" s="31">
        <f>'Contratos-Personas por Sectores'!F29</f>
        <v>40</v>
      </c>
      <c r="D28" s="34">
        <f t="shared" si="0"/>
        <v>0.0072319652865666245</v>
      </c>
      <c r="E28" s="31">
        <f>'Contratos-Personas por Sectores'!G29</f>
        <v>6</v>
      </c>
      <c r="F28" s="34">
        <f t="shared" si="1"/>
        <v>0.0010847947929849937</v>
      </c>
      <c r="G28" s="31">
        <f>'Contratos-Personas por Sectores'!H29</f>
        <v>46</v>
      </c>
      <c r="H28" s="34">
        <f t="shared" si="2"/>
        <v>0.008316760079551618</v>
      </c>
    </row>
    <row r="29" spans="1:8" ht="38.25">
      <c r="A29" s="14" t="s">
        <v>94</v>
      </c>
      <c r="B29" s="22" t="str">
        <f>'Contratos-Personas por Sectores'!B30</f>
        <v>Trabajadores de los cuidados a las personas en servicios de salud no clasificados bajo otros epígrafes</v>
      </c>
      <c r="C29" s="31">
        <f>'Contratos-Personas por Sectores'!F30</f>
        <v>10</v>
      </c>
      <c r="D29" s="34">
        <f t="shared" si="0"/>
        <v>0.0018079913216416561</v>
      </c>
      <c r="E29" s="31">
        <f>'Contratos-Personas por Sectores'!G30</f>
        <v>41</v>
      </c>
      <c r="F29" s="34">
        <f t="shared" si="1"/>
        <v>0.00741276441873079</v>
      </c>
      <c r="G29" s="31">
        <f>'Contratos-Personas por Sectores'!H30</f>
        <v>51</v>
      </c>
      <c r="H29" s="34">
        <f t="shared" si="2"/>
        <v>0.009220755740372446</v>
      </c>
    </row>
    <row r="30" spans="1:8" ht="25.5">
      <c r="A30" s="14" t="s">
        <v>95</v>
      </c>
      <c r="B30" s="22" t="str">
        <f>'Contratos-Personas por Sectores'!B31</f>
        <v>Auxiliares de vigilante de seguridad y similares no habilitados para ir armados</v>
      </c>
      <c r="C30" s="31">
        <f>'Contratos-Personas por Sectores'!F31</f>
        <v>20</v>
      </c>
      <c r="D30" s="34">
        <f t="shared" si="0"/>
        <v>0.0036159826432833123</v>
      </c>
      <c r="E30" s="31">
        <f>'Contratos-Personas por Sectores'!G31</f>
        <v>2</v>
      </c>
      <c r="F30" s="34">
        <f t="shared" si="1"/>
        <v>0.0003615982643283312</v>
      </c>
      <c r="G30" s="31">
        <f>'Contratos-Personas por Sectores'!H31</f>
        <v>22</v>
      </c>
      <c r="H30" s="34">
        <f t="shared" si="2"/>
        <v>0.0039775809076116435</v>
      </c>
    </row>
    <row r="31" spans="1:8" ht="25.5">
      <c r="A31" s="14" t="s">
        <v>96</v>
      </c>
      <c r="B31" s="22" t="str">
        <f>'Contratos-Personas por Sectores'!B32</f>
        <v>Vigilantes de seguridad y similares habilitados para ir armados</v>
      </c>
      <c r="C31" s="31">
        <f>'Contratos-Personas por Sectores'!F32</f>
        <v>36</v>
      </c>
      <c r="D31" s="34">
        <f t="shared" si="0"/>
        <v>0.006508768757909962</v>
      </c>
      <c r="E31" s="31">
        <f>'Contratos-Personas por Sectores'!G32</f>
        <v>4</v>
      </c>
      <c r="F31" s="34">
        <f t="shared" si="1"/>
        <v>0.0007231965286566625</v>
      </c>
      <c r="G31" s="31">
        <f>'Contratos-Personas por Sectores'!H32</f>
        <v>40</v>
      </c>
      <c r="H31" s="34">
        <f t="shared" si="2"/>
        <v>0.0072319652865666245</v>
      </c>
    </row>
    <row r="32" spans="1:8" ht="25.5">
      <c r="A32" s="14" t="s">
        <v>97</v>
      </c>
      <c r="B32" s="22" t="str">
        <f>'Contratos-Personas por Sectores'!B33</f>
        <v>Montadores y ensambladores no clasificados en otros epígrafes</v>
      </c>
      <c r="C32" s="31">
        <f>'Contratos-Personas por Sectores'!F33</f>
        <v>27</v>
      </c>
      <c r="D32" s="34">
        <f t="shared" si="0"/>
        <v>0.0048815765684324715</v>
      </c>
      <c r="E32" s="31">
        <f>'Contratos-Personas por Sectores'!G33</f>
        <v>1</v>
      </c>
      <c r="F32" s="34">
        <f t="shared" si="1"/>
        <v>0.0001807991321641656</v>
      </c>
      <c r="G32" s="31">
        <f>'Contratos-Personas por Sectores'!H33</f>
        <v>28</v>
      </c>
      <c r="H32" s="34">
        <f t="shared" si="2"/>
        <v>0.005062375700596637</v>
      </c>
    </row>
    <row r="33" spans="1:8" ht="15">
      <c r="A33" s="14" t="s">
        <v>98</v>
      </c>
      <c r="B33" s="22" t="str">
        <f>'Contratos-Personas por Sectores'!B34</f>
        <v>Actores</v>
      </c>
      <c r="C33" s="31">
        <f>'Contratos-Personas por Sectores'!F34</f>
        <v>17</v>
      </c>
      <c r="D33" s="34">
        <f t="shared" si="0"/>
        <v>0.0030735852467908154</v>
      </c>
      <c r="E33" s="31">
        <f>'Contratos-Personas por Sectores'!G34</f>
        <v>12</v>
      </c>
      <c r="F33" s="34">
        <f t="shared" si="1"/>
        <v>0.0021695895859699874</v>
      </c>
      <c r="G33" s="31">
        <f>'Contratos-Personas por Sectores'!H34</f>
        <v>29</v>
      </c>
      <c r="H33" s="34">
        <f t="shared" si="2"/>
        <v>0.005243174832760803</v>
      </c>
    </row>
    <row r="34" spans="1:8" ht="25.5">
      <c r="A34" s="14" t="s">
        <v>99</v>
      </c>
      <c r="B34" s="22" t="str">
        <f>'Contratos-Personas por Sectores'!B35</f>
        <v>Trabajadores de servicios personales no clasificados bajo otros epígrafes</v>
      </c>
      <c r="C34" s="31">
        <f>'Contratos-Personas por Sectores'!F35</f>
        <v>20</v>
      </c>
      <c r="D34" s="34">
        <f t="shared" si="0"/>
        <v>0.0036159826432833123</v>
      </c>
      <c r="E34" s="31">
        <f>'Contratos-Personas por Sectores'!G35</f>
        <v>8</v>
      </c>
      <c r="F34" s="34">
        <f t="shared" si="1"/>
        <v>0.001446393057313325</v>
      </c>
      <c r="G34" s="31">
        <f>'Contratos-Personas por Sectores'!H35</f>
        <v>28</v>
      </c>
      <c r="H34" s="34">
        <f t="shared" si="2"/>
        <v>0.005062375700596637</v>
      </c>
    </row>
    <row r="35" spans="1:8" ht="15">
      <c r="A35" s="14" t="s">
        <v>100</v>
      </c>
      <c r="B35" s="22" t="str">
        <f>'Contratos-Personas por Sectores'!B36</f>
        <v>Grabadores de datos</v>
      </c>
      <c r="C35" s="31">
        <f>'Contratos-Personas por Sectores'!F36</f>
        <v>23</v>
      </c>
      <c r="D35" s="34">
        <f t="shared" si="0"/>
        <v>0.004158380039775809</v>
      </c>
      <c r="E35" s="31">
        <f>'Contratos-Personas por Sectores'!G36</f>
        <v>13</v>
      </c>
      <c r="F35" s="34">
        <f t="shared" si="1"/>
        <v>0.002350388718134153</v>
      </c>
      <c r="G35" s="31">
        <f>'Contratos-Personas por Sectores'!H36</f>
        <v>36</v>
      </c>
      <c r="H35" s="34">
        <f t="shared" si="2"/>
        <v>0.006508768757909962</v>
      </c>
    </row>
    <row r="36" spans="1:8" ht="25.5">
      <c r="A36" s="14" t="s">
        <v>101</v>
      </c>
      <c r="B36" s="22" t="str">
        <f>'Contratos-Personas por Sectores'!B37</f>
        <v>Otros técnicos y profesionales de apoyo de actividades culturales y artísticas</v>
      </c>
      <c r="C36" s="31">
        <f>'Contratos-Personas por Sectores'!F37</f>
        <v>21</v>
      </c>
      <c r="D36" s="34">
        <f t="shared" si="0"/>
        <v>0.003796781775447478</v>
      </c>
      <c r="E36" s="31">
        <f>'Contratos-Personas por Sectores'!G37</f>
        <v>2</v>
      </c>
      <c r="F36" s="34">
        <f t="shared" si="1"/>
        <v>0.0003615982643283312</v>
      </c>
      <c r="G36" s="31">
        <f>'Contratos-Personas por Sectores'!H37</f>
        <v>23</v>
      </c>
      <c r="H36" s="34">
        <f t="shared" si="2"/>
        <v>0.004158380039775809</v>
      </c>
    </row>
    <row r="37" spans="1:8" ht="15">
      <c r="A37" s="14" t="s">
        <v>102</v>
      </c>
      <c r="B37" s="22" t="str">
        <f>'Contratos-Personas por Sectores'!B38</f>
        <v>Auxiliares de enfermería de atención primaria</v>
      </c>
      <c r="C37" s="31">
        <f>'Contratos-Personas por Sectores'!F38</f>
        <v>1</v>
      </c>
      <c r="D37" s="34">
        <f t="shared" si="0"/>
        <v>0.0001807991321641656</v>
      </c>
      <c r="E37" s="31">
        <f>'Contratos-Personas por Sectores'!G38</f>
        <v>18</v>
      </c>
      <c r="F37" s="34">
        <f t="shared" si="1"/>
        <v>0.003254384378954981</v>
      </c>
      <c r="G37" s="31">
        <f>'Contratos-Personas por Sectores'!H38</f>
        <v>19</v>
      </c>
      <c r="H37" s="34">
        <f t="shared" si="2"/>
        <v>0.0034351835111191466</v>
      </c>
    </row>
    <row r="38" spans="1:8" ht="25.5">
      <c r="A38" s="14" t="s">
        <v>103</v>
      </c>
      <c r="B38" s="22" t="str">
        <f>'Contratos-Personas por Sectores'!B39</f>
        <v>Peones del transporte de mercancías y descargadores</v>
      </c>
      <c r="C38" s="31">
        <f>'Contratos-Personas por Sectores'!F39</f>
        <v>23</v>
      </c>
      <c r="D38" s="34">
        <f t="shared" si="0"/>
        <v>0.004158380039775809</v>
      </c>
      <c r="E38" s="31">
        <f>'Contratos-Personas por Sectores'!G39</f>
        <v>3</v>
      </c>
      <c r="F38" s="34">
        <f t="shared" si="1"/>
        <v>0.0005423973964924968</v>
      </c>
      <c r="G38" s="31">
        <f>'Contratos-Personas por Sectores'!H39</f>
        <v>26</v>
      </c>
      <c r="H38" s="34">
        <f t="shared" si="2"/>
        <v>0.004700777436268306</v>
      </c>
    </row>
    <row r="39" spans="1:8" ht="15">
      <c r="A39" s="14" t="s">
        <v>104</v>
      </c>
      <c r="B39" s="22" t="str">
        <f>'Contratos-Personas por Sectores'!B40</f>
        <v>Empleados de sala de juegos y afines</v>
      </c>
      <c r="C39" s="31">
        <f>'Contratos-Personas por Sectores'!F40</f>
        <v>7</v>
      </c>
      <c r="D39" s="34">
        <f t="shared" si="0"/>
        <v>0.0012655939251491593</v>
      </c>
      <c r="E39" s="31">
        <f>'Contratos-Personas por Sectores'!G40</f>
        <v>7</v>
      </c>
      <c r="F39" s="34">
        <f t="shared" si="1"/>
        <v>0.0012655939251491593</v>
      </c>
      <c r="G39" s="31">
        <f>'Contratos-Personas por Sectores'!H40</f>
        <v>14</v>
      </c>
      <c r="H39" s="34">
        <f t="shared" si="2"/>
        <v>0.0025311878502983186</v>
      </c>
    </row>
    <row r="40" spans="1:8" ht="15">
      <c r="A40" s="14" t="s">
        <v>105</v>
      </c>
      <c r="B40" s="22" t="str">
        <f>'Contratos-Personas por Sectores'!B41</f>
        <v>Cajeros y taquilleros (excepto bancos)</v>
      </c>
      <c r="C40" s="31">
        <f>'Contratos-Personas por Sectores'!F41</f>
        <v>5</v>
      </c>
      <c r="D40" s="34">
        <f t="shared" si="0"/>
        <v>0.0009039956608208281</v>
      </c>
      <c r="E40" s="31">
        <f>'Contratos-Personas por Sectores'!G41</f>
        <v>20</v>
      </c>
      <c r="F40" s="34">
        <f t="shared" si="1"/>
        <v>0.0036159826432833123</v>
      </c>
      <c r="G40" s="31">
        <f>'Contratos-Personas por Sectores'!H41</f>
        <v>25</v>
      </c>
      <c r="H40" s="34">
        <f t="shared" si="2"/>
        <v>0.00451997830410414</v>
      </c>
    </row>
    <row r="41" spans="1:8" ht="15">
      <c r="A41" s="14" t="s">
        <v>106</v>
      </c>
      <c r="B41" s="22" t="str">
        <f>'Contratos-Personas por Sectores'!B42</f>
        <v>Reponedores</v>
      </c>
      <c r="C41" s="31">
        <f>'Contratos-Personas por Sectores'!F42</f>
        <v>14</v>
      </c>
      <c r="D41" s="34">
        <f t="shared" si="0"/>
        <v>0.0025311878502983186</v>
      </c>
      <c r="E41" s="31">
        <f>'Contratos-Personas por Sectores'!G42</f>
        <v>15</v>
      </c>
      <c r="F41" s="34">
        <f t="shared" si="1"/>
        <v>0.002711986982462484</v>
      </c>
      <c r="G41" s="31">
        <f>'Contratos-Personas por Sectores'!H42</f>
        <v>29</v>
      </c>
      <c r="H41" s="34">
        <f t="shared" si="2"/>
        <v>0.005243174832760803</v>
      </c>
    </row>
    <row r="42" spans="1:8" ht="25.5">
      <c r="A42" s="14" t="s">
        <v>107</v>
      </c>
      <c r="B42" s="22" t="str">
        <f>'Contratos-Personas por Sectores'!B43</f>
        <v>Operadores de máquinas de lavandería y tintorería</v>
      </c>
      <c r="C42" s="31">
        <f>'Contratos-Personas por Sectores'!F43</f>
        <v>15</v>
      </c>
      <c r="D42" s="34">
        <f t="shared" si="0"/>
        <v>0.002711986982462484</v>
      </c>
      <c r="E42" s="31">
        <f>'Contratos-Personas por Sectores'!G43</f>
        <v>13</v>
      </c>
      <c r="F42" s="34">
        <f t="shared" si="1"/>
        <v>0.002350388718134153</v>
      </c>
      <c r="G42" s="31">
        <f>'Contratos-Personas por Sectores'!H43</f>
        <v>28</v>
      </c>
      <c r="H42" s="34">
        <f t="shared" si="2"/>
        <v>0.005062375700596637</v>
      </c>
    </row>
    <row r="43" spans="1:8" ht="15">
      <c r="A43" s="14" t="s">
        <v>108</v>
      </c>
      <c r="B43" s="22" t="str">
        <f>'Contratos-Personas por Sectores'!B44</f>
        <v>Empleados domésticos</v>
      </c>
      <c r="C43" s="31">
        <f>'Contratos-Personas por Sectores'!F44</f>
        <v>4</v>
      </c>
      <c r="D43" s="34">
        <f t="shared" si="0"/>
        <v>0.0007231965286566625</v>
      </c>
      <c r="E43" s="31">
        <f>'Contratos-Personas por Sectores'!G44</f>
        <v>22</v>
      </c>
      <c r="F43" s="34">
        <f t="shared" si="1"/>
        <v>0.0039775809076116435</v>
      </c>
      <c r="G43" s="31">
        <f>'Contratos-Personas por Sectores'!H44</f>
        <v>26</v>
      </c>
      <c r="H43" s="34">
        <f t="shared" si="2"/>
        <v>0.004700777436268306</v>
      </c>
    </row>
    <row r="44" spans="1:8" ht="15">
      <c r="A44" s="14" t="s">
        <v>109</v>
      </c>
      <c r="B44" s="22" t="str">
        <f>'Contratos-Personas por Sectores'!B45</f>
        <v>Peones de la construcción de edificios</v>
      </c>
      <c r="C44" s="31">
        <f>'Contratos-Personas por Sectores'!F45</f>
        <v>25</v>
      </c>
      <c r="D44" s="34">
        <f t="shared" si="0"/>
        <v>0.00451997830410414</v>
      </c>
      <c r="E44" s="31">
        <f>'Contratos-Personas por Sectores'!G45</f>
        <v>0</v>
      </c>
      <c r="F44" s="34">
        <f t="shared" si="1"/>
        <v>0</v>
      </c>
      <c r="G44" s="31">
        <f>'Contratos-Personas por Sectores'!H45</f>
        <v>25</v>
      </c>
      <c r="H44" s="34">
        <f t="shared" si="2"/>
        <v>0.00451997830410414</v>
      </c>
    </row>
    <row r="45" spans="1:8" ht="15">
      <c r="A45" s="14" t="s">
        <v>110</v>
      </c>
      <c r="B45" s="22" t="str">
        <f>'Contratos-Personas por Sectores'!B46</f>
        <v>Peluqueros</v>
      </c>
      <c r="C45" s="31">
        <f>'Contratos-Personas por Sectores'!F46</f>
        <v>1</v>
      </c>
      <c r="D45" s="34">
        <f t="shared" si="0"/>
        <v>0.0001807991321641656</v>
      </c>
      <c r="E45" s="31">
        <f>'Contratos-Personas por Sectores'!G46</f>
        <v>17</v>
      </c>
      <c r="F45" s="34">
        <f t="shared" si="1"/>
        <v>0.0030735852467908154</v>
      </c>
      <c r="G45" s="31">
        <f>'Contratos-Personas por Sectores'!H46</f>
        <v>18</v>
      </c>
      <c r="H45" s="34">
        <f t="shared" si="2"/>
        <v>0.003254384378954981</v>
      </c>
    </row>
    <row r="46" spans="1:8" ht="15">
      <c r="A46" s="14" t="s">
        <v>111</v>
      </c>
      <c r="B46" s="22" t="str">
        <f>'Contratos-Personas por Sectores'!B47</f>
        <v>Mozos de equipaje y afines</v>
      </c>
      <c r="C46" s="31">
        <f>'Contratos-Personas por Sectores'!F47</f>
        <v>20</v>
      </c>
      <c r="D46" s="34">
        <f t="shared" si="0"/>
        <v>0.0036159826432833123</v>
      </c>
      <c r="E46" s="31">
        <f>'Contratos-Personas por Sectores'!G47</f>
        <v>0</v>
      </c>
      <c r="F46" s="34">
        <f t="shared" si="1"/>
        <v>0</v>
      </c>
      <c r="G46" s="31">
        <f>'Contratos-Personas por Sectores'!H47</f>
        <v>20</v>
      </c>
      <c r="H46" s="34">
        <f t="shared" si="2"/>
        <v>0.0036159826432833123</v>
      </c>
    </row>
    <row r="47" spans="1:8" ht="15">
      <c r="A47" s="14" t="s">
        <v>112</v>
      </c>
      <c r="B47" s="22" t="str">
        <f>'Contratos-Personas por Sectores'!B48</f>
        <v>Médicos de familia</v>
      </c>
      <c r="C47" s="31">
        <f>'Contratos-Personas por Sectores'!F48</f>
        <v>2</v>
      </c>
      <c r="D47" s="34">
        <f t="shared" si="0"/>
        <v>0.0003615982643283312</v>
      </c>
      <c r="E47" s="31">
        <f>'Contratos-Personas por Sectores'!G48</f>
        <v>6</v>
      </c>
      <c r="F47" s="34">
        <f t="shared" si="1"/>
        <v>0.0010847947929849937</v>
      </c>
      <c r="G47" s="31">
        <f>'Contratos-Personas por Sectores'!H48</f>
        <v>8</v>
      </c>
      <c r="H47" s="34">
        <f t="shared" si="2"/>
        <v>0.001446393057313325</v>
      </c>
    </row>
    <row r="48" spans="1:8" ht="15.75">
      <c r="A48" s="111" t="s">
        <v>5</v>
      </c>
      <c r="B48" s="111"/>
      <c r="C48" s="32">
        <f>SUM(C8:C47)</f>
        <v>3226</v>
      </c>
      <c r="D48" s="33">
        <f t="shared" si="0"/>
        <v>0.5832580003615983</v>
      </c>
      <c r="E48" s="32">
        <f>SUM(E8:E47)</f>
        <v>2305</v>
      </c>
      <c r="F48" s="33">
        <f t="shared" si="1"/>
        <v>0.41674199963840175</v>
      </c>
      <c r="G48" s="32">
        <f>SUM(G8:G47)</f>
        <v>5531</v>
      </c>
      <c r="H48" s="33">
        <f t="shared" si="2"/>
        <v>1</v>
      </c>
    </row>
    <row r="49" spans="2:8" ht="15.75">
      <c r="B49" s="5" t="s">
        <v>157</v>
      </c>
      <c r="C49" s="32">
        <v>3583</v>
      </c>
      <c r="D49" s="33">
        <f>C49/G49</f>
        <v>0.5827911515940143</v>
      </c>
      <c r="E49" s="32">
        <v>2565</v>
      </c>
      <c r="F49" s="33">
        <f>E49/G49</f>
        <v>0.4172088484059857</v>
      </c>
      <c r="G49" s="32">
        <v>6148</v>
      </c>
      <c r="H49" s="33">
        <f>G49/G49</f>
        <v>1</v>
      </c>
    </row>
    <row r="50" spans="3:6" ht="15">
      <c r="C50" s="24"/>
      <c r="D50" s="24"/>
      <c r="E50" s="24"/>
      <c r="F50" s="24"/>
    </row>
    <row r="51" spans="3:6" ht="15">
      <c r="C51" s="11"/>
      <c r="D51" s="11"/>
      <c r="E51" s="11"/>
      <c r="F51" s="11"/>
    </row>
    <row r="52" spans="3:6" ht="15">
      <c r="C52" s="11"/>
      <c r="D52" s="11"/>
      <c r="E52" s="11"/>
      <c r="F52" s="11"/>
    </row>
    <row r="56" spans="2:6" ht="15">
      <c r="B56" s="65"/>
      <c r="C56" s="65"/>
      <c r="D56" s="65"/>
      <c r="E56" s="65"/>
      <c r="F56" s="65"/>
    </row>
    <row r="57" spans="2:6" ht="15">
      <c r="B57" s="65"/>
      <c r="C57" s="65"/>
      <c r="D57" s="65"/>
      <c r="E57" s="65"/>
      <c r="F57" s="65"/>
    </row>
    <row r="58" spans="2:6" ht="15">
      <c r="B58" s="65"/>
      <c r="C58" s="65"/>
      <c r="D58" s="65"/>
      <c r="E58" s="65"/>
      <c r="F58" s="65"/>
    </row>
    <row r="59" spans="2:6" ht="15">
      <c r="B59" s="65"/>
      <c r="C59" s="65"/>
      <c r="D59" s="65"/>
      <c r="E59" s="65"/>
      <c r="F59" s="65"/>
    </row>
    <row r="60" spans="2:6" ht="15">
      <c r="B60" s="65"/>
      <c r="C60" s="65"/>
      <c r="D60" s="65"/>
      <c r="E60" s="65"/>
      <c r="F60" s="65"/>
    </row>
    <row r="61" spans="2:6" ht="15">
      <c r="B61" s="65"/>
      <c r="C61" s="65"/>
      <c r="D61" s="65"/>
      <c r="E61" s="65"/>
      <c r="F61" s="65"/>
    </row>
    <row r="62" spans="2:6" ht="15">
      <c r="B62" s="65"/>
      <c r="C62" s="65"/>
      <c r="D62" s="65"/>
      <c r="E62" s="65"/>
      <c r="F62" s="65"/>
    </row>
    <row r="63" spans="2:6" ht="15">
      <c r="B63" s="65"/>
      <c r="C63" s="65"/>
      <c r="D63" s="65"/>
      <c r="E63" s="65"/>
      <c r="F63" s="65"/>
    </row>
    <row r="64" spans="2:6" ht="15">
      <c r="B64" s="65"/>
      <c r="C64" s="65"/>
      <c r="D64" s="65"/>
      <c r="E64" s="65"/>
      <c r="F64" s="65"/>
    </row>
    <row r="65" spans="2:6" ht="15">
      <c r="B65" s="65"/>
      <c r="C65" s="65"/>
      <c r="D65" s="65"/>
      <c r="E65" s="65"/>
      <c r="F65" s="65"/>
    </row>
    <row r="66" spans="2:6" ht="15">
      <c r="B66" s="65"/>
      <c r="C66" s="65"/>
      <c r="D66" s="65"/>
      <c r="E66" s="65"/>
      <c r="F66" s="65"/>
    </row>
    <row r="67" spans="2:6" ht="15">
      <c r="B67" s="65"/>
      <c r="C67" s="65"/>
      <c r="D67" s="65"/>
      <c r="E67" s="65"/>
      <c r="F67" s="65"/>
    </row>
    <row r="68" spans="2:6" ht="15">
      <c r="B68" s="65"/>
      <c r="C68" s="65"/>
      <c r="D68" s="65"/>
      <c r="E68" s="65"/>
      <c r="F68" s="65"/>
    </row>
    <row r="69" spans="2:6" ht="15">
      <c r="B69" s="65"/>
      <c r="C69" s="65"/>
      <c r="D69" s="65"/>
      <c r="E69" s="65"/>
      <c r="F69" s="65"/>
    </row>
    <row r="70" spans="2:6" ht="15">
      <c r="B70" s="65"/>
      <c r="C70" s="65"/>
      <c r="D70" s="65"/>
      <c r="E70" s="65"/>
      <c r="F70" s="65"/>
    </row>
  </sheetData>
  <mergeCells count="3">
    <mergeCell ref="A6:H6"/>
    <mergeCell ref="A48:B48"/>
    <mergeCell ref="A3:F4"/>
  </mergeCells>
  <printOptions/>
  <pageMargins left="0.7" right="0.7" top="0.75" bottom="0.75" header="0.3" footer="0.3"/>
  <pageSetup horizontalDpi="600" verticalDpi="600" orientation="portrait" paperSize="9" r:id="rId1"/>
  <ignoredErrors>
    <ignoredError sqref="E48 F9:F47 G48" evalError="1"/>
    <ignoredError sqref="E8:E47 G8:G47" evalError="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11.421875" defaultRowHeight="15"/>
  <cols>
    <col min="1" max="1" width="14.8515625" style="9" customWidth="1"/>
    <col min="2" max="2" width="12.8515625" style="9" customWidth="1"/>
    <col min="3" max="3" width="13.421875" style="9" customWidth="1"/>
    <col min="4" max="4" width="15.421875" style="9" customWidth="1"/>
    <col min="5" max="5" width="12.8515625" style="9" customWidth="1"/>
    <col min="6" max="6" width="14.57421875" style="9" customWidth="1"/>
    <col min="7" max="7" width="12.7109375" style="9" customWidth="1"/>
    <col min="8" max="8" width="13.8515625" style="9" customWidth="1"/>
    <col min="9" max="9" width="13.57421875" style="9" customWidth="1"/>
    <col min="10" max="10" width="12.140625" style="9" customWidth="1"/>
    <col min="11" max="16384" width="11.421875" style="9" customWidth="1"/>
  </cols>
  <sheetData>
    <row r="1" ht="15.75">
      <c r="A1" s="12" t="s">
        <v>18</v>
      </c>
    </row>
    <row r="2" ht="15.75">
      <c r="A2" s="12"/>
    </row>
    <row r="3" spans="1:8" ht="15">
      <c r="A3" s="97" t="s">
        <v>275</v>
      </c>
      <c r="B3" s="97"/>
      <c r="C3" s="97"/>
      <c r="D3" s="97"/>
      <c r="E3" s="97"/>
      <c r="F3" s="97"/>
      <c r="G3" s="97"/>
      <c r="H3" s="97"/>
    </row>
    <row r="4" ht="15.75">
      <c r="A4" s="12"/>
    </row>
    <row r="5" ht="15.75">
      <c r="A5" s="12"/>
    </row>
    <row r="7" spans="1:10" ht="15">
      <c r="A7" s="105" t="s">
        <v>221</v>
      </c>
      <c r="B7" s="105"/>
      <c r="C7" s="105"/>
      <c r="D7" s="105"/>
      <c r="E7" s="105"/>
      <c r="F7" s="105"/>
      <c r="G7" s="105"/>
      <c r="H7" s="105"/>
      <c r="I7" s="105"/>
      <c r="J7" s="105"/>
    </row>
    <row r="8" spans="1:10" s="13" customFormat="1" ht="25.5">
      <c r="A8" s="60" t="s">
        <v>177</v>
      </c>
      <c r="B8" s="55" t="s">
        <v>125</v>
      </c>
      <c r="C8" s="55" t="s">
        <v>126</v>
      </c>
      <c r="D8" s="55" t="s">
        <v>127</v>
      </c>
      <c r="E8" s="55" t="s">
        <v>128</v>
      </c>
      <c r="F8" s="55" t="s">
        <v>129</v>
      </c>
      <c r="G8" s="55" t="s">
        <v>130</v>
      </c>
      <c r="H8" s="55" t="s">
        <v>213</v>
      </c>
      <c r="I8" s="55" t="s">
        <v>219</v>
      </c>
      <c r="J8" s="55" t="s">
        <v>120</v>
      </c>
    </row>
    <row r="9" spans="1:10" ht="15">
      <c r="A9" s="56" t="s">
        <v>121</v>
      </c>
      <c r="B9" s="84">
        <v>314</v>
      </c>
      <c r="C9" s="84">
        <v>833</v>
      </c>
      <c r="D9" s="84">
        <v>1726</v>
      </c>
      <c r="E9" s="84">
        <v>312</v>
      </c>
      <c r="F9" s="84">
        <v>59</v>
      </c>
      <c r="G9" s="84">
        <v>27</v>
      </c>
      <c r="H9" s="84">
        <v>72</v>
      </c>
      <c r="I9" s="84">
        <v>35</v>
      </c>
      <c r="J9" s="58">
        <f aca="true" t="shared" si="0" ref="J9:J14">SUM(B9:I9)</f>
        <v>3378</v>
      </c>
    </row>
    <row r="10" spans="1:10" ht="15">
      <c r="A10" s="56" t="s">
        <v>122</v>
      </c>
      <c r="B10" s="84">
        <v>14</v>
      </c>
      <c r="C10" s="84">
        <v>85</v>
      </c>
      <c r="D10" s="84">
        <v>248</v>
      </c>
      <c r="E10" s="84">
        <v>95</v>
      </c>
      <c r="F10" s="84">
        <v>12</v>
      </c>
      <c r="G10" s="84">
        <v>8</v>
      </c>
      <c r="H10" s="84">
        <v>13</v>
      </c>
      <c r="I10" s="84">
        <v>17</v>
      </c>
      <c r="J10" s="80">
        <f t="shared" si="0"/>
        <v>492</v>
      </c>
    </row>
    <row r="11" spans="1:10" ht="15">
      <c r="A11" s="56" t="s">
        <v>123</v>
      </c>
      <c r="B11" s="84">
        <v>10</v>
      </c>
      <c r="C11" s="84">
        <v>43</v>
      </c>
      <c r="D11" s="84">
        <v>53</v>
      </c>
      <c r="E11" s="84">
        <v>35</v>
      </c>
      <c r="F11" s="84">
        <v>11</v>
      </c>
      <c r="G11" s="84">
        <v>9</v>
      </c>
      <c r="H11" s="84">
        <v>7</v>
      </c>
      <c r="I11" s="84">
        <v>7</v>
      </c>
      <c r="J11" s="80">
        <f t="shared" si="0"/>
        <v>175</v>
      </c>
    </row>
    <row r="12" spans="1:10" ht="15">
      <c r="A12" s="56" t="s">
        <v>124</v>
      </c>
      <c r="B12" s="84">
        <v>3</v>
      </c>
      <c r="C12" s="84">
        <v>33</v>
      </c>
      <c r="D12" s="84">
        <v>56</v>
      </c>
      <c r="E12" s="84">
        <v>15</v>
      </c>
      <c r="F12" s="84">
        <v>11</v>
      </c>
      <c r="G12" s="84">
        <v>3</v>
      </c>
      <c r="H12" s="84">
        <v>9</v>
      </c>
      <c r="I12" s="84">
        <v>2</v>
      </c>
      <c r="J12" s="80">
        <f t="shared" si="0"/>
        <v>132</v>
      </c>
    </row>
    <row r="13" spans="1:10" ht="15">
      <c r="A13" s="56" t="s">
        <v>209</v>
      </c>
      <c r="B13" s="84">
        <v>0</v>
      </c>
      <c r="C13" s="84">
        <v>3</v>
      </c>
      <c r="D13" s="84">
        <v>2</v>
      </c>
      <c r="E13" s="84">
        <v>0</v>
      </c>
      <c r="F13" s="84">
        <v>2</v>
      </c>
      <c r="G13" s="84">
        <v>0</v>
      </c>
      <c r="H13" s="84">
        <v>1</v>
      </c>
      <c r="I13" s="84">
        <v>2</v>
      </c>
      <c r="J13" s="80">
        <f t="shared" si="0"/>
        <v>10</v>
      </c>
    </row>
    <row r="14" spans="1:10" ht="27.75" customHeight="1">
      <c r="A14" s="56" t="s">
        <v>210</v>
      </c>
      <c r="B14" s="88">
        <v>239</v>
      </c>
      <c r="C14" s="88">
        <v>685</v>
      </c>
      <c r="D14" s="88">
        <v>1098</v>
      </c>
      <c r="E14" s="88">
        <v>163</v>
      </c>
      <c r="F14" s="88">
        <v>42</v>
      </c>
      <c r="G14" s="88">
        <v>25</v>
      </c>
      <c r="H14" s="88">
        <v>69</v>
      </c>
      <c r="I14" s="88">
        <v>47</v>
      </c>
      <c r="J14" s="31">
        <f t="shared" si="0"/>
        <v>2368</v>
      </c>
    </row>
    <row r="15" spans="1:10" ht="15.75">
      <c r="A15" s="57" t="s">
        <v>5</v>
      </c>
      <c r="B15" s="59">
        <f>SUM(B9:B14)</f>
        <v>580</v>
      </c>
      <c r="C15" s="59">
        <f aca="true" t="shared" si="1" ref="C15:J15">SUM(C9:C14)</f>
        <v>1682</v>
      </c>
      <c r="D15" s="59">
        <f t="shared" si="1"/>
        <v>3183</v>
      </c>
      <c r="E15" s="59">
        <f t="shared" si="1"/>
        <v>620</v>
      </c>
      <c r="F15" s="59">
        <f t="shared" si="1"/>
        <v>137</v>
      </c>
      <c r="G15" s="59">
        <f t="shared" si="1"/>
        <v>72</v>
      </c>
      <c r="H15" s="59">
        <f t="shared" si="1"/>
        <v>171</v>
      </c>
      <c r="I15" s="59">
        <f t="shared" si="1"/>
        <v>110</v>
      </c>
      <c r="J15" s="59">
        <f t="shared" si="1"/>
        <v>6555</v>
      </c>
    </row>
    <row r="40" spans="2:7" ht="15">
      <c r="B40" s="93" t="s">
        <v>276</v>
      </c>
      <c r="C40" s="93"/>
      <c r="D40" s="93"/>
      <c r="E40" s="93"/>
      <c r="F40" s="93"/>
      <c r="G40" s="93"/>
    </row>
    <row r="41" spans="2:7" ht="15">
      <c r="B41" s="93"/>
      <c r="C41" s="93"/>
      <c r="D41" s="93"/>
      <c r="E41" s="93"/>
      <c r="F41" s="93"/>
      <c r="G41" s="93"/>
    </row>
    <row r="42" spans="2:7" ht="15">
      <c r="B42" s="93"/>
      <c r="C42" s="93"/>
      <c r="D42" s="93"/>
      <c r="E42" s="93"/>
      <c r="F42" s="93"/>
      <c r="G42" s="93"/>
    </row>
  </sheetData>
  <mergeCells count="3">
    <mergeCell ref="B40:G42"/>
    <mergeCell ref="A3:H3"/>
    <mergeCell ref="A7:J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workbookViewId="0" topLeftCell="A1"/>
  </sheetViews>
  <sheetFormatPr defaultColWidth="11.421875" defaultRowHeight="15"/>
  <cols>
    <col min="1" max="2" width="11.421875" style="9" customWidth="1"/>
    <col min="3" max="3" width="22.28125" style="9" bestFit="1" customWidth="1"/>
    <col min="4" max="4" width="8.57421875" style="9" bestFit="1" customWidth="1"/>
    <col min="5" max="6" width="14.8515625" style="9" bestFit="1" customWidth="1"/>
    <col min="7" max="7" width="15.8515625" style="9" bestFit="1" customWidth="1"/>
    <col min="8" max="8" width="10.8515625" style="9" bestFit="1" customWidth="1"/>
    <col min="9" max="9" width="17.57421875" style="9" customWidth="1"/>
    <col min="10" max="13" width="11.421875" style="9" customWidth="1"/>
    <col min="14" max="15" width="14.8515625" style="9" bestFit="1" customWidth="1"/>
    <col min="16" max="16" width="15.8515625" style="9" bestFit="1" customWidth="1"/>
    <col min="17" max="17" width="10.140625" style="9" bestFit="1" customWidth="1"/>
    <col min="18" max="18" width="11.421875" style="9" customWidth="1"/>
    <col min="19" max="19" width="15.28125" style="9" customWidth="1"/>
    <col min="20" max="16384" width="11.421875" style="9" customWidth="1"/>
  </cols>
  <sheetData>
    <row r="1" spans="1:20" ht="15.75">
      <c r="A1" s="66" t="s">
        <v>18</v>
      </c>
      <c r="B1" s="62"/>
      <c r="C1" s="62"/>
      <c r="D1" s="62"/>
      <c r="E1" s="62"/>
      <c r="F1" s="62"/>
      <c r="G1" s="62"/>
      <c r="H1" s="62"/>
      <c r="I1" s="62"/>
      <c r="J1" s="62"/>
      <c r="K1" s="62"/>
      <c r="L1" s="62"/>
      <c r="M1" s="62"/>
      <c r="N1" s="62"/>
      <c r="O1" s="62"/>
      <c r="P1" s="62"/>
      <c r="Q1" s="62"/>
      <c r="R1" s="62"/>
      <c r="S1" s="62"/>
      <c r="T1" s="62"/>
    </row>
    <row r="2" spans="1:20" ht="15.75">
      <c r="A2" s="66"/>
      <c r="B2" s="62"/>
      <c r="C2" s="62"/>
      <c r="D2" s="62"/>
      <c r="E2" s="62"/>
      <c r="F2" s="62"/>
      <c r="G2" s="62"/>
      <c r="H2" s="62"/>
      <c r="I2" s="62"/>
      <c r="J2" s="62"/>
      <c r="K2" s="62"/>
      <c r="L2" s="62"/>
      <c r="M2" s="62"/>
      <c r="N2" s="62"/>
      <c r="O2" s="62"/>
      <c r="P2" s="62"/>
      <c r="Q2" s="62"/>
      <c r="R2" s="62"/>
      <c r="S2" s="62"/>
      <c r="T2" s="62"/>
    </row>
    <row r="3" spans="1:20" ht="15" customHeight="1">
      <c r="A3" s="91" t="s">
        <v>277</v>
      </c>
      <c r="B3" s="91"/>
      <c r="C3" s="91"/>
      <c r="D3" s="91"/>
      <c r="E3" s="91"/>
      <c r="F3" s="91"/>
      <c r="G3" s="91"/>
      <c r="H3" s="77"/>
      <c r="I3" s="76"/>
      <c r="J3" s="62"/>
      <c r="K3" s="62"/>
      <c r="L3" s="62"/>
      <c r="M3" s="62"/>
      <c r="N3" s="62"/>
      <c r="O3" s="62"/>
      <c r="P3" s="62"/>
      <c r="Q3" s="62"/>
      <c r="R3" s="62"/>
      <c r="S3" s="62"/>
      <c r="T3" s="62"/>
    </row>
    <row r="4" spans="1:20" ht="15.75" customHeight="1">
      <c r="A4" s="91"/>
      <c r="B4" s="91"/>
      <c r="C4" s="91"/>
      <c r="D4" s="91"/>
      <c r="E4" s="91"/>
      <c r="F4" s="91"/>
      <c r="G4" s="91"/>
      <c r="H4" s="77"/>
      <c r="I4" s="76"/>
      <c r="J4" s="62"/>
      <c r="K4" s="62"/>
      <c r="L4" s="62"/>
      <c r="M4" s="62"/>
      <c r="N4" s="62"/>
      <c r="O4" s="62"/>
      <c r="P4" s="62"/>
      <c r="Q4" s="62"/>
      <c r="R4" s="62"/>
      <c r="S4" s="62"/>
      <c r="T4" s="62"/>
    </row>
    <row r="5" spans="1:20" ht="15">
      <c r="A5" s="62"/>
      <c r="B5" s="62"/>
      <c r="C5" s="62"/>
      <c r="D5" s="78"/>
      <c r="E5" s="78"/>
      <c r="F5" s="78"/>
      <c r="G5" s="78"/>
      <c r="H5" s="62"/>
      <c r="I5" s="62"/>
      <c r="J5" s="62"/>
      <c r="K5" s="62"/>
      <c r="L5" s="62"/>
      <c r="M5" s="62"/>
      <c r="N5" s="62"/>
      <c r="O5" s="62"/>
      <c r="P5" s="62"/>
      <c r="Q5" s="62"/>
      <c r="R5" s="62"/>
      <c r="S5" s="62"/>
      <c r="T5" s="62"/>
    </row>
    <row r="6" spans="1:20" ht="15">
      <c r="A6" s="105" t="s">
        <v>221</v>
      </c>
      <c r="B6" s="105"/>
      <c r="C6" s="105"/>
      <c r="D6" s="105"/>
      <c r="E6" s="105"/>
      <c r="F6" s="105"/>
      <c r="G6" s="105"/>
      <c r="H6" s="105"/>
      <c r="I6" s="105"/>
      <c r="J6" s="105"/>
      <c r="K6" s="62"/>
      <c r="L6" s="112" t="s">
        <v>141</v>
      </c>
      <c r="M6" s="112"/>
      <c r="N6" s="112"/>
      <c r="O6" s="112"/>
      <c r="P6" s="112"/>
      <c r="Q6" s="112"/>
      <c r="R6" s="112"/>
      <c r="S6" s="112"/>
      <c r="T6" s="112"/>
    </row>
    <row r="7" spans="1:20" ht="25.5">
      <c r="A7" s="64" t="s">
        <v>178</v>
      </c>
      <c r="B7" s="64" t="s">
        <v>181</v>
      </c>
      <c r="C7" s="74"/>
      <c r="D7" s="68" t="s">
        <v>131</v>
      </c>
      <c r="E7" s="68" t="s">
        <v>133</v>
      </c>
      <c r="F7" s="68" t="s">
        <v>132</v>
      </c>
      <c r="G7" s="68" t="s">
        <v>134</v>
      </c>
      <c r="H7" s="68" t="s">
        <v>211</v>
      </c>
      <c r="I7" s="67" t="s">
        <v>210</v>
      </c>
      <c r="J7" s="68" t="s">
        <v>7</v>
      </c>
      <c r="K7" s="62"/>
      <c r="L7" s="64" t="s">
        <v>178</v>
      </c>
      <c r="M7" s="64" t="s">
        <v>181</v>
      </c>
      <c r="N7" s="68" t="s">
        <v>131</v>
      </c>
      <c r="O7" s="68" t="s">
        <v>132</v>
      </c>
      <c r="P7" s="68" t="s">
        <v>133</v>
      </c>
      <c r="Q7" s="68" t="s">
        <v>134</v>
      </c>
      <c r="R7" s="68" t="s">
        <v>211</v>
      </c>
      <c r="S7" s="67" t="s">
        <v>210</v>
      </c>
      <c r="T7" s="68" t="s">
        <v>7</v>
      </c>
    </row>
    <row r="8" spans="1:20" ht="15">
      <c r="A8" s="99" t="s">
        <v>41</v>
      </c>
      <c r="B8" s="99" t="s">
        <v>174</v>
      </c>
      <c r="C8" s="69" t="s">
        <v>118</v>
      </c>
      <c r="D8" s="21">
        <v>92</v>
      </c>
      <c r="E8" s="21">
        <v>3</v>
      </c>
      <c r="F8" s="21"/>
      <c r="G8" s="21">
        <v>1</v>
      </c>
      <c r="H8" s="21"/>
      <c r="I8" s="21">
        <v>40</v>
      </c>
      <c r="J8" s="72">
        <f>SUM(D8:I8)</f>
        <v>136</v>
      </c>
      <c r="K8" s="62"/>
      <c r="L8" s="99" t="s">
        <v>41</v>
      </c>
      <c r="M8" s="63" t="s">
        <v>160</v>
      </c>
      <c r="N8" s="72">
        <f aca="true" t="shared" si="0" ref="N8:S8">D9</f>
        <v>69</v>
      </c>
      <c r="O8" s="79">
        <f t="shared" si="0"/>
        <v>3</v>
      </c>
      <c r="P8" s="79">
        <f t="shared" si="0"/>
        <v>0</v>
      </c>
      <c r="Q8" s="79">
        <f t="shared" si="0"/>
        <v>1</v>
      </c>
      <c r="R8" s="79">
        <f t="shared" si="0"/>
        <v>0</v>
      </c>
      <c r="S8" s="79">
        <f t="shared" si="0"/>
        <v>40</v>
      </c>
      <c r="T8" s="72">
        <f>SUM(N8:S8)</f>
        <v>113</v>
      </c>
    </row>
    <row r="9" spans="1:20" ht="15">
      <c r="A9" s="99"/>
      <c r="B9" s="99"/>
      <c r="C9" s="69" t="s">
        <v>135</v>
      </c>
      <c r="D9" s="21">
        <v>69</v>
      </c>
      <c r="E9" s="21">
        <v>3</v>
      </c>
      <c r="F9" s="21"/>
      <c r="G9" s="21">
        <v>1</v>
      </c>
      <c r="H9" s="21"/>
      <c r="I9" s="21">
        <v>40</v>
      </c>
      <c r="J9" s="72">
        <f aca="true" t="shared" si="1" ref="J9:J66">SUM(D9:I9)</f>
        <v>113</v>
      </c>
      <c r="K9" s="62"/>
      <c r="L9" s="99"/>
      <c r="M9" s="63" t="s">
        <v>3</v>
      </c>
      <c r="N9" s="72">
        <f aca="true" t="shared" si="2" ref="N9:S9">D12</f>
        <v>38</v>
      </c>
      <c r="O9" s="79">
        <f t="shared" si="2"/>
        <v>8</v>
      </c>
      <c r="P9" s="79">
        <f t="shared" si="2"/>
        <v>1</v>
      </c>
      <c r="Q9" s="79">
        <f t="shared" si="2"/>
        <v>0</v>
      </c>
      <c r="R9" s="79">
        <f t="shared" si="2"/>
        <v>0</v>
      </c>
      <c r="S9" s="79">
        <f t="shared" si="2"/>
        <v>24</v>
      </c>
      <c r="T9" s="72">
        <f aca="true" t="shared" si="3" ref="T9:T28">SUM(N9:S9)</f>
        <v>71</v>
      </c>
    </row>
    <row r="10" spans="1:20" ht="15">
      <c r="A10" s="99"/>
      <c r="B10" s="99"/>
      <c r="C10" s="70" t="s">
        <v>119</v>
      </c>
      <c r="D10" s="73">
        <f>D8-D9</f>
        <v>23</v>
      </c>
      <c r="E10" s="73">
        <f aca="true" t="shared" si="4" ref="E10:J10">E8-E9</f>
        <v>0</v>
      </c>
      <c r="F10" s="73">
        <f t="shared" si="4"/>
        <v>0</v>
      </c>
      <c r="G10" s="73">
        <f t="shared" si="4"/>
        <v>0</v>
      </c>
      <c r="H10" s="73">
        <f t="shared" si="4"/>
        <v>0</v>
      </c>
      <c r="I10" s="73">
        <f t="shared" si="4"/>
        <v>0</v>
      </c>
      <c r="J10" s="73">
        <f t="shared" si="4"/>
        <v>23</v>
      </c>
      <c r="K10" s="62"/>
      <c r="L10" s="99" t="s">
        <v>138</v>
      </c>
      <c r="M10" s="63" t="s">
        <v>160</v>
      </c>
      <c r="N10" s="72">
        <f aca="true" t="shared" si="5" ref="N10:S10">D15</f>
        <v>279</v>
      </c>
      <c r="O10" s="79">
        <f t="shared" si="5"/>
        <v>17</v>
      </c>
      <c r="P10" s="79">
        <f t="shared" si="5"/>
        <v>15</v>
      </c>
      <c r="Q10" s="79">
        <f t="shared" si="5"/>
        <v>13</v>
      </c>
      <c r="R10" s="79">
        <f t="shared" si="5"/>
        <v>0</v>
      </c>
      <c r="S10" s="79">
        <f t="shared" si="5"/>
        <v>201</v>
      </c>
      <c r="T10" s="72">
        <f t="shared" si="3"/>
        <v>525</v>
      </c>
    </row>
    <row r="11" spans="1:20" ht="15">
      <c r="A11" s="99"/>
      <c r="B11" s="99" t="s">
        <v>136</v>
      </c>
      <c r="C11" s="69" t="s">
        <v>118</v>
      </c>
      <c r="D11" s="21">
        <v>60</v>
      </c>
      <c r="E11" s="21">
        <v>8</v>
      </c>
      <c r="F11" s="21">
        <v>1</v>
      </c>
      <c r="G11" s="21"/>
      <c r="H11" s="21"/>
      <c r="I11" s="21">
        <v>29</v>
      </c>
      <c r="J11" s="72">
        <f t="shared" si="1"/>
        <v>98</v>
      </c>
      <c r="K11" s="62"/>
      <c r="L11" s="99"/>
      <c r="M11" s="63" t="s">
        <v>3</v>
      </c>
      <c r="N11" s="72">
        <f aca="true" t="shared" si="6" ref="N11:S11">D18</f>
        <v>195</v>
      </c>
      <c r="O11" s="79">
        <f t="shared" si="6"/>
        <v>53</v>
      </c>
      <c r="P11" s="79">
        <f t="shared" si="6"/>
        <v>21</v>
      </c>
      <c r="Q11" s="79">
        <f t="shared" si="6"/>
        <v>12</v>
      </c>
      <c r="R11" s="79">
        <f t="shared" si="6"/>
        <v>0</v>
      </c>
      <c r="S11" s="79">
        <f t="shared" si="6"/>
        <v>151</v>
      </c>
      <c r="T11" s="72">
        <f t="shared" si="3"/>
        <v>432</v>
      </c>
    </row>
    <row r="12" spans="1:20" ht="15">
      <c r="A12" s="99"/>
      <c r="B12" s="99"/>
      <c r="C12" s="71" t="s">
        <v>135</v>
      </c>
      <c r="D12" s="21">
        <v>38</v>
      </c>
      <c r="E12" s="21">
        <v>8</v>
      </c>
      <c r="F12" s="21">
        <v>1</v>
      </c>
      <c r="G12" s="21"/>
      <c r="H12" s="21"/>
      <c r="I12" s="21">
        <v>24</v>
      </c>
      <c r="J12" s="72">
        <f t="shared" si="1"/>
        <v>71</v>
      </c>
      <c r="K12" s="62"/>
      <c r="L12" s="99" t="s">
        <v>43</v>
      </c>
      <c r="M12" s="63" t="s">
        <v>160</v>
      </c>
      <c r="N12" s="72">
        <f aca="true" t="shared" si="7" ref="N12:S12">D21</f>
        <v>348</v>
      </c>
      <c r="O12" s="79">
        <f t="shared" si="7"/>
        <v>35</v>
      </c>
      <c r="P12" s="79">
        <f t="shared" si="7"/>
        <v>15</v>
      </c>
      <c r="Q12" s="79">
        <f t="shared" si="7"/>
        <v>14</v>
      </c>
      <c r="R12" s="79">
        <f t="shared" si="7"/>
        <v>1</v>
      </c>
      <c r="S12" s="79">
        <f t="shared" si="7"/>
        <v>215</v>
      </c>
      <c r="T12" s="72">
        <f t="shared" si="3"/>
        <v>628</v>
      </c>
    </row>
    <row r="13" spans="1:20" ht="15">
      <c r="A13" s="99"/>
      <c r="B13" s="99"/>
      <c r="C13" s="70" t="s">
        <v>119</v>
      </c>
      <c r="D13" s="73">
        <f aca="true" t="shared" si="8" ref="D13:J13">D11-D12</f>
        <v>22</v>
      </c>
      <c r="E13" s="73">
        <f t="shared" si="8"/>
        <v>0</v>
      </c>
      <c r="F13" s="73">
        <f t="shared" si="8"/>
        <v>0</v>
      </c>
      <c r="G13" s="73">
        <f t="shared" si="8"/>
        <v>0</v>
      </c>
      <c r="H13" s="73">
        <f t="shared" si="8"/>
        <v>0</v>
      </c>
      <c r="I13" s="73">
        <f t="shared" si="8"/>
        <v>5</v>
      </c>
      <c r="J13" s="73">
        <f t="shared" si="8"/>
        <v>27</v>
      </c>
      <c r="K13" s="62"/>
      <c r="L13" s="99"/>
      <c r="M13" s="63" t="s">
        <v>3</v>
      </c>
      <c r="N13" s="72">
        <f aca="true" t="shared" si="9" ref="N13:S13">D24</f>
        <v>251</v>
      </c>
      <c r="O13" s="79">
        <f t="shared" si="9"/>
        <v>66</v>
      </c>
      <c r="P13" s="79">
        <f t="shared" si="9"/>
        <v>29</v>
      </c>
      <c r="Q13" s="79">
        <f t="shared" si="9"/>
        <v>12</v>
      </c>
      <c r="R13" s="79">
        <f t="shared" si="9"/>
        <v>1</v>
      </c>
      <c r="S13" s="79">
        <f t="shared" si="9"/>
        <v>171</v>
      </c>
      <c r="T13" s="72">
        <f t="shared" si="3"/>
        <v>530</v>
      </c>
    </row>
    <row r="14" spans="1:20" ht="15">
      <c r="A14" s="99" t="s">
        <v>42</v>
      </c>
      <c r="B14" s="99" t="s">
        <v>174</v>
      </c>
      <c r="C14" s="69" t="s">
        <v>118</v>
      </c>
      <c r="D14" s="21">
        <v>395</v>
      </c>
      <c r="E14" s="21">
        <v>17</v>
      </c>
      <c r="F14" s="21">
        <v>15</v>
      </c>
      <c r="G14" s="21">
        <v>13</v>
      </c>
      <c r="H14" s="21"/>
      <c r="I14" s="21">
        <v>235</v>
      </c>
      <c r="J14" s="72">
        <f t="shared" si="1"/>
        <v>675</v>
      </c>
      <c r="K14" s="62"/>
      <c r="L14" s="99" t="s">
        <v>44</v>
      </c>
      <c r="M14" s="63" t="s">
        <v>160</v>
      </c>
      <c r="N14" s="72">
        <f aca="true" t="shared" si="10" ref="N14:S14">D27</f>
        <v>248</v>
      </c>
      <c r="O14" s="79">
        <f t="shared" si="10"/>
        <v>38</v>
      </c>
      <c r="P14" s="79">
        <f t="shared" si="10"/>
        <v>19</v>
      </c>
      <c r="Q14" s="79">
        <f t="shared" si="10"/>
        <v>7</v>
      </c>
      <c r="R14" s="79">
        <f t="shared" si="10"/>
        <v>1</v>
      </c>
      <c r="S14" s="79">
        <f t="shared" si="10"/>
        <v>210</v>
      </c>
      <c r="T14" s="72">
        <f t="shared" si="3"/>
        <v>523</v>
      </c>
    </row>
    <row r="15" spans="1:20" ht="15">
      <c r="A15" s="99"/>
      <c r="B15" s="99"/>
      <c r="C15" s="71" t="s">
        <v>135</v>
      </c>
      <c r="D15" s="21">
        <v>279</v>
      </c>
      <c r="E15" s="21">
        <v>17</v>
      </c>
      <c r="F15" s="21">
        <v>15</v>
      </c>
      <c r="G15" s="21">
        <v>13</v>
      </c>
      <c r="H15" s="21"/>
      <c r="I15" s="21">
        <v>201</v>
      </c>
      <c r="J15" s="72">
        <f t="shared" si="1"/>
        <v>525</v>
      </c>
      <c r="K15" s="62"/>
      <c r="L15" s="99"/>
      <c r="M15" s="63" t="s">
        <v>3</v>
      </c>
      <c r="N15" s="72">
        <f aca="true" t="shared" si="11" ref="N15:S15">D30</f>
        <v>186</v>
      </c>
      <c r="O15" s="79">
        <f t="shared" si="11"/>
        <v>42</v>
      </c>
      <c r="P15" s="79">
        <f t="shared" si="11"/>
        <v>13</v>
      </c>
      <c r="Q15" s="79">
        <f t="shared" si="11"/>
        <v>14</v>
      </c>
      <c r="R15" s="79">
        <f t="shared" si="11"/>
        <v>1</v>
      </c>
      <c r="S15" s="79">
        <f t="shared" si="11"/>
        <v>127</v>
      </c>
      <c r="T15" s="72">
        <f t="shared" si="3"/>
        <v>383</v>
      </c>
    </row>
    <row r="16" spans="1:20" ht="15">
      <c r="A16" s="99"/>
      <c r="B16" s="99"/>
      <c r="C16" s="70" t="s">
        <v>119</v>
      </c>
      <c r="D16" s="73">
        <f aca="true" t="shared" si="12" ref="D16:J16">D14-D15</f>
        <v>116</v>
      </c>
      <c r="E16" s="73">
        <f t="shared" si="12"/>
        <v>0</v>
      </c>
      <c r="F16" s="73">
        <f t="shared" si="12"/>
        <v>0</v>
      </c>
      <c r="G16" s="73">
        <f t="shared" si="12"/>
        <v>0</v>
      </c>
      <c r="H16" s="73">
        <f t="shared" si="12"/>
        <v>0</v>
      </c>
      <c r="I16" s="73">
        <f t="shared" si="12"/>
        <v>34</v>
      </c>
      <c r="J16" s="73">
        <f t="shared" si="12"/>
        <v>150</v>
      </c>
      <c r="K16" s="62"/>
      <c r="L16" s="99" t="s">
        <v>139</v>
      </c>
      <c r="M16" s="63" t="s">
        <v>160</v>
      </c>
      <c r="N16" s="72">
        <f aca="true" t="shared" si="13" ref="N16:S16">D33</f>
        <v>245</v>
      </c>
      <c r="O16" s="79">
        <f t="shared" si="13"/>
        <v>27</v>
      </c>
      <c r="P16" s="79">
        <f t="shared" si="13"/>
        <v>14</v>
      </c>
      <c r="Q16" s="79">
        <f t="shared" si="13"/>
        <v>6</v>
      </c>
      <c r="R16" s="79">
        <f t="shared" si="13"/>
        <v>1</v>
      </c>
      <c r="S16" s="79">
        <f t="shared" si="13"/>
        <v>197</v>
      </c>
      <c r="T16" s="72">
        <f t="shared" si="3"/>
        <v>490</v>
      </c>
    </row>
    <row r="17" spans="1:20" ht="15">
      <c r="A17" s="99"/>
      <c r="B17" s="99" t="s">
        <v>136</v>
      </c>
      <c r="C17" s="69" t="s">
        <v>118</v>
      </c>
      <c r="D17" s="21">
        <v>297</v>
      </c>
      <c r="E17" s="21">
        <v>53</v>
      </c>
      <c r="F17" s="21">
        <v>22</v>
      </c>
      <c r="G17" s="21">
        <v>12</v>
      </c>
      <c r="H17" s="21"/>
      <c r="I17" s="21">
        <v>169</v>
      </c>
      <c r="J17" s="72">
        <f t="shared" si="1"/>
        <v>553</v>
      </c>
      <c r="K17" s="62"/>
      <c r="L17" s="99"/>
      <c r="M17" s="63" t="s">
        <v>3</v>
      </c>
      <c r="N17" s="72">
        <f aca="true" t="shared" si="14" ref="N17:S17">D36</f>
        <v>157</v>
      </c>
      <c r="O17" s="79">
        <f t="shared" si="14"/>
        <v>42</v>
      </c>
      <c r="P17" s="79">
        <f t="shared" si="14"/>
        <v>10</v>
      </c>
      <c r="Q17" s="79">
        <f t="shared" si="14"/>
        <v>8</v>
      </c>
      <c r="R17" s="79">
        <f t="shared" si="14"/>
        <v>0</v>
      </c>
      <c r="S17" s="79">
        <f t="shared" si="14"/>
        <v>118</v>
      </c>
      <c r="T17" s="72">
        <f t="shared" si="3"/>
        <v>335</v>
      </c>
    </row>
    <row r="18" spans="1:20" ht="15">
      <c r="A18" s="99"/>
      <c r="B18" s="99"/>
      <c r="C18" s="71" t="s">
        <v>135</v>
      </c>
      <c r="D18" s="21">
        <v>195</v>
      </c>
      <c r="E18" s="21">
        <v>53</v>
      </c>
      <c r="F18" s="21">
        <v>21</v>
      </c>
      <c r="G18" s="21">
        <v>12</v>
      </c>
      <c r="H18" s="21"/>
      <c r="I18" s="21">
        <v>151</v>
      </c>
      <c r="J18" s="72">
        <f t="shared" si="1"/>
        <v>432</v>
      </c>
      <c r="K18" s="62"/>
      <c r="L18" s="99" t="s">
        <v>140</v>
      </c>
      <c r="M18" s="63" t="s">
        <v>160</v>
      </c>
      <c r="N18" s="72">
        <f aca="true" t="shared" si="15" ref="N18:S18">D39</f>
        <v>194</v>
      </c>
      <c r="O18" s="79">
        <f t="shared" si="15"/>
        <v>16</v>
      </c>
      <c r="P18" s="79">
        <f t="shared" si="15"/>
        <v>11</v>
      </c>
      <c r="Q18" s="79">
        <f t="shared" si="15"/>
        <v>7</v>
      </c>
      <c r="R18" s="79">
        <f t="shared" si="15"/>
        <v>0</v>
      </c>
      <c r="S18" s="79">
        <f t="shared" si="15"/>
        <v>190</v>
      </c>
      <c r="T18" s="72">
        <f t="shared" si="3"/>
        <v>418</v>
      </c>
    </row>
    <row r="19" spans="1:20" ht="15">
      <c r="A19" s="99"/>
      <c r="B19" s="99"/>
      <c r="C19" s="70" t="s">
        <v>119</v>
      </c>
      <c r="D19" s="73">
        <f aca="true" t="shared" si="16" ref="D19:J19">D17-D18</f>
        <v>102</v>
      </c>
      <c r="E19" s="73">
        <f t="shared" si="16"/>
        <v>0</v>
      </c>
      <c r="F19" s="73">
        <f t="shared" si="16"/>
        <v>1</v>
      </c>
      <c r="G19" s="73">
        <f t="shared" si="16"/>
        <v>0</v>
      </c>
      <c r="H19" s="73">
        <f t="shared" si="16"/>
        <v>0</v>
      </c>
      <c r="I19" s="73">
        <f t="shared" si="16"/>
        <v>18</v>
      </c>
      <c r="J19" s="73">
        <f t="shared" si="16"/>
        <v>121</v>
      </c>
      <c r="K19" s="62"/>
      <c r="L19" s="99"/>
      <c r="M19" s="63" t="s">
        <v>3</v>
      </c>
      <c r="N19" s="72">
        <f aca="true" t="shared" si="17" ref="N19:S19">D42</f>
        <v>192</v>
      </c>
      <c r="O19" s="79">
        <f t="shared" si="17"/>
        <v>32</v>
      </c>
      <c r="P19" s="79">
        <f t="shared" si="17"/>
        <v>5</v>
      </c>
      <c r="Q19" s="79">
        <f t="shared" si="17"/>
        <v>5</v>
      </c>
      <c r="R19" s="79">
        <f t="shared" si="17"/>
        <v>0</v>
      </c>
      <c r="S19" s="79">
        <f t="shared" si="17"/>
        <v>86</v>
      </c>
      <c r="T19" s="72">
        <f t="shared" si="3"/>
        <v>320</v>
      </c>
    </row>
    <row r="20" spans="1:20" ht="15">
      <c r="A20" s="99" t="s">
        <v>137</v>
      </c>
      <c r="B20" s="99" t="s">
        <v>174</v>
      </c>
      <c r="C20" s="69" t="s">
        <v>118</v>
      </c>
      <c r="D20" s="21">
        <v>505</v>
      </c>
      <c r="E20" s="21">
        <v>35</v>
      </c>
      <c r="F20" s="21">
        <v>15</v>
      </c>
      <c r="G20" s="21">
        <v>14</v>
      </c>
      <c r="H20" s="21">
        <v>1</v>
      </c>
      <c r="I20" s="21">
        <v>241</v>
      </c>
      <c r="J20" s="72">
        <f t="shared" si="1"/>
        <v>811</v>
      </c>
      <c r="K20" s="62"/>
      <c r="L20" s="99" t="s">
        <v>47</v>
      </c>
      <c r="M20" s="63" t="s">
        <v>160</v>
      </c>
      <c r="N20" s="72">
        <f aca="true" t="shared" si="18" ref="N20:S20">D45</f>
        <v>187</v>
      </c>
      <c r="O20" s="79">
        <f t="shared" si="18"/>
        <v>22</v>
      </c>
      <c r="P20" s="79">
        <f t="shared" si="18"/>
        <v>9</v>
      </c>
      <c r="Q20" s="79">
        <f t="shared" si="18"/>
        <v>7</v>
      </c>
      <c r="R20" s="79">
        <f t="shared" si="18"/>
        <v>0</v>
      </c>
      <c r="S20" s="79">
        <f t="shared" si="18"/>
        <v>170</v>
      </c>
      <c r="T20" s="72">
        <f t="shared" si="3"/>
        <v>395</v>
      </c>
    </row>
    <row r="21" spans="1:20" ht="15">
      <c r="A21" s="99"/>
      <c r="B21" s="99"/>
      <c r="C21" s="71" t="s">
        <v>135</v>
      </c>
      <c r="D21" s="21">
        <v>348</v>
      </c>
      <c r="E21" s="21">
        <v>35</v>
      </c>
      <c r="F21" s="21">
        <v>15</v>
      </c>
      <c r="G21" s="21">
        <v>14</v>
      </c>
      <c r="H21" s="21">
        <v>1</v>
      </c>
      <c r="I21" s="21">
        <v>215</v>
      </c>
      <c r="J21" s="72">
        <f t="shared" si="1"/>
        <v>628</v>
      </c>
      <c r="K21" s="62"/>
      <c r="L21" s="99"/>
      <c r="M21" s="63" t="s">
        <v>3</v>
      </c>
      <c r="N21" s="72">
        <f aca="true" t="shared" si="19" ref="N21:S21">D48</f>
        <v>152</v>
      </c>
      <c r="O21" s="79">
        <f t="shared" si="19"/>
        <v>30</v>
      </c>
      <c r="P21" s="79">
        <f t="shared" si="19"/>
        <v>3</v>
      </c>
      <c r="Q21" s="79">
        <f t="shared" si="19"/>
        <v>3</v>
      </c>
      <c r="R21" s="79">
        <f t="shared" si="19"/>
        <v>2</v>
      </c>
      <c r="S21" s="79">
        <f t="shared" si="19"/>
        <v>89</v>
      </c>
      <c r="T21" s="72">
        <f t="shared" si="3"/>
        <v>279</v>
      </c>
    </row>
    <row r="22" spans="1:20" ht="15">
      <c r="A22" s="99"/>
      <c r="B22" s="99"/>
      <c r="C22" s="70" t="s">
        <v>119</v>
      </c>
      <c r="D22" s="73">
        <f aca="true" t="shared" si="20" ref="D22:J22">D20-D21</f>
        <v>157</v>
      </c>
      <c r="E22" s="73">
        <f t="shared" si="20"/>
        <v>0</v>
      </c>
      <c r="F22" s="73">
        <f t="shared" si="20"/>
        <v>0</v>
      </c>
      <c r="G22" s="73">
        <f t="shared" si="20"/>
        <v>0</v>
      </c>
      <c r="H22" s="73">
        <f t="shared" si="20"/>
        <v>0</v>
      </c>
      <c r="I22" s="73">
        <f t="shared" si="20"/>
        <v>26</v>
      </c>
      <c r="J22" s="73">
        <f t="shared" si="20"/>
        <v>183</v>
      </c>
      <c r="K22" s="62"/>
      <c r="L22" s="99" t="s">
        <v>48</v>
      </c>
      <c r="M22" s="63" t="s">
        <v>160</v>
      </c>
      <c r="N22" s="72">
        <f aca="true" t="shared" si="21" ref="N22:S22">D51</f>
        <v>175</v>
      </c>
      <c r="O22" s="79">
        <f t="shared" si="21"/>
        <v>14</v>
      </c>
      <c r="P22" s="79">
        <f t="shared" si="21"/>
        <v>3</v>
      </c>
      <c r="Q22" s="79">
        <f t="shared" si="21"/>
        <v>6</v>
      </c>
      <c r="R22" s="79">
        <f t="shared" si="21"/>
        <v>0</v>
      </c>
      <c r="S22" s="79">
        <f t="shared" si="21"/>
        <v>134</v>
      </c>
      <c r="T22" s="72">
        <f t="shared" si="3"/>
        <v>332</v>
      </c>
    </row>
    <row r="23" spans="1:20" ht="15">
      <c r="A23" s="99"/>
      <c r="B23" s="99" t="s">
        <v>136</v>
      </c>
      <c r="C23" s="69" t="s">
        <v>118</v>
      </c>
      <c r="D23" s="21">
        <v>358</v>
      </c>
      <c r="E23" s="21">
        <v>67</v>
      </c>
      <c r="F23" s="21">
        <v>29</v>
      </c>
      <c r="G23" s="21">
        <v>12</v>
      </c>
      <c r="H23" s="21">
        <v>1</v>
      </c>
      <c r="I23" s="21">
        <v>192</v>
      </c>
      <c r="J23" s="72">
        <f t="shared" si="1"/>
        <v>659</v>
      </c>
      <c r="K23" s="62"/>
      <c r="L23" s="99"/>
      <c r="M23" s="63" t="s">
        <v>3</v>
      </c>
      <c r="N23" s="72">
        <f aca="true" t="shared" si="22" ref="N23:S23">D54</f>
        <v>92</v>
      </c>
      <c r="O23" s="79">
        <f t="shared" si="22"/>
        <v>18</v>
      </c>
      <c r="P23" s="79">
        <f t="shared" si="22"/>
        <v>1</v>
      </c>
      <c r="Q23" s="79">
        <f t="shared" si="22"/>
        <v>7</v>
      </c>
      <c r="R23" s="79">
        <f t="shared" si="22"/>
        <v>0</v>
      </c>
      <c r="S23" s="79">
        <f t="shared" si="22"/>
        <v>65</v>
      </c>
      <c r="T23" s="72">
        <f t="shared" si="3"/>
        <v>183</v>
      </c>
    </row>
    <row r="24" spans="1:20" ht="15">
      <c r="A24" s="99"/>
      <c r="B24" s="99"/>
      <c r="C24" s="71" t="s">
        <v>135</v>
      </c>
      <c r="D24" s="21">
        <v>251</v>
      </c>
      <c r="E24" s="21">
        <v>66</v>
      </c>
      <c r="F24" s="21">
        <v>29</v>
      </c>
      <c r="G24" s="21">
        <v>12</v>
      </c>
      <c r="H24" s="21">
        <v>1</v>
      </c>
      <c r="I24" s="21">
        <v>171</v>
      </c>
      <c r="J24" s="72">
        <f t="shared" si="1"/>
        <v>530</v>
      </c>
      <c r="K24" s="62"/>
      <c r="L24" s="99" t="s">
        <v>114</v>
      </c>
      <c r="M24" s="63" t="s">
        <v>160</v>
      </c>
      <c r="N24" s="72">
        <f aca="true" t="shared" si="23" ref="N24:S24">D57</f>
        <v>123</v>
      </c>
      <c r="O24" s="79">
        <f t="shared" si="23"/>
        <v>11</v>
      </c>
      <c r="P24" s="79">
        <f t="shared" si="23"/>
        <v>1</v>
      </c>
      <c r="Q24" s="79">
        <f t="shared" si="23"/>
        <v>5</v>
      </c>
      <c r="R24" s="79">
        <f t="shared" si="23"/>
        <v>0</v>
      </c>
      <c r="S24" s="79">
        <f t="shared" si="23"/>
        <v>81</v>
      </c>
      <c r="T24" s="72">
        <f t="shared" si="3"/>
        <v>221</v>
      </c>
    </row>
    <row r="25" spans="1:20" ht="15">
      <c r="A25" s="99"/>
      <c r="B25" s="99"/>
      <c r="C25" s="70" t="s">
        <v>119</v>
      </c>
      <c r="D25" s="73">
        <f aca="true" t="shared" si="24" ref="D25:J25">D23-D24</f>
        <v>107</v>
      </c>
      <c r="E25" s="73">
        <f t="shared" si="24"/>
        <v>1</v>
      </c>
      <c r="F25" s="73">
        <f t="shared" si="24"/>
        <v>0</v>
      </c>
      <c r="G25" s="73">
        <f t="shared" si="24"/>
        <v>0</v>
      </c>
      <c r="H25" s="73">
        <f t="shared" si="24"/>
        <v>0</v>
      </c>
      <c r="I25" s="73">
        <f t="shared" si="24"/>
        <v>21</v>
      </c>
      <c r="J25" s="73">
        <f t="shared" si="24"/>
        <v>129</v>
      </c>
      <c r="K25" s="62"/>
      <c r="L25" s="99"/>
      <c r="M25" s="63" t="s">
        <v>3</v>
      </c>
      <c r="N25" s="72">
        <f aca="true" t="shared" si="25" ref="N25:S25">D60</f>
        <v>37</v>
      </c>
      <c r="O25" s="79">
        <f t="shared" si="25"/>
        <v>13</v>
      </c>
      <c r="P25" s="79">
        <f t="shared" si="25"/>
        <v>2</v>
      </c>
      <c r="Q25" s="79">
        <f t="shared" si="25"/>
        <v>2</v>
      </c>
      <c r="R25" s="79">
        <f t="shared" si="25"/>
        <v>0</v>
      </c>
      <c r="S25" s="79">
        <f t="shared" si="25"/>
        <v>30</v>
      </c>
      <c r="T25" s="72">
        <f t="shared" si="3"/>
        <v>84</v>
      </c>
    </row>
    <row r="26" spans="1:20" ht="15">
      <c r="A26" s="99" t="s">
        <v>44</v>
      </c>
      <c r="B26" s="99" t="s">
        <v>174</v>
      </c>
      <c r="C26" s="69" t="s">
        <v>118</v>
      </c>
      <c r="D26" s="21">
        <v>367</v>
      </c>
      <c r="E26" s="21">
        <v>39</v>
      </c>
      <c r="F26" s="21">
        <v>19</v>
      </c>
      <c r="G26" s="21">
        <v>7</v>
      </c>
      <c r="H26" s="21">
        <v>1</v>
      </c>
      <c r="I26" s="21">
        <v>239</v>
      </c>
      <c r="J26" s="72">
        <f t="shared" si="1"/>
        <v>672</v>
      </c>
      <c r="K26" s="62"/>
      <c r="L26" s="99" t="s">
        <v>50</v>
      </c>
      <c r="M26" s="63" t="s">
        <v>160</v>
      </c>
      <c r="N26" s="72">
        <f aca="true" t="shared" si="26" ref="N26:S26">D63</f>
        <v>48</v>
      </c>
      <c r="O26" s="79">
        <f t="shared" si="26"/>
        <v>0</v>
      </c>
      <c r="P26" s="79">
        <f t="shared" si="26"/>
        <v>1</v>
      </c>
      <c r="Q26" s="79">
        <f t="shared" si="26"/>
        <v>1</v>
      </c>
      <c r="R26" s="79">
        <f t="shared" si="26"/>
        <v>2</v>
      </c>
      <c r="S26" s="79">
        <f t="shared" si="26"/>
        <v>19</v>
      </c>
      <c r="T26" s="72">
        <f t="shared" si="3"/>
        <v>71</v>
      </c>
    </row>
    <row r="27" spans="1:20" ht="15">
      <c r="A27" s="99"/>
      <c r="B27" s="99"/>
      <c r="C27" s="71" t="s">
        <v>135</v>
      </c>
      <c r="D27" s="21">
        <v>248</v>
      </c>
      <c r="E27" s="21">
        <v>38</v>
      </c>
      <c r="F27" s="21">
        <v>19</v>
      </c>
      <c r="G27" s="21">
        <v>7</v>
      </c>
      <c r="H27" s="21">
        <v>1</v>
      </c>
      <c r="I27" s="21">
        <v>210</v>
      </c>
      <c r="J27" s="72">
        <f t="shared" si="1"/>
        <v>523</v>
      </c>
      <c r="K27" s="62"/>
      <c r="L27" s="99"/>
      <c r="M27" s="63" t="s">
        <v>3</v>
      </c>
      <c r="N27" s="72">
        <f aca="true" t="shared" si="27" ref="N27:S27">D66</f>
        <v>11</v>
      </c>
      <c r="O27" s="79">
        <f t="shared" si="27"/>
        <v>4</v>
      </c>
      <c r="P27" s="79">
        <f t="shared" si="27"/>
        <v>2</v>
      </c>
      <c r="Q27" s="79">
        <f t="shared" si="27"/>
        <v>2</v>
      </c>
      <c r="R27" s="79">
        <f t="shared" si="27"/>
        <v>1</v>
      </c>
      <c r="S27" s="79">
        <f t="shared" si="27"/>
        <v>10</v>
      </c>
      <c r="T27" s="72">
        <f t="shared" si="3"/>
        <v>30</v>
      </c>
    </row>
    <row r="28" spans="1:20" ht="15">
      <c r="A28" s="99"/>
      <c r="B28" s="99"/>
      <c r="C28" s="70" t="s">
        <v>119</v>
      </c>
      <c r="D28" s="73">
        <v>12</v>
      </c>
      <c r="E28" s="73">
        <v>0</v>
      </c>
      <c r="F28" s="73">
        <v>0</v>
      </c>
      <c r="G28" s="73">
        <v>0</v>
      </c>
      <c r="H28" s="73">
        <v>0</v>
      </c>
      <c r="I28" s="73">
        <v>1</v>
      </c>
      <c r="J28" s="72">
        <v>13</v>
      </c>
      <c r="K28" s="62"/>
      <c r="L28" s="99" t="s">
        <v>5</v>
      </c>
      <c r="M28" s="99"/>
      <c r="N28" s="75">
        <f aca="true" t="shared" si="28" ref="N28:S28">SUM(N8:N27)</f>
        <v>3227</v>
      </c>
      <c r="O28" s="75">
        <f t="shared" si="28"/>
        <v>491</v>
      </c>
      <c r="P28" s="75">
        <f t="shared" si="28"/>
        <v>175</v>
      </c>
      <c r="Q28" s="75">
        <f t="shared" si="28"/>
        <v>132</v>
      </c>
      <c r="R28" s="75">
        <f t="shared" si="28"/>
        <v>10</v>
      </c>
      <c r="S28" s="75">
        <f t="shared" si="28"/>
        <v>2328</v>
      </c>
      <c r="T28" s="72">
        <f t="shared" si="3"/>
        <v>6363</v>
      </c>
    </row>
    <row r="29" spans="1:20" ht="15">
      <c r="A29" s="99"/>
      <c r="B29" s="99" t="s">
        <v>136</v>
      </c>
      <c r="C29" s="69" t="s">
        <v>118</v>
      </c>
      <c r="D29" s="21">
        <v>288</v>
      </c>
      <c r="E29" s="21">
        <v>42</v>
      </c>
      <c r="F29" s="21">
        <v>13</v>
      </c>
      <c r="G29" s="21">
        <v>14</v>
      </c>
      <c r="H29" s="21">
        <v>1</v>
      </c>
      <c r="I29" s="21">
        <v>149</v>
      </c>
      <c r="J29" s="72">
        <f t="shared" si="1"/>
        <v>507</v>
      </c>
      <c r="K29" s="62"/>
      <c r="L29" s="65"/>
      <c r="M29" s="62"/>
      <c r="N29" s="62"/>
      <c r="O29" s="62"/>
      <c r="P29" s="62"/>
      <c r="Q29" s="62"/>
      <c r="R29" s="62"/>
      <c r="S29" s="62"/>
      <c r="T29" s="62"/>
    </row>
    <row r="30" spans="1:20" ht="15">
      <c r="A30" s="99"/>
      <c r="B30" s="99"/>
      <c r="C30" s="71" t="s">
        <v>135</v>
      </c>
      <c r="D30" s="21">
        <v>186</v>
      </c>
      <c r="E30" s="21">
        <v>42</v>
      </c>
      <c r="F30" s="21">
        <v>13</v>
      </c>
      <c r="G30" s="21">
        <v>14</v>
      </c>
      <c r="H30" s="21">
        <v>1</v>
      </c>
      <c r="I30" s="21">
        <v>127</v>
      </c>
      <c r="J30" s="72">
        <f t="shared" si="1"/>
        <v>383</v>
      </c>
      <c r="K30" s="62"/>
      <c r="L30" s="65"/>
      <c r="M30" s="62"/>
      <c r="N30" s="62"/>
      <c r="O30" s="62"/>
      <c r="P30" s="62"/>
      <c r="Q30" s="62"/>
      <c r="R30" s="62"/>
      <c r="S30" s="62"/>
      <c r="T30" s="62"/>
    </row>
    <row r="31" spans="1:20" ht="15">
      <c r="A31" s="99"/>
      <c r="B31" s="99"/>
      <c r="C31" s="70" t="s">
        <v>119</v>
      </c>
      <c r="D31" s="73">
        <f aca="true" t="shared" si="29" ref="D31:J31">D29-D30</f>
        <v>102</v>
      </c>
      <c r="E31" s="73">
        <f t="shared" si="29"/>
        <v>0</v>
      </c>
      <c r="F31" s="73">
        <f t="shared" si="29"/>
        <v>0</v>
      </c>
      <c r="G31" s="73">
        <f t="shared" si="29"/>
        <v>0</v>
      </c>
      <c r="H31" s="73">
        <f t="shared" si="29"/>
        <v>0</v>
      </c>
      <c r="I31" s="73">
        <f t="shared" si="29"/>
        <v>22</v>
      </c>
      <c r="J31" s="73">
        <f t="shared" si="29"/>
        <v>124</v>
      </c>
      <c r="K31" s="62"/>
      <c r="L31" s="65"/>
      <c r="M31" s="62"/>
      <c r="N31" s="62"/>
      <c r="O31" s="62"/>
      <c r="P31" s="62"/>
      <c r="Q31" s="62"/>
      <c r="R31" s="62"/>
      <c r="S31" s="62"/>
      <c r="T31" s="62"/>
    </row>
    <row r="32" spans="1:20" ht="15">
      <c r="A32" s="99" t="s">
        <v>45</v>
      </c>
      <c r="B32" s="99" t="s">
        <v>174</v>
      </c>
      <c r="C32" s="69" t="s">
        <v>118</v>
      </c>
      <c r="D32" s="21">
        <v>349</v>
      </c>
      <c r="E32" s="21">
        <v>27</v>
      </c>
      <c r="F32" s="21">
        <v>14</v>
      </c>
      <c r="G32" s="21">
        <v>6</v>
      </c>
      <c r="H32" s="21">
        <v>1</v>
      </c>
      <c r="I32" s="21">
        <v>220</v>
      </c>
      <c r="J32" s="72">
        <f t="shared" si="1"/>
        <v>617</v>
      </c>
      <c r="K32" s="62"/>
      <c r="L32" s="65"/>
      <c r="M32" s="62"/>
      <c r="N32" s="62"/>
      <c r="O32" s="62"/>
      <c r="P32" s="62"/>
      <c r="Q32" s="62"/>
      <c r="R32" s="62"/>
      <c r="S32" s="62"/>
      <c r="T32" s="62"/>
    </row>
    <row r="33" spans="1:20" ht="15">
      <c r="A33" s="99"/>
      <c r="B33" s="99"/>
      <c r="C33" s="71" t="s">
        <v>135</v>
      </c>
      <c r="D33" s="21">
        <v>245</v>
      </c>
      <c r="E33" s="21">
        <v>27</v>
      </c>
      <c r="F33" s="21">
        <v>14</v>
      </c>
      <c r="G33" s="21">
        <v>6</v>
      </c>
      <c r="H33" s="21">
        <v>1</v>
      </c>
      <c r="I33" s="21">
        <v>197</v>
      </c>
      <c r="J33" s="72">
        <f t="shared" si="1"/>
        <v>490</v>
      </c>
      <c r="K33" s="62"/>
      <c r="L33" s="65"/>
      <c r="M33" s="61"/>
      <c r="N33" s="61"/>
      <c r="O33" s="61"/>
      <c r="P33" s="61"/>
      <c r="Q33" s="61"/>
      <c r="R33" s="61"/>
      <c r="S33" s="61"/>
      <c r="T33" s="61"/>
    </row>
    <row r="34" spans="1:20" ht="15">
      <c r="A34" s="99"/>
      <c r="B34" s="99"/>
      <c r="C34" s="70" t="s">
        <v>119</v>
      </c>
      <c r="D34" s="73">
        <f aca="true" t="shared" si="30" ref="D34:J34">D32-D33</f>
        <v>104</v>
      </c>
      <c r="E34" s="73">
        <f t="shared" si="30"/>
        <v>0</v>
      </c>
      <c r="F34" s="73">
        <f t="shared" si="30"/>
        <v>0</v>
      </c>
      <c r="G34" s="73">
        <f t="shared" si="30"/>
        <v>0</v>
      </c>
      <c r="H34" s="73">
        <f t="shared" si="30"/>
        <v>0</v>
      </c>
      <c r="I34" s="73">
        <f t="shared" si="30"/>
        <v>23</v>
      </c>
      <c r="J34" s="73">
        <f t="shared" si="30"/>
        <v>127</v>
      </c>
      <c r="K34" s="62"/>
      <c r="L34" s="65"/>
      <c r="M34" s="61"/>
      <c r="N34" s="61"/>
      <c r="O34" s="61"/>
      <c r="P34" s="61"/>
      <c r="Q34" s="61"/>
      <c r="R34" s="61"/>
      <c r="S34" s="61"/>
      <c r="T34" s="61"/>
    </row>
    <row r="35" spans="1:20" ht="15">
      <c r="A35" s="99"/>
      <c r="B35" s="99" t="s">
        <v>136</v>
      </c>
      <c r="C35" s="69" t="s">
        <v>118</v>
      </c>
      <c r="D35" s="21">
        <v>253</v>
      </c>
      <c r="E35" s="21">
        <v>42</v>
      </c>
      <c r="F35" s="21">
        <v>10</v>
      </c>
      <c r="G35" s="21">
        <v>8</v>
      </c>
      <c r="H35" s="21"/>
      <c r="I35" s="21">
        <v>137</v>
      </c>
      <c r="J35" s="72">
        <f t="shared" si="1"/>
        <v>450</v>
      </c>
      <c r="K35" s="62"/>
      <c r="L35" s="65"/>
      <c r="M35" s="61"/>
      <c r="N35" s="61"/>
      <c r="O35" s="61"/>
      <c r="P35" s="61"/>
      <c r="Q35" s="61"/>
      <c r="R35" s="61"/>
      <c r="S35" s="61"/>
      <c r="T35" s="61"/>
    </row>
    <row r="36" spans="1:20" ht="15">
      <c r="A36" s="99"/>
      <c r="B36" s="99"/>
      <c r="C36" s="71" t="s">
        <v>135</v>
      </c>
      <c r="D36" s="21">
        <v>157</v>
      </c>
      <c r="E36" s="21">
        <v>42</v>
      </c>
      <c r="F36" s="21">
        <v>10</v>
      </c>
      <c r="G36" s="21">
        <v>8</v>
      </c>
      <c r="H36" s="21"/>
      <c r="I36" s="21">
        <v>118</v>
      </c>
      <c r="J36" s="72">
        <f t="shared" si="1"/>
        <v>335</v>
      </c>
      <c r="K36" s="62"/>
      <c r="L36" s="65"/>
      <c r="M36" s="61"/>
      <c r="N36" s="61"/>
      <c r="O36" s="61"/>
      <c r="P36" s="61"/>
      <c r="Q36" s="61"/>
      <c r="R36" s="61"/>
      <c r="S36" s="61"/>
      <c r="T36" s="61"/>
    </row>
    <row r="37" spans="1:20" ht="15">
      <c r="A37" s="99"/>
      <c r="B37" s="99"/>
      <c r="C37" s="70" t="s">
        <v>119</v>
      </c>
      <c r="D37" s="73">
        <f aca="true" t="shared" si="31" ref="D37:J37">D35-D36</f>
        <v>96</v>
      </c>
      <c r="E37" s="73">
        <f t="shared" si="31"/>
        <v>0</v>
      </c>
      <c r="F37" s="73">
        <f t="shared" si="31"/>
        <v>0</v>
      </c>
      <c r="G37" s="73">
        <f t="shared" si="31"/>
        <v>0</v>
      </c>
      <c r="H37" s="73">
        <f t="shared" si="31"/>
        <v>0</v>
      </c>
      <c r="I37" s="73">
        <f t="shared" si="31"/>
        <v>19</v>
      </c>
      <c r="J37" s="73">
        <f t="shared" si="31"/>
        <v>115</v>
      </c>
      <c r="K37" s="62"/>
      <c r="L37" s="65"/>
      <c r="M37" s="61"/>
      <c r="N37" s="61"/>
      <c r="O37" s="61"/>
      <c r="P37" s="61"/>
      <c r="Q37" s="61"/>
      <c r="R37" s="61"/>
      <c r="S37" s="61"/>
      <c r="T37" s="61"/>
    </row>
    <row r="38" spans="1:20" ht="15">
      <c r="A38" s="99" t="s">
        <v>46</v>
      </c>
      <c r="B38" s="99" t="s">
        <v>174</v>
      </c>
      <c r="C38" s="69" t="s">
        <v>118</v>
      </c>
      <c r="D38" s="21">
        <v>264</v>
      </c>
      <c r="E38" s="21">
        <v>16</v>
      </c>
      <c r="F38" s="21">
        <v>11</v>
      </c>
      <c r="G38" s="21">
        <v>7</v>
      </c>
      <c r="H38" s="21"/>
      <c r="I38" s="21">
        <v>224</v>
      </c>
      <c r="J38" s="72">
        <f t="shared" si="1"/>
        <v>522</v>
      </c>
      <c r="K38" s="62"/>
      <c r="L38" s="65"/>
      <c r="M38" s="61"/>
      <c r="N38" s="61"/>
      <c r="O38" s="61"/>
      <c r="P38" s="61"/>
      <c r="Q38" s="61"/>
      <c r="R38" s="61"/>
      <c r="S38" s="61"/>
      <c r="T38" s="61"/>
    </row>
    <row r="39" spans="1:20" ht="15">
      <c r="A39" s="99"/>
      <c r="B39" s="99"/>
      <c r="C39" s="71" t="s">
        <v>135</v>
      </c>
      <c r="D39" s="21">
        <v>194</v>
      </c>
      <c r="E39" s="21">
        <v>16</v>
      </c>
      <c r="F39" s="21">
        <v>11</v>
      </c>
      <c r="G39" s="21">
        <v>7</v>
      </c>
      <c r="H39" s="21"/>
      <c r="I39" s="21">
        <v>190</v>
      </c>
      <c r="J39" s="72">
        <f t="shared" si="1"/>
        <v>418</v>
      </c>
      <c r="K39" s="62"/>
      <c r="L39" s="65"/>
      <c r="M39" s="61"/>
      <c r="N39" s="61"/>
      <c r="O39" s="61"/>
      <c r="P39" s="61"/>
      <c r="Q39" s="61"/>
      <c r="R39" s="61"/>
      <c r="S39" s="61"/>
      <c r="T39" s="61"/>
    </row>
    <row r="40" spans="1:20" ht="15">
      <c r="A40" s="99"/>
      <c r="B40" s="99"/>
      <c r="C40" s="70" t="s">
        <v>119</v>
      </c>
      <c r="D40" s="73">
        <f aca="true" t="shared" si="32" ref="D40:J40">D38-D39</f>
        <v>70</v>
      </c>
      <c r="E40" s="73">
        <f t="shared" si="32"/>
        <v>0</v>
      </c>
      <c r="F40" s="73">
        <f t="shared" si="32"/>
        <v>0</v>
      </c>
      <c r="G40" s="73">
        <f t="shared" si="32"/>
        <v>0</v>
      </c>
      <c r="H40" s="73">
        <f t="shared" si="32"/>
        <v>0</v>
      </c>
      <c r="I40" s="73">
        <f t="shared" si="32"/>
        <v>34</v>
      </c>
      <c r="J40" s="73">
        <f t="shared" si="32"/>
        <v>104</v>
      </c>
      <c r="K40" s="62"/>
      <c r="L40" s="65"/>
      <c r="M40" s="61"/>
      <c r="N40" s="61"/>
      <c r="O40" s="61"/>
      <c r="P40" s="61"/>
      <c r="Q40" s="61"/>
      <c r="R40" s="61"/>
      <c r="S40" s="61"/>
      <c r="T40" s="61"/>
    </row>
    <row r="41" spans="1:20" ht="15">
      <c r="A41" s="99"/>
      <c r="B41" s="99" t="s">
        <v>136</v>
      </c>
      <c r="C41" s="69" t="s">
        <v>118</v>
      </c>
      <c r="D41" s="21">
        <v>268</v>
      </c>
      <c r="E41" s="21">
        <v>32</v>
      </c>
      <c r="F41" s="21">
        <v>5</v>
      </c>
      <c r="G41" s="21">
        <v>5</v>
      </c>
      <c r="H41" s="21"/>
      <c r="I41" s="21">
        <v>97</v>
      </c>
      <c r="J41" s="72">
        <f t="shared" si="1"/>
        <v>407</v>
      </c>
      <c r="K41" s="62"/>
      <c r="L41" s="65"/>
      <c r="M41" s="61"/>
      <c r="N41" s="61"/>
      <c r="O41" s="61"/>
      <c r="P41" s="61"/>
      <c r="Q41" s="61"/>
      <c r="R41" s="61"/>
      <c r="S41" s="61"/>
      <c r="T41" s="61"/>
    </row>
    <row r="42" spans="1:20" ht="15">
      <c r="A42" s="99"/>
      <c r="B42" s="99"/>
      <c r="C42" s="71" t="s">
        <v>135</v>
      </c>
      <c r="D42" s="21">
        <v>192</v>
      </c>
      <c r="E42" s="21">
        <v>32</v>
      </c>
      <c r="F42" s="21">
        <v>5</v>
      </c>
      <c r="G42" s="21">
        <v>5</v>
      </c>
      <c r="H42" s="21"/>
      <c r="I42" s="21">
        <v>86</v>
      </c>
      <c r="J42" s="72">
        <f t="shared" si="1"/>
        <v>320</v>
      </c>
      <c r="K42" s="62"/>
      <c r="L42" s="65"/>
      <c r="M42" s="61"/>
      <c r="N42" s="61"/>
      <c r="O42" s="61"/>
      <c r="P42" s="61"/>
      <c r="Q42" s="61"/>
      <c r="R42" s="61"/>
      <c r="S42" s="61"/>
      <c r="T42" s="61"/>
    </row>
    <row r="43" spans="1:20" ht="15">
      <c r="A43" s="99"/>
      <c r="B43" s="99"/>
      <c r="C43" s="70" t="s">
        <v>119</v>
      </c>
      <c r="D43" s="73">
        <f aca="true" t="shared" si="33" ref="D43:J43">D41-D42</f>
        <v>76</v>
      </c>
      <c r="E43" s="73">
        <f t="shared" si="33"/>
        <v>0</v>
      </c>
      <c r="F43" s="73">
        <f t="shared" si="33"/>
        <v>0</v>
      </c>
      <c r="G43" s="73">
        <f t="shared" si="33"/>
        <v>0</v>
      </c>
      <c r="H43" s="73">
        <f t="shared" si="33"/>
        <v>0</v>
      </c>
      <c r="I43" s="73">
        <f t="shared" si="33"/>
        <v>11</v>
      </c>
      <c r="J43" s="73">
        <f t="shared" si="33"/>
        <v>87</v>
      </c>
      <c r="K43" s="62"/>
      <c r="L43" s="65"/>
      <c r="M43" s="61"/>
      <c r="N43" s="61"/>
      <c r="O43" s="61"/>
      <c r="P43" s="61"/>
      <c r="Q43" s="61"/>
      <c r="R43" s="61"/>
      <c r="S43" s="61"/>
      <c r="T43" s="61"/>
    </row>
    <row r="44" spans="1:20" ht="15">
      <c r="A44" s="99" t="s">
        <v>47</v>
      </c>
      <c r="B44" s="99" t="s">
        <v>174</v>
      </c>
      <c r="C44" s="69" t="s">
        <v>118</v>
      </c>
      <c r="D44" s="21">
        <v>270</v>
      </c>
      <c r="E44" s="21">
        <v>22</v>
      </c>
      <c r="F44" s="21">
        <v>9</v>
      </c>
      <c r="G44" s="21">
        <v>7</v>
      </c>
      <c r="H44" s="21"/>
      <c r="I44" s="21">
        <v>212</v>
      </c>
      <c r="J44" s="72">
        <f t="shared" si="1"/>
        <v>520</v>
      </c>
      <c r="K44" s="62"/>
      <c r="L44" s="65"/>
      <c r="M44" s="61"/>
      <c r="N44" s="61"/>
      <c r="O44" s="61"/>
      <c r="P44" s="61"/>
      <c r="Q44" s="61"/>
      <c r="R44" s="61"/>
      <c r="S44" s="61"/>
      <c r="T44" s="61"/>
    </row>
    <row r="45" spans="1:20" ht="15">
      <c r="A45" s="99"/>
      <c r="B45" s="99"/>
      <c r="C45" s="71" t="s">
        <v>135</v>
      </c>
      <c r="D45" s="21">
        <v>187</v>
      </c>
      <c r="E45" s="21">
        <v>22</v>
      </c>
      <c r="F45" s="21">
        <v>9</v>
      </c>
      <c r="G45" s="21">
        <v>7</v>
      </c>
      <c r="H45" s="21"/>
      <c r="I45" s="21">
        <v>170</v>
      </c>
      <c r="J45" s="72">
        <f t="shared" si="1"/>
        <v>395</v>
      </c>
      <c r="K45" s="62"/>
      <c r="L45" s="65"/>
      <c r="M45" s="61"/>
      <c r="N45" s="61"/>
      <c r="O45" s="61"/>
      <c r="P45" s="61"/>
      <c r="Q45" s="61"/>
      <c r="R45" s="61"/>
      <c r="S45" s="61"/>
      <c r="T45" s="61"/>
    </row>
    <row r="46" spans="1:20" ht="15">
      <c r="A46" s="99"/>
      <c r="B46" s="99"/>
      <c r="C46" s="70" t="s">
        <v>119</v>
      </c>
      <c r="D46" s="73">
        <f aca="true" t="shared" si="34" ref="D46:J46">D44-D45</f>
        <v>83</v>
      </c>
      <c r="E46" s="73">
        <f t="shared" si="34"/>
        <v>0</v>
      </c>
      <c r="F46" s="73">
        <f t="shared" si="34"/>
        <v>0</v>
      </c>
      <c r="G46" s="73">
        <f t="shared" si="34"/>
        <v>0</v>
      </c>
      <c r="H46" s="73">
        <f t="shared" si="34"/>
        <v>0</v>
      </c>
      <c r="I46" s="73">
        <f t="shared" si="34"/>
        <v>42</v>
      </c>
      <c r="J46" s="73">
        <f t="shared" si="34"/>
        <v>125</v>
      </c>
      <c r="K46" s="62"/>
      <c r="L46" s="62"/>
      <c r="M46" s="61"/>
      <c r="N46" s="61"/>
      <c r="O46" s="61"/>
      <c r="P46" s="61"/>
      <c r="Q46" s="61"/>
      <c r="R46" s="61"/>
      <c r="S46" s="61"/>
      <c r="T46" s="61"/>
    </row>
    <row r="47" spans="1:20" ht="15">
      <c r="A47" s="99"/>
      <c r="B47" s="99" t="s">
        <v>136</v>
      </c>
      <c r="C47" s="69" t="s">
        <v>118</v>
      </c>
      <c r="D47" s="21">
        <v>216</v>
      </c>
      <c r="E47" s="21">
        <v>30</v>
      </c>
      <c r="F47" s="21">
        <v>3</v>
      </c>
      <c r="G47" s="21">
        <v>3</v>
      </c>
      <c r="H47" s="21">
        <v>2</v>
      </c>
      <c r="I47" s="21">
        <v>105</v>
      </c>
      <c r="J47" s="72">
        <f t="shared" si="1"/>
        <v>359</v>
      </c>
      <c r="K47" s="62"/>
      <c r="L47" s="62"/>
      <c r="M47" s="61"/>
      <c r="N47" s="61"/>
      <c r="O47" s="61"/>
      <c r="P47" s="61"/>
      <c r="Q47" s="61"/>
      <c r="R47" s="61"/>
      <c r="S47" s="61"/>
      <c r="T47" s="61"/>
    </row>
    <row r="48" spans="1:20" ht="15">
      <c r="A48" s="99"/>
      <c r="B48" s="99"/>
      <c r="C48" s="71" t="s">
        <v>135</v>
      </c>
      <c r="D48" s="21">
        <v>152</v>
      </c>
      <c r="E48" s="21">
        <v>30</v>
      </c>
      <c r="F48" s="21">
        <v>3</v>
      </c>
      <c r="G48" s="21">
        <v>3</v>
      </c>
      <c r="H48" s="21">
        <v>2</v>
      </c>
      <c r="I48" s="21">
        <v>89</v>
      </c>
      <c r="J48" s="72">
        <f t="shared" si="1"/>
        <v>279</v>
      </c>
      <c r="K48" s="62"/>
      <c r="L48" s="62"/>
      <c r="M48" s="61"/>
      <c r="N48" s="61"/>
      <c r="O48" s="61"/>
      <c r="P48" s="61"/>
      <c r="Q48" s="61"/>
      <c r="R48" s="61"/>
      <c r="S48" s="61"/>
      <c r="T48" s="61"/>
    </row>
    <row r="49" spans="1:20" ht="15">
      <c r="A49" s="99"/>
      <c r="B49" s="99"/>
      <c r="C49" s="70" t="s">
        <v>119</v>
      </c>
      <c r="D49" s="73">
        <f aca="true" t="shared" si="35" ref="D49:J49">D47-D48</f>
        <v>64</v>
      </c>
      <c r="E49" s="73">
        <f t="shared" si="35"/>
        <v>0</v>
      </c>
      <c r="F49" s="73">
        <f t="shared" si="35"/>
        <v>0</v>
      </c>
      <c r="G49" s="73">
        <f t="shared" si="35"/>
        <v>0</v>
      </c>
      <c r="H49" s="73">
        <f t="shared" si="35"/>
        <v>0</v>
      </c>
      <c r="I49" s="73">
        <f t="shared" si="35"/>
        <v>16</v>
      </c>
      <c r="J49" s="73">
        <f t="shared" si="35"/>
        <v>80</v>
      </c>
      <c r="K49" s="61"/>
      <c r="L49" s="61"/>
      <c r="M49" s="61"/>
      <c r="N49" s="61"/>
      <c r="O49" s="61"/>
      <c r="P49" s="61"/>
      <c r="Q49" s="61"/>
      <c r="R49" s="61"/>
      <c r="S49" s="61"/>
      <c r="T49" s="61"/>
    </row>
    <row r="50" spans="1:20" ht="15">
      <c r="A50" s="99" t="s">
        <v>48</v>
      </c>
      <c r="B50" s="99" t="s">
        <v>174</v>
      </c>
      <c r="C50" s="69" t="s">
        <v>118</v>
      </c>
      <c r="D50" s="21">
        <v>266</v>
      </c>
      <c r="E50" s="21">
        <v>14</v>
      </c>
      <c r="F50" s="21">
        <v>3</v>
      </c>
      <c r="G50" s="21">
        <v>6</v>
      </c>
      <c r="H50" s="21"/>
      <c r="I50" s="21">
        <v>143</v>
      </c>
      <c r="J50" s="72">
        <f t="shared" si="1"/>
        <v>432</v>
      </c>
      <c r="K50" s="61"/>
      <c r="L50" s="61"/>
      <c r="M50" s="61"/>
      <c r="N50" s="61"/>
      <c r="O50" s="61"/>
      <c r="P50" s="61"/>
      <c r="Q50" s="61"/>
      <c r="R50" s="61"/>
      <c r="S50" s="61"/>
      <c r="T50" s="61"/>
    </row>
    <row r="51" spans="1:20" ht="15">
      <c r="A51" s="99"/>
      <c r="B51" s="99"/>
      <c r="C51" s="71" t="s">
        <v>135</v>
      </c>
      <c r="D51" s="21">
        <v>175</v>
      </c>
      <c r="E51" s="21">
        <v>14</v>
      </c>
      <c r="F51" s="21">
        <v>3</v>
      </c>
      <c r="G51" s="21">
        <v>6</v>
      </c>
      <c r="H51" s="21"/>
      <c r="I51" s="21">
        <v>134</v>
      </c>
      <c r="J51" s="72">
        <f t="shared" si="1"/>
        <v>332</v>
      </c>
      <c r="K51" s="61"/>
      <c r="L51" s="61"/>
      <c r="M51" s="61"/>
      <c r="N51" s="61"/>
      <c r="O51" s="61"/>
      <c r="P51" s="61"/>
      <c r="Q51" s="61"/>
      <c r="R51" s="61"/>
      <c r="S51" s="61"/>
      <c r="T51" s="61"/>
    </row>
    <row r="52" spans="1:20" ht="15">
      <c r="A52" s="99"/>
      <c r="B52" s="99"/>
      <c r="C52" s="70" t="s">
        <v>119</v>
      </c>
      <c r="D52" s="73">
        <f aca="true" t="shared" si="36" ref="D52:J52">D50-D51</f>
        <v>91</v>
      </c>
      <c r="E52" s="73">
        <f t="shared" si="36"/>
        <v>0</v>
      </c>
      <c r="F52" s="73">
        <f t="shared" si="36"/>
        <v>0</v>
      </c>
      <c r="G52" s="73">
        <f t="shared" si="36"/>
        <v>0</v>
      </c>
      <c r="H52" s="73">
        <f t="shared" si="36"/>
        <v>0</v>
      </c>
      <c r="I52" s="73">
        <f t="shared" si="36"/>
        <v>9</v>
      </c>
      <c r="J52" s="73">
        <f t="shared" si="36"/>
        <v>100</v>
      </c>
      <c r="K52" s="61"/>
      <c r="L52" s="61"/>
      <c r="M52" s="61"/>
      <c r="N52" s="61"/>
      <c r="O52" s="61"/>
      <c r="P52" s="61"/>
      <c r="Q52" s="61"/>
      <c r="R52" s="61"/>
      <c r="S52" s="61"/>
      <c r="T52" s="61"/>
    </row>
    <row r="53" spans="1:20" ht="15">
      <c r="A53" s="99"/>
      <c r="B53" s="99" t="s">
        <v>136</v>
      </c>
      <c r="C53" s="69" t="s">
        <v>118</v>
      </c>
      <c r="D53" s="21">
        <v>121</v>
      </c>
      <c r="E53" s="21">
        <v>19</v>
      </c>
      <c r="F53" s="21">
        <v>1</v>
      </c>
      <c r="G53" s="21">
        <v>7</v>
      </c>
      <c r="H53" s="21"/>
      <c r="I53" s="21">
        <v>81</v>
      </c>
      <c r="J53" s="72">
        <f t="shared" si="1"/>
        <v>229</v>
      </c>
      <c r="K53" s="61"/>
      <c r="L53" s="61"/>
      <c r="M53" s="61"/>
      <c r="N53" s="61"/>
      <c r="O53" s="61"/>
      <c r="P53" s="61"/>
      <c r="Q53" s="61"/>
      <c r="R53" s="61"/>
      <c r="S53" s="61"/>
      <c r="T53" s="61"/>
    </row>
    <row r="54" spans="1:20" ht="15">
      <c r="A54" s="99"/>
      <c r="B54" s="99"/>
      <c r="C54" s="71" t="s">
        <v>135</v>
      </c>
      <c r="D54" s="21">
        <v>92</v>
      </c>
      <c r="E54" s="21">
        <v>18</v>
      </c>
      <c r="F54" s="21">
        <v>1</v>
      </c>
      <c r="G54" s="21">
        <v>7</v>
      </c>
      <c r="H54" s="21"/>
      <c r="I54" s="21">
        <v>65</v>
      </c>
      <c r="J54" s="72">
        <f t="shared" si="1"/>
        <v>183</v>
      </c>
      <c r="K54" s="61"/>
      <c r="L54" s="61"/>
      <c r="M54" s="61"/>
      <c r="N54" s="61"/>
      <c r="O54" s="61"/>
      <c r="P54" s="61"/>
      <c r="Q54" s="61"/>
      <c r="R54" s="61"/>
      <c r="S54" s="61"/>
      <c r="T54" s="61"/>
    </row>
    <row r="55" spans="1:20" ht="15">
      <c r="A55" s="99"/>
      <c r="B55" s="99"/>
      <c r="C55" s="70" t="s">
        <v>119</v>
      </c>
      <c r="D55" s="73">
        <f aca="true" t="shared" si="37" ref="D55:J55">D53-D54</f>
        <v>29</v>
      </c>
      <c r="E55" s="73">
        <f t="shared" si="37"/>
        <v>1</v>
      </c>
      <c r="F55" s="73">
        <f t="shared" si="37"/>
        <v>0</v>
      </c>
      <c r="G55" s="73">
        <f t="shared" si="37"/>
        <v>0</v>
      </c>
      <c r="H55" s="73">
        <f t="shared" si="37"/>
        <v>0</v>
      </c>
      <c r="I55" s="73">
        <f t="shared" si="37"/>
        <v>16</v>
      </c>
      <c r="J55" s="73">
        <f t="shared" si="37"/>
        <v>46</v>
      </c>
      <c r="K55" s="61"/>
      <c r="L55" s="61"/>
      <c r="M55" s="61"/>
      <c r="N55" s="61"/>
      <c r="O55" s="61"/>
      <c r="P55" s="61"/>
      <c r="Q55" s="61"/>
      <c r="R55" s="61"/>
      <c r="S55" s="61"/>
      <c r="T55" s="61"/>
    </row>
    <row r="56" spans="1:20" ht="15">
      <c r="A56" s="99" t="s">
        <v>114</v>
      </c>
      <c r="B56" s="99" t="s">
        <v>174</v>
      </c>
      <c r="C56" s="69" t="s">
        <v>118</v>
      </c>
      <c r="D56" s="21">
        <v>160</v>
      </c>
      <c r="E56" s="21">
        <v>12</v>
      </c>
      <c r="F56" s="21">
        <v>1</v>
      </c>
      <c r="G56" s="21">
        <v>5</v>
      </c>
      <c r="H56" s="21"/>
      <c r="I56" s="21">
        <v>86</v>
      </c>
      <c r="J56" s="72">
        <f t="shared" si="1"/>
        <v>264</v>
      </c>
      <c r="K56" s="61"/>
      <c r="L56" s="61"/>
      <c r="M56" s="61"/>
      <c r="N56" s="61"/>
      <c r="O56" s="61"/>
      <c r="P56" s="61"/>
      <c r="Q56" s="61"/>
      <c r="R56" s="61"/>
      <c r="S56" s="61"/>
      <c r="T56" s="61"/>
    </row>
    <row r="57" spans="1:20" ht="15">
      <c r="A57" s="99"/>
      <c r="B57" s="99"/>
      <c r="C57" s="71" t="s">
        <v>135</v>
      </c>
      <c r="D57" s="21">
        <v>123</v>
      </c>
      <c r="E57" s="21">
        <v>11</v>
      </c>
      <c r="F57" s="21">
        <v>1</v>
      </c>
      <c r="G57" s="21">
        <v>5</v>
      </c>
      <c r="H57" s="21"/>
      <c r="I57" s="21">
        <v>81</v>
      </c>
      <c r="J57" s="72">
        <f t="shared" si="1"/>
        <v>221</v>
      </c>
      <c r="K57" s="61"/>
      <c r="L57" s="61"/>
      <c r="M57" s="61"/>
      <c r="N57" s="61"/>
      <c r="O57" s="61"/>
      <c r="P57" s="61"/>
      <c r="Q57" s="61"/>
      <c r="R57" s="61"/>
      <c r="S57" s="61"/>
      <c r="T57" s="61"/>
    </row>
    <row r="58" spans="1:20" ht="15">
      <c r="A58" s="99"/>
      <c r="B58" s="99"/>
      <c r="C58" s="70" t="s">
        <v>119</v>
      </c>
      <c r="D58" s="73">
        <f aca="true" t="shared" si="38" ref="D58:J58">D56-D57</f>
        <v>37</v>
      </c>
      <c r="E58" s="73">
        <f t="shared" si="38"/>
        <v>1</v>
      </c>
      <c r="F58" s="73">
        <f t="shared" si="38"/>
        <v>0</v>
      </c>
      <c r="G58" s="73">
        <f t="shared" si="38"/>
        <v>0</v>
      </c>
      <c r="H58" s="73">
        <f t="shared" si="38"/>
        <v>0</v>
      </c>
      <c r="I58" s="73">
        <f t="shared" si="38"/>
        <v>5</v>
      </c>
      <c r="J58" s="73">
        <f t="shared" si="38"/>
        <v>43</v>
      </c>
      <c r="K58" s="61"/>
      <c r="L58" s="61"/>
      <c r="M58" s="61"/>
      <c r="N58" s="61"/>
      <c r="O58" s="61"/>
      <c r="P58" s="61"/>
      <c r="Q58" s="61"/>
      <c r="R58" s="61"/>
      <c r="S58" s="61"/>
      <c r="T58" s="61"/>
    </row>
    <row r="59" spans="1:20" ht="15">
      <c r="A59" s="99"/>
      <c r="B59" s="99" t="s">
        <v>136</v>
      </c>
      <c r="C59" s="69" t="s">
        <v>118</v>
      </c>
      <c r="D59" s="21">
        <v>59</v>
      </c>
      <c r="E59" s="21">
        <v>13</v>
      </c>
      <c r="F59" s="21">
        <v>2</v>
      </c>
      <c r="G59" s="21">
        <v>2</v>
      </c>
      <c r="H59" s="21"/>
      <c r="I59" s="21">
        <v>33</v>
      </c>
      <c r="J59" s="72">
        <f t="shared" si="1"/>
        <v>109</v>
      </c>
      <c r="K59" s="61"/>
      <c r="L59" s="61"/>
      <c r="M59" s="61"/>
      <c r="N59" s="61"/>
      <c r="O59" s="61"/>
      <c r="P59" s="61"/>
      <c r="Q59" s="61"/>
      <c r="R59" s="61"/>
      <c r="S59" s="61"/>
      <c r="T59" s="61"/>
    </row>
    <row r="60" spans="1:20" ht="15">
      <c r="A60" s="99"/>
      <c r="B60" s="99"/>
      <c r="C60" s="71" t="s">
        <v>135</v>
      </c>
      <c r="D60" s="21">
        <v>37</v>
      </c>
      <c r="E60" s="21">
        <v>13</v>
      </c>
      <c r="F60" s="21">
        <v>2</v>
      </c>
      <c r="G60" s="21">
        <v>2</v>
      </c>
      <c r="H60" s="21"/>
      <c r="I60" s="21">
        <v>30</v>
      </c>
      <c r="J60" s="72">
        <f t="shared" si="1"/>
        <v>84</v>
      </c>
      <c r="K60" s="61"/>
      <c r="L60" s="61"/>
      <c r="M60" s="61"/>
      <c r="N60" s="61"/>
      <c r="O60" s="61"/>
      <c r="P60" s="61"/>
      <c r="Q60" s="61"/>
      <c r="R60" s="61"/>
      <c r="S60" s="61"/>
      <c r="T60" s="61"/>
    </row>
    <row r="61" spans="1:20" ht="15">
      <c r="A61" s="99"/>
      <c r="B61" s="99"/>
      <c r="C61" s="70" t="s">
        <v>119</v>
      </c>
      <c r="D61" s="73">
        <f aca="true" t="shared" si="39" ref="D61:J61">D59-D60</f>
        <v>22</v>
      </c>
      <c r="E61" s="73">
        <f t="shared" si="39"/>
        <v>0</v>
      </c>
      <c r="F61" s="73">
        <f t="shared" si="39"/>
        <v>0</v>
      </c>
      <c r="G61" s="73">
        <f t="shared" si="39"/>
        <v>0</v>
      </c>
      <c r="H61" s="73">
        <f t="shared" si="39"/>
        <v>0</v>
      </c>
      <c r="I61" s="73">
        <f t="shared" si="39"/>
        <v>3</v>
      </c>
      <c r="J61" s="73">
        <f t="shared" si="39"/>
        <v>25</v>
      </c>
      <c r="K61" s="61"/>
      <c r="L61" s="61"/>
      <c r="M61" s="61"/>
      <c r="N61" s="61"/>
      <c r="O61" s="61"/>
      <c r="P61" s="61"/>
      <c r="Q61" s="61"/>
      <c r="R61" s="61"/>
      <c r="S61" s="61"/>
      <c r="T61" s="61"/>
    </row>
    <row r="62" spans="1:20" ht="15">
      <c r="A62" s="99" t="s">
        <v>50</v>
      </c>
      <c r="B62" s="99" t="s">
        <v>174</v>
      </c>
      <c r="C62" s="69" t="s">
        <v>118</v>
      </c>
      <c r="D62" s="21">
        <v>71</v>
      </c>
      <c r="E62" s="21"/>
      <c r="F62" s="21">
        <v>1</v>
      </c>
      <c r="G62" s="21">
        <v>1</v>
      </c>
      <c r="H62" s="21">
        <v>2</v>
      </c>
      <c r="I62" s="21">
        <v>20</v>
      </c>
      <c r="J62" s="72">
        <f t="shared" si="1"/>
        <v>95</v>
      </c>
      <c r="K62" s="61"/>
      <c r="L62" s="61"/>
      <c r="M62" s="61"/>
      <c r="N62" s="61"/>
      <c r="O62" s="61"/>
      <c r="P62" s="61"/>
      <c r="Q62" s="61"/>
      <c r="R62" s="61"/>
      <c r="S62" s="61"/>
      <c r="T62" s="61"/>
    </row>
    <row r="63" spans="1:20" ht="15">
      <c r="A63" s="99"/>
      <c r="B63" s="99"/>
      <c r="C63" s="71" t="s">
        <v>135</v>
      </c>
      <c r="D63" s="21">
        <v>48</v>
      </c>
      <c r="E63" s="21"/>
      <c r="F63" s="21">
        <v>1</v>
      </c>
      <c r="G63" s="21">
        <v>1</v>
      </c>
      <c r="H63" s="21">
        <v>2</v>
      </c>
      <c r="I63" s="21">
        <v>19</v>
      </c>
      <c r="J63" s="72">
        <f t="shared" si="1"/>
        <v>71</v>
      </c>
      <c r="K63" s="61"/>
      <c r="L63" s="61"/>
      <c r="M63" s="61"/>
      <c r="N63" s="61"/>
      <c r="O63" s="61"/>
      <c r="P63" s="61"/>
      <c r="Q63" s="61"/>
      <c r="R63" s="61"/>
      <c r="S63" s="61"/>
      <c r="T63" s="61"/>
    </row>
    <row r="64" spans="1:20" ht="15">
      <c r="A64" s="99"/>
      <c r="B64" s="99"/>
      <c r="C64" s="70" t="s">
        <v>119</v>
      </c>
      <c r="D64" s="73">
        <f aca="true" t="shared" si="40" ref="D64:J64">D62-D63</f>
        <v>23</v>
      </c>
      <c r="E64" s="73">
        <f t="shared" si="40"/>
        <v>0</v>
      </c>
      <c r="F64" s="73">
        <f t="shared" si="40"/>
        <v>0</v>
      </c>
      <c r="G64" s="73">
        <f t="shared" si="40"/>
        <v>0</v>
      </c>
      <c r="H64" s="73">
        <f t="shared" si="40"/>
        <v>0</v>
      </c>
      <c r="I64" s="73">
        <f t="shared" si="40"/>
        <v>1</v>
      </c>
      <c r="J64" s="73">
        <f t="shared" si="40"/>
        <v>24</v>
      </c>
      <c r="K64" s="61"/>
      <c r="L64" s="61"/>
      <c r="M64" s="61"/>
      <c r="N64" s="61"/>
      <c r="O64" s="61"/>
      <c r="P64" s="61"/>
      <c r="Q64" s="61"/>
      <c r="R64" s="61"/>
      <c r="S64" s="61"/>
      <c r="T64" s="61"/>
    </row>
    <row r="65" spans="1:20" ht="15">
      <c r="A65" s="99"/>
      <c r="B65" s="99" t="s">
        <v>136</v>
      </c>
      <c r="C65" s="69" t="s">
        <v>118</v>
      </c>
      <c r="D65" s="21">
        <v>16</v>
      </c>
      <c r="E65" s="21">
        <v>4</v>
      </c>
      <c r="F65" s="21">
        <v>2</v>
      </c>
      <c r="G65" s="21">
        <v>2</v>
      </c>
      <c r="H65" s="21">
        <v>1</v>
      </c>
      <c r="I65" s="21">
        <v>11</v>
      </c>
      <c r="J65" s="72">
        <f t="shared" si="1"/>
        <v>36</v>
      </c>
      <c r="K65" s="61"/>
      <c r="L65" s="61"/>
      <c r="M65" s="61"/>
      <c r="N65" s="61"/>
      <c r="O65" s="61"/>
      <c r="P65" s="61"/>
      <c r="Q65" s="61"/>
      <c r="R65" s="61"/>
      <c r="S65" s="61"/>
      <c r="T65" s="61"/>
    </row>
    <row r="66" spans="1:20" ht="15">
      <c r="A66" s="99"/>
      <c r="B66" s="99"/>
      <c r="C66" s="71" t="s">
        <v>135</v>
      </c>
      <c r="D66" s="21">
        <v>11</v>
      </c>
      <c r="E66" s="21">
        <v>4</v>
      </c>
      <c r="F66" s="21">
        <v>2</v>
      </c>
      <c r="G66" s="21">
        <v>2</v>
      </c>
      <c r="H66" s="21">
        <v>1</v>
      </c>
      <c r="I66" s="21">
        <v>10</v>
      </c>
      <c r="J66" s="72">
        <f t="shared" si="1"/>
        <v>30</v>
      </c>
      <c r="K66" s="61"/>
      <c r="L66" s="61"/>
      <c r="M66" s="61"/>
      <c r="N66" s="61"/>
      <c r="O66" s="61"/>
      <c r="P66" s="61"/>
      <c r="Q66" s="61"/>
      <c r="R66" s="61"/>
      <c r="S66" s="61"/>
      <c r="T66" s="61"/>
    </row>
    <row r="67" spans="1:20" ht="15">
      <c r="A67" s="99"/>
      <c r="B67" s="99"/>
      <c r="C67" s="70" t="s">
        <v>119</v>
      </c>
      <c r="D67" s="73">
        <f aca="true" t="shared" si="41" ref="D67:J67">D65-D66</f>
        <v>5</v>
      </c>
      <c r="E67" s="73">
        <f t="shared" si="41"/>
        <v>0</v>
      </c>
      <c r="F67" s="73">
        <f t="shared" si="41"/>
        <v>0</v>
      </c>
      <c r="G67" s="73">
        <f t="shared" si="41"/>
        <v>0</v>
      </c>
      <c r="H67" s="73">
        <f t="shared" si="41"/>
        <v>0</v>
      </c>
      <c r="I67" s="73">
        <f t="shared" si="41"/>
        <v>1</v>
      </c>
      <c r="J67" s="73">
        <f t="shared" si="41"/>
        <v>6</v>
      </c>
      <c r="K67" s="61"/>
      <c r="L67" s="61"/>
      <c r="M67" s="61"/>
      <c r="N67" s="61"/>
      <c r="O67" s="61"/>
      <c r="P67" s="61"/>
      <c r="Q67" s="61"/>
      <c r="R67" s="61"/>
      <c r="S67" s="61"/>
      <c r="T67" s="61"/>
    </row>
  </sheetData>
  <mergeCells count="44">
    <mergeCell ref="A50:A55"/>
    <mergeCell ref="A56:A61"/>
    <mergeCell ref="B59:B61"/>
    <mergeCell ref="A3:G4"/>
    <mergeCell ref="A20:A25"/>
    <mergeCell ref="A26:A31"/>
    <mergeCell ref="B14:B16"/>
    <mergeCell ref="B17:B19"/>
    <mergeCell ref="B20:B22"/>
    <mergeCell ref="B26:B28"/>
    <mergeCell ref="B29:B31"/>
    <mergeCell ref="A8:A13"/>
    <mergeCell ref="B47:B49"/>
    <mergeCell ref="B41:B43"/>
    <mergeCell ref="A62:A67"/>
    <mergeCell ref="B50:B52"/>
    <mergeCell ref="B53:B55"/>
    <mergeCell ref="L16:L17"/>
    <mergeCell ref="L18:L19"/>
    <mergeCell ref="L20:L21"/>
    <mergeCell ref="L22:L23"/>
    <mergeCell ref="A14:A19"/>
    <mergeCell ref="B44:B46"/>
    <mergeCell ref="B62:B64"/>
    <mergeCell ref="B65:B67"/>
    <mergeCell ref="B56:B58"/>
    <mergeCell ref="B23:B25"/>
    <mergeCell ref="A32:A37"/>
    <mergeCell ref="A38:A43"/>
    <mergeCell ref="A44:A49"/>
    <mergeCell ref="L14:L15"/>
    <mergeCell ref="L6:T6"/>
    <mergeCell ref="B38:B40"/>
    <mergeCell ref="L26:L27"/>
    <mergeCell ref="B8:B10"/>
    <mergeCell ref="B11:B13"/>
    <mergeCell ref="A6:J6"/>
    <mergeCell ref="L8:L9"/>
    <mergeCell ref="L10:L11"/>
    <mergeCell ref="L12:L13"/>
    <mergeCell ref="B32:B34"/>
    <mergeCell ref="L24:L25"/>
    <mergeCell ref="B35:B37"/>
    <mergeCell ref="L28:M2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workbookViewId="0" topLeftCell="A1"/>
  </sheetViews>
  <sheetFormatPr defaultColWidth="11.421875" defaultRowHeight="15"/>
  <cols>
    <col min="1" max="1" width="14.140625" style="9" customWidth="1"/>
    <col min="2" max="2" width="11.421875" style="9" customWidth="1"/>
    <col min="3" max="3" width="11.7109375" style="9" bestFit="1" customWidth="1"/>
    <col min="4" max="4" width="11.421875" style="9" customWidth="1"/>
    <col min="5" max="5" width="12.7109375" style="9" bestFit="1" customWidth="1"/>
    <col min="6" max="6" width="11.7109375" style="9" bestFit="1" customWidth="1"/>
    <col min="7" max="16384" width="11.421875" style="9" customWidth="1"/>
  </cols>
  <sheetData>
    <row r="1" ht="15.75">
      <c r="A1" s="12" t="s">
        <v>153</v>
      </c>
    </row>
    <row r="2" ht="15.75">
      <c r="A2" s="12"/>
    </row>
    <row r="3" spans="1:12" ht="15">
      <c r="A3" s="97" t="s">
        <v>284</v>
      </c>
      <c r="B3" s="97"/>
      <c r="C3" s="97"/>
      <c r="D3" s="97"/>
      <c r="E3" s="97"/>
      <c r="F3" s="97"/>
      <c r="G3" s="97"/>
      <c r="H3" s="97"/>
      <c r="I3" s="97"/>
      <c r="J3" s="97"/>
      <c r="K3" s="97"/>
      <c r="L3" s="97"/>
    </row>
    <row r="4" ht="15.75">
      <c r="A4" s="12"/>
    </row>
    <row r="6" spans="1:5" ht="15">
      <c r="A6" s="95" t="s">
        <v>182</v>
      </c>
      <c r="B6" s="99" t="s">
        <v>152</v>
      </c>
      <c r="C6" s="99"/>
      <c r="D6" s="99"/>
      <c r="E6" s="99"/>
    </row>
    <row r="7" spans="1:5" ht="15">
      <c r="A7" s="116"/>
      <c r="B7" s="98" t="s">
        <v>221</v>
      </c>
      <c r="C7" s="98"/>
      <c r="D7" s="98" t="s">
        <v>142</v>
      </c>
      <c r="E7" s="98"/>
    </row>
    <row r="8" spans="1:11" ht="15">
      <c r="A8" s="96"/>
      <c r="B8" s="10" t="s">
        <v>143</v>
      </c>
      <c r="C8" s="10" t="s">
        <v>144</v>
      </c>
      <c r="D8" s="10" t="s">
        <v>143</v>
      </c>
      <c r="E8" s="10" t="s">
        <v>144</v>
      </c>
      <c r="F8" s="89"/>
      <c r="G8" s="87"/>
      <c r="H8" s="87"/>
      <c r="I8" s="87"/>
      <c r="J8" s="87"/>
      <c r="K8" s="87"/>
    </row>
    <row r="9" spans="1:11" ht="25.5">
      <c r="A9" s="85" t="s">
        <v>278</v>
      </c>
      <c r="B9" s="6">
        <v>14</v>
      </c>
      <c r="C9" s="19">
        <v>277960</v>
      </c>
      <c r="D9" s="80">
        <v>177</v>
      </c>
      <c r="E9" s="80">
        <v>7643271</v>
      </c>
      <c r="F9" s="89"/>
      <c r="G9" s="87"/>
      <c r="H9" s="87"/>
      <c r="I9" s="87"/>
      <c r="J9" s="87"/>
      <c r="K9" s="87"/>
    </row>
    <row r="10" spans="1:11" s="61" customFormat="1" ht="38.25">
      <c r="A10" s="85" t="s">
        <v>279</v>
      </c>
      <c r="B10" s="6">
        <v>0</v>
      </c>
      <c r="C10" s="19">
        <v>0</v>
      </c>
      <c r="D10" s="80">
        <v>1</v>
      </c>
      <c r="E10" s="80">
        <v>3000</v>
      </c>
      <c r="F10" s="89"/>
      <c r="G10" s="87"/>
      <c r="H10" s="87"/>
      <c r="I10" s="87"/>
      <c r="J10" s="87"/>
      <c r="K10" s="87"/>
    </row>
    <row r="11" spans="1:11" s="61" customFormat="1" ht="38.25">
      <c r="A11" s="85" t="s">
        <v>280</v>
      </c>
      <c r="B11" s="6">
        <v>0</v>
      </c>
      <c r="C11" s="19">
        <v>0</v>
      </c>
      <c r="D11" s="80">
        <v>1</v>
      </c>
      <c r="E11" s="80">
        <v>49500</v>
      </c>
      <c r="F11" s="89"/>
      <c r="G11" s="87"/>
      <c r="H11" s="87"/>
      <c r="I11" s="87"/>
      <c r="J11" s="87"/>
      <c r="K11" s="87"/>
    </row>
    <row r="12" spans="1:11" s="61" customFormat="1" ht="38.25">
      <c r="A12" s="85" t="s">
        <v>281</v>
      </c>
      <c r="B12" s="6">
        <v>0</v>
      </c>
      <c r="C12" s="19">
        <v>0</v>
      </c>
      <c r="D12" s="80">
        <v>1</v>
      </c>
      <c r="E12" s="80">
        <v>3010</v>
      </c>
      <c r="F12" s="89"/>
      <c r="G12" s="87"/>
      <c r="H12" s="87"/>
      <c r="I12" s="87"/>
      <c r="J12" s="87"/>
      <c r="K12" s="87"/>
    </row>
    <row r="13" spans="1:11" s="61" customFormat="1" ht="51">
      <c r="A13" s="85" t="s">
        <v>282</v>
      </c>
      <c r="B13" s="6">
        <v>0</v>
      </c>
      <c r="C13" s="19">
        <v>0</v>
      </c>
      <c r="D13" s="80">
        <v>1</v>
      </c>
      <c r="E13" s="80">
        <v>0</v>
      </c>
      <c r="F13" s="89"/>
      <c r="G13" s="87"/>
      <c r="H13" s="87"/>
      <c r="I13" s="87"/>
      <c r="J13" s="87"/>
      <c r="K13" s="87"/>
    </row>
    <row r="14" spans="1:11" s="61" customFormat="1" ht="25.5">
      <c r="A14" s="85" t="s">
        <v>283</v>
      </c>
      <c r="B14" s="6">
        <v>2</v>
      </c>
      <c r="C14" s="19">
        <v>340</v>
      </c>
      <c r="D14" s="80">
        <v>7</v>
      </c>
      <c r="E14" s="80">
        <v>5140</v>
      </c>
      <c r="F14" s="89"/>
      <c r="G14" s="87"/>
      <c r="H14" s="87"/>
      <c r="I14" s="87"/>
      <c r="J14" s="87"/>
      <c r="K14" s="87"/>
    </row>
    <row r="15" spans="1:11" ht="15">
      <c r="A15" s="7" t="s">
        <v>5</v>
      </c>
      <c r="B15" s="18">
        <f>SUM(B9:B14)</f>
        <v>16</v>
      </c>
      <c r="C15" s="20">
        <f>SUM(C9:C14)</f>
        <v>278300</v>
      </c>
      <c r="D15" s="18">
        <f>SUM(D9:D14)</f>
        <v>188</v>
      </c>
      <c r="E15" s="20">
        <f>SUM(E9:E14)</f>
        <v>7703921</v>
      </c>
      <c r="F15" s="89"/>
      <c r="G15" s="87"/>
      <c r="H15" s="87"/>
      <c r="I15" s="87"/>
      <c r="J15" s="87"/>
      <c r="K15" s="87"/>
    </row>
    <row r="16" spans="6:9" ht="15">
      <c r="F16" s="87"/>
      <c r="G16" s="87"/>
      <c r="H16" s="87"/>
      <c r="I16" s="87"/>
    </row>
    <row r="17" spans="1:11" ht="15">
      <c r="A17" s="113" t="s">
        <v>287</v>
      </c>
      <c r="B17" s="113"/>
      <c r="C17" s="113"/>
      <c r="D17" s="113"/>
      <c r="E17" s="113"/>
      <c r="F17" s="113"/>
      <c r="G17" s="113"/>
      <c r="H17" s="113"/>
      <c r="I17" s="113"/>
      <c r="J17" s="113"/>
      <c r="K17" s="113"/>
    </row>
    <row r="18" spans="1:11" ht="15">
      <c r="A18" s="113"/>
      <c r="B18" s="113"/>
      <c r="C18" s="113"/>
      <c r="D18" s="113"/>
      <c r="E18" s="113"/>
      <c r="F18" s="113"/>
      <c r="G18" s="113"/>
      <c r="H18" s="113"/>
      <c r="I18" s="113"/>
      <c r="J18" s="113"/>
      <c r="K18" s="113"/>
    </row>
    <row r="21" spans="1:9" ht="15" customHeight="1">
      <c r="A21" s="91" t="s">
        <v>286</v>
      </c>
      <c r="B21" s="91"/>
      <c r="C21" s="91"/>
      <c r="D21" s="91"/>
      <c r="E21" s="91"/>
      <c r="F21" s="91"/>
      <c r="G21" s="91"/>
      <c r="H21" s="91"/>
      <c r="I21" s="91"/>
    </row>
    <row r="22" spans="1:9" ht="15">
      <c r="A22" s="91"/>
      <c r="B22" s="91"/>
      <c r="C22" s="91"/>
      <c r="D22" s="91"/>
      <c r="E22" s="91"/>
      <c r="F22" s="91"/>
      <c r="G22" s="91"/>
      <c r="H22" s="91"/>
      <c r="I22" s="91"/>
    </row>
    <row r="25" spans="1:10" ht="15">
      <c r="A25" s="115" t="s">
        <v>151</v>
      </c>
      <c r="B25" s="115"/>
      <c r="C25" s="115"/>
      <c r="D25" s="115"/>
      <c r="E25" s="115"/>
      <c r="F25" s="115"/>
      <c r="G25" s="115"/>
      <c r="H25" s="115"/>
      <c r="I25" s="115"/>
      <c r="J25" s="115"/>
    </row>
    <row r="26" spans="1:10" ht="15">
      <c r="A26" s="6"/>
      <c r="B26" s="6"/>
      <c r="C26" s="7" t="s">
        <v>36</v>
      </c>
      <c r="D26" s="7" t="s">
        <v>37</v>
      </c>
      <c r="E26" s="7" t="s">
        <v>146</v>
      </c>
      <c r="F26" s="7" t="s">
        <v>147</v>
      </c>
      <c r="G26" s="7" t="s">
        <v>148</v>
      </c>
      <c r="H26" s="7" t="s">
        <v>149</v>
      </c>
      <c r="I26" s="7" t="s">
        <v>150</v>
      </c>
      <c r="J26" s="7" t="s">
        <v>39</v>
      </c>
    </row>
    <row r="27" spans="1:10" ht="15">
      <c r="A27" s="114" t="s">
        <v>221</v>
      </c>
      <c r="B27" s="15" t="s">
        <v>145</v>
      </c>
      <c r="C27" s="6">
        <v>0</v>
      </c>
      <c r="D27" s="6">
        <v>1</v>
      </c>
      <c r="E27" s="6">
        <v>0</v>
      </c>
      <c r="F27" s="6">
        <v>3</v>
      </c>
      <c r="G27" s="6">
        <v>3</v>
      </c>
      <c r="H27" s="6">
        <v>3</v>
      </c>
      <c r="I27" s="6">
        <v>0</v>
      </c>
      <c r="J27" s="6">
        <v>6</v>
      </c>
    </row>
    <row r="28" spans="1:10" ht="15">
      <c r="A28" s="114"/>
      <c r="B28" s="15" t="s">
        <v>144</v>
      </c>
      <c r="C28" s="19">
        <v>0</v>
      </c>
      <c r="D28" s="19">
        <v>70000</v>
      </c>
      <c r="E28" s="19">
        <v>0</v>
      </c>
      <c r="F28" s="19">
        <v>18000</v>
      </c>
      <c r="G28" s="19">
        <v>9000</v>
      </c>
      <c r="H28" s="19">
        <v>21960</v>
      </c>
      <c r="I28" s="19">
        <v>0</v>
      </c>
      <c r="J28" s="19">
        <v>159340</v>
      </c>
    </row>
    <row r="29" spans="1:10" ht="15">
      <c r="A29" s="100" t="s">
        <v>142</v>
      </c>
      <c r="B29" s="15" t="s">
        <v>145</v>
      </c>
      <c r="C29" s="6">
        <v>21</v>
      </c>
      <c r="D29" s="6">
        <v>7</v>
      </c>
      <c r="E29" s="6">
        <v>1</v>
      </c>
      <c r="F29" s="6">
        <v>20</v>
      </c>
      <c r="G29" s="6">
        <v>41</v>
      </c>
      <c r="H29" s="6">
        <v>15</v>
      </c>
      <c r="I29" s="6">
        <v>5</v>
      </c>
      <c r="J29" s="6">
        <v>78</v>
      </c>
    </row>
    <row r="30" spans="1:10" ht="15">
      <c r="A30" s="100"/>
      <c r="B30" s="15" t="s">
        <v>144</v>
      </c>
      <c r="C30" s="19">
        <v>3006924</v>
      </c>
      <c r="D30" s="19">
        <v>760501</v>
      </c>
      <c r="E30" s="19">
        <v>3010</v>
      </c>
      <c r="F30" s="19">
        <v>120350</v>
      </c>
      <c r="G30" s="19">
        <v>473471</v>
      </c>
      <c r="H30" s="19">
        <v>156960</v>
      </c>
      <c r="I30" s="19">
        <v>35200</v>
      </c>
      <c r="J30" s="19">
        <v>3147505</v>
      </c>
    </row>
    <row r="32" spans="1:10" ht="15">
      <c r="A32" s="113" t="s">
        <v>285</v>
      </c>
      <c r="B32" s="113"/>
      <c r="C32" s="113"/>
      <c r="D32" s="113"/>
      <c r="E32" s="113"/>
      <c r="F32" s="113"/>
      <c r="G32" s="113"/>
      <c r="H32" s="113"/>
      <c r="I32" s="113"/>
      <c r="J32" s="113"/>
    </row>
    <row r="33" spans="1:10" ht="15">
      <c r="A33" s="113"/>
      <c r="B33" s="113"/>
      <c r="C33" s="113"/>
      <c r="D33" s="113"/>
      <c r="E33" s="113"/>
      <c r="F33" s="113"/>
      <c r="G33" s="113"/>
      <c r="H33" s="113"/>
      <c r="I33" s="113"/>
      <c r="J33" s="113"/>
    </row>
    <row r="34" spans="2:22" ht="15">
      <c r="B34" s="65"/>
      <c r="C34" s="65"/>
      <c r="D34" s="65"/>
      <c r="E34" s="65"/>
      <c r="F34" s="65"/>
      <c r="G34" s="65"/>
      <c r="H34" s="65"/>
      <c r="I34" s="65"/>
      <c r="J34" s="65"/>
      <c r="K34" s="65"/>
      <c r="L34" s="65"/>
      <c r="M34" s="65"/>
      <c r="N34" s="65"/>
      <c r="O34" s="65"/>
      <c r="P34" s="65"/>
      <c r="Q34" s="65"/>
      <c r="R34" s="65"/>
      <c r="S34" s="65"/>
      <c r="T34" s="65"/>
      <c r="U34" s="65"/>
      <c r="V34" s="65"/>
    </row>
    <row r="35" spans="2:22" ht="15">
      <c r="B35" s="65"/>
      <c r="C35" s="65"/>
      <c r="D35" s="65"/>
      <c r="E35" s="65"/>
      <c r="F35" s="65"/>
      <c r="G35" s="65"/>
      <c r="H35" s="65"/>
      <c r="I35" s="65"/>
      <c r="J35" s="65"/>
      <c r="K35" s="65"/>
      <c r="L35" s="65"/>
      <c r="M35" s="65"/>
      <c r="N35" s="65"/>
      <c r="O35" s="65"/>
      <c r="P35" s="65"/>
      <c r="Q35" s="65"/>
      <c r="R35" s="65"/>
      <c r="S35" s="65"/>
      <c r="T35" s="65"/>
      <c r="U35" s="65"/>
      <c r="V35" s="65"/>
    </row>
    <row r="36" spans="2:22" ht="15">
      <c r="B36" s="65"/>
      <c r="C36" s="65"/>
      <c r="D36" s="65"/>
      <c r="E36" s="65"/>
      <c r="F36" s="65"/>
      <c r="G36" s="65"/>
      <c r="H36" s="65"/>
      <c r="I36" s="65"/>
      <c r="J36" s="65"/>
      <c r="K36" s="65"/>
      <c r="L36" s="65"/>
      <c r="M36" s="65"/>
      <c r="N36" s="65"/>
      <c r="O36" s="65"/>
      <c r="P36" s="65"/>
      <c r="Q36" s="65"/>
      <c r="R36" s="65"/>
      <c r="S36" s="65"/>
      <c r="T36" s="65"/>
      <c r="U36" s="65"/>
      <c r="V36" s="65"/>
    </row>
    <row r="37" spans="2:22" ht="15">
      <c r="B37" s="65"/>
      <c r="C37" s="65"/>
      <c r="D37" s="65"/>
      <c r="E37" s="65"/>
      <c r="F37" s="65"/>
      <c r="G37" s="65"/>
      <c r="H37" s="65"/>
      <c r="I37" s="65"/>
      <c r="J37" s="65"/>
      <c r="K37" s="65"/>
      <c r="L37" s="65"/>
      <c r="M37" s="65"/>
      <c r="N37" s="65"/>
      <c r="O37" s="65"/>
      <c r="P37" s="65"/>
      <c r="Q37" s="65"/>
      <c r="R37" s="65"/>
      <c r="S37" s="65"/>
      <c r="T37" s="65"/>
      <c r="U37" s="65"/>
      <c r="V37" s="65"/>
    </row>
    <row r="38" spans="2:22" ht="15">
      <c r="B38" s="65"/>
      <c r="C38" s="65"/>
      <c r="D38" s="65"/>
      <c r="E38" s="65"/>
      <c r="F38" s="65"/>
      <c r="G38" s="65"/>
      <c r="H38" s="65"/>
      <c r="I38" s="65"/>
      <c r="J38" s="65"/>
      <c r="K38" s="65"/>
      <c r="L38" s="65"/>
      <c r="M38" s="65"/>
      <c r="N38" s="65"/>
      <c r="O38" s="65"/>
      <c r="P38" s="65"/>
      <c r="Q38" s="65"/>
      <c r="R38" s="65"/>
      <c r="S38" s="65"/>
      <c r="T38" s="65"/>
      <c r="U38" s="65"/>
      <c r="V38" s="65"/>
    </row>
    <row r="39" spans="2:22" ht="15">
      <c r="B39" s="65"/>
      <c r="C39" s="65"/>
      <c r="D39" s="65"/>
      <c r="E39" s="65"/>
      <c r="F39" s="65"/>
      <c r="G39" s="65"/>
      <c r="H39" s="65"/>
      <c r="I39" s="65"/>
      <c r="J39" s="65"/>
      <c r="K39" s="65"/>
      <c r="L39" s="65"/>
      <c r="M39" s="65"/>
      <c r="N39" s="65"/>
      <c r="O39" s="65"/>
      <c r="P39" s="65"/>
      <c r="Q39" s="65"/>
      <c r="R39" s="65"/>
      <c r="S39" s="65"/>
      <c r="T39" s="65"/>
      <c r="U39" s="65"/>
      <c r="V39" s="65"/>
    </row>
    <row r="40" spans="2:22" ht="15">
      <c r="B40" s="65"/>
      <c r="C40" s="65"/>
      <c r="D40" s="65"/>
      <c r="E40" s="65"/>
      <c r="F40" s="65"/>
      <c r="G40" s="65"/>
      <c r="H40" s="65"/>
      <c r="I40" s="65"/>
      <c r="J40" s="65"/>
      <c r="K40" s="65"/>
      <c r="L40" s="65"/>
      <c r="M40" s="65"/>
      <c r="N40" s="65"/>
      <c r="O40" s="65"/>
      <c r="P40" s="65"/>
      <c r="Q40" s="65"/>
      <c r="R40" s="65"/>
      <c r="S40" s="65"/>
      <c r="T40" s="65"/>
      <c r="U40" s="65"/>
      <c r="V40" s="65"/>
    </row>
    <row r="41" spans="2:22" ht="15">
      <c r="B41" s="65"/>
      <c r="C41" s="65"/>
      <c r="D41" s="65"/>
      <c r="E41" s="65"/>
      <c r="F41" s="65"/>
      <c r="G41" s="65"/>
      <c r="H41" s="65"/>
      <c r="I41" s="65"/>
      <c r="J41" s="65"/>
      <c r="K41" s="65"/>
      <c r="L41" s="65"/>
      <c r="M41" s="65"/>
      <c r="N41" s="65"/>
      <c r="O41" s="65"/>
      <c r="P41" s="65"/>
      <c r="Q41" s="65"/>
      <c r="R41" s="65"/>
      <c r="S41" s="65"/>
      <c r="T41" s="65"/>
      <c r="U41" s="65"/>
      <c r="V41" s="65"/>
    </row>
    <row r="42" spans="2:22" ht="15">
      <c r="B42" s="65"/>
      <c r="C42" s="65"/>
      <c r="D42" s="65"/>
      <c r="E42" s="65"/>
      <c r="F42" s="65"/>
      <c r="G42" s="65"/>
      <c r="H42" s="65"/>
      <c r="I42" s="65"/>
      <c r="J42" s="65"/>
      <c r="K42" s="65"/>
      <c r="L42" s="65"/>
      <c r="M42" s="65"/>
      <c r="N42" s="65"/>
      <c r="O42" s="65"/>
      <c r="P42" s="65"/>
      <c r="Q42" s="65"/>
      <c r="R42" s="65"/>
      <c r="S42" s="65"/>
      <c r="T42" s="65"/>
      <c r="U42" s="65"/>
      <c r="V42" s="65"/>
    </row>
    <row r="43" spans="2:22" ht="15">
      <c r="B43" s="65"/>
      <c r="C43" s="65"/>
      <c r="D43" s="65"/>
      <c r="E43" s="65"/>
      <c r="F43" s="65"/>
      <c r="G43" s="65"/>
      <c r="H43" s="65"/>
      <c r="I43" s="65"/>
      <c r="J43" s="65"/>
      <c r="K43" s="65"/>
      <c r="L43" s="65"/>
      <c r="M43" s="65"/>
      <c r="N43" s="65"/>
      <c r="O43" s="65"/>
      <c r="P43" s="65"/>
      <c r="Q43" s="65"/>
      <c r="R43" s="65"/>
      <c r="S43" s="65"/>
      <c r="T43" s="65"/>
      <c r="U43" s="65"/>
      <c r="V43" s="65"/>
    </row>
  </sheetData>
  <mergeCells count="11">
    <mergeCell ref="A3:L3"/>
    <mergeCell ref="A17:K18"/>
    <mergeCell ref="A21:I22"/>
    <mergeCell ref="A32:J33"/>
    <mergeCell ref="B7:C7"/>
    <mergeCell ref="D7:E7"/>
    <mergeCell ref="B6:E6"/>
    <mergeCell ref="A27:A28"/>
    <mergeCell ref="A29:A30"/>
    <mergeCell ref="A25:J25"/>
    <mergeCell ref="A6:A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workbookViewId="0" topLeftCell="A1"/>
  </sheetViews>
  <sheetFormatPr defaultColWidth="11.421875" defaultRowHeight="15"/>
  <cols>
    <col min="1" max="1" width="31.140625" style="0" bestFit="1" customWidth="1"/>
    <col min="2" max="2" width="12.421875" style="0" bestFit="1" customWidth="1"/>
    <col min="3" max="3" width="12.57421875" style="0" bestFit="1" customWidth="1"/>
    <col min="6" max="6" width="12.00390625" style="0" bestFit="1" customWidth="1"/>
    <col min="9" max="9" width="12.00390625" style="0" bestFit="1" customWidth="1"/>
    <col min="12" max="12" width="12.00390625" style="0" bestFit="1" customWidth="1"/>
    <col min="15" max="15" width="12.00390625" style="0" bestFit="1" customWidth="1"/>
    <col min="18" max="18" width="12.00390625" style="0" bestFit="1" customWidth="1"/>
    <col min="21" max="21" width="12.00390625" style="0" bestFit="1" customWidth="1"/>
    <col min="257" max="257" width="31.140625" style="0" bestFit="1" customWidth="1"/>
    <col min="259" max="259" width="12.57421875" style="0" bestFit="1" customWidth="1"/>
    <col min="262" max="262" width="12.00390625" style="0" bestFit="1" customWidth="1"/>
    <col min="265" max="265" width="12.00390625" style="0" bestFit="1" customWidth="1"/>
    <col min="268" max="268" width="12.00390625" style="0" bestFit="1" customWidth="1"/>
    <col min="271" max="271" width="12.00390625" style="0" bestFit="1" customWidth="1"/>
    <col min="274" max="274" width="12.00390625" style="0" bestFit="1" customWidth="1"/>
    <col min="277" max="277" width="12.00390625" style="0" bestFit="1" customWidth="1"/>
    <col min="513" max="513" width="31.140625" style="0" bestFit="1" customWidth="1"/>
    <col min="515" max="515" width="12.57421875" style="0" bestFit="1" customWidth="1"/>
    <col min="518" max="518" width="12.00390625" style="0" bestFit="1" customWidth="1"/>
    <col min="521" max="521" width="12.00390625" style="0" bestFit="1" customWidth="1"/>
    <col min="524" max="524" width="12.00390625" style="0" bestFit="1" customWidth="1"/>
    <col min="527" max="527" width="12.00390625" style="0" bestFit="1" customWidth="1"/>
    <col min="530" max="530" width="12.00390625" style="0" bestFit="1" customWidth="1"/>
    <col min="533" max="533" width="12.00390625" style="0" bestFit="1" customWidth="1"/>
    <col min="769" max="769" width="31.140625" style="0" bestFit="1" customWidth="1"/>
    <col min="771" max="771" width="12.57421875" style="0" bestFit="1" customWidth="1"/>
    <col min="774" max="774" width="12.00390625" style="0" bestFit="1" customWidth="1"/>
    <col min="777" max="777" width="12.00390625" style="0" bestFit="1" customWidth="1"/>
    <col min="780" max="780" width="12.00390625" style="0" bestFit="1" customWidth="1"/>
    <col min="783" max="783" width="12.00390625" style="0" bestFit="1" customWidth="1"/>
    <col min="786" max="786" width="12.00390625" style="0" bestFit="1" customWidth="1"/>
    <col min="789" max="789" width="12.00390625" style="0" bestFit="1" customWidth="1"/>
    <col min="1025" max="1025" width="31.140625" style="0" bestFit="1" customWidth="1"/>
    <col min="1027" max="1027" width="12.57421875" style="0" bestFit="1" customWidth="1"/>
    <col min="1030" max="1030" width="12.00390625" style="0" bestFit="1" customWidth="1"/>
    <col min="1033" max="1033" width="12.00390625" style="0" bestFit="1" customWidth="1"/>
    <col min="1036" max="1036" width="12.00390625" style="0" bestFit="1" customWidth="1"/>
    <col min="1039" max="1039" width="12.00390625" style="0" bestFit="1" customWidth="1"/>
    <col min="1042" max="1042" width="12.00390625" style="0" bestFit="1" customWidth="1"/>
    <col min="1045" max="1045" width="12.00390625" style="0" bestFit="1" customWidth="1"/>
    <col min="1281" max="1281" width="31.140625" style="0" bestFit="1" customWidth="1"/>
    <col min="1283" max="1283" width="12.57421875" style="0" bestFit="1" customWidth="1"/>
    <col min="1286" max="1286" width="12.00390625" style="0" bestFit="1" customWidth="1"/>
    <col min="1289" max="1289" width="12.00390625" style="0" bestFit="1" customWidth="1"/>
    <col min="1292" max="1292" width="12.00390625" style="0" bestFit="1" customWidth="1"/>
    <col min="1295" max="1295" width="12.00390625" style="0" bestFit="1" customWidth="1"/>
    <col min="1298" max="1298" width="12.00390625" style="0" bestFit="1" customWidth="1"/>
    <col min="1301" max="1301" width="12.00390625" style="0" bestFit="1" customWidth="1"/>
    <col min="1537" max="1537" width="31.140625" style="0" bestFit="1" customWidth="1"/>
    <col min="1539" max="1539" width="12.57421875" style="0" bestFit="1" customWidth="1"/>
    <col min="1542" max="1542" width="12.00390625" style="0" bestFit="1" customWidth="1"/>
    <col min="1545" max="1545" width="12.00390625" style="0" bestFit="1" customWidth="1"/>
    <col min="1548" max="1548" width="12.00390625" style="0" bestFit="1" customWidth="1"/>
    <col min="1551" max="1551" width="12.00390625" style="0" bestFit="1" customWidth="1"/>
    <col min="1554" max="1554" width="12.00390625" style="0" bestFit="1" customWidth="1"/>
    <col min="1557" max="1557" width="12.00390625" style="0" bestFit="1" customWidth="1"/>
    <col min="1793" max="1793" width="31.140625" style="0" bestFit="1" customWidth="1"/>
    <col min="1795" max="1795" width="12.57421875" style="0" bestFit="1" customWidth="1"/>
    <col min="1798" max="1798" width="12.00390625" style="0" bestFit="1" customWidth="1"/>
    <col min="1801" max="1801" width="12.00390625" style="0" bestFit="1" customWidth="1"/>
    <col min="1804" max="1804" width="12.00390625" style="0" bestFit="1" customWidth="1"/>
    <col min="1807" max="1807" width="12.00390625" style="0" bestFit="1" customWidth="1"/>
    <col min="1810" max="1810" width="12.00390625" style="0" bestFit="1" customWidth="1"/>
    <col min="1813" max="1813" width="12.00390625" style="0" bestFit="1" customWidth="1"/>
    <col min="2049" max="2049" width="31.140625" style="0" bestFit="1" customWidth="1"/>
    <col min="2051" max="2051" width="12.57421875" style="0" bestFit="1" customWidth="1"/>
    <col min="2054" max="2054" width="12.00390625" style="0" bestFit="1" customWidth="1"/>
    <col min="2057" max="2057" width="12.00390625" style="0" bestFit="1" customWidth="1"/>
    <col min="2060" max="2060" width="12.00390625" style="0" bestFit="1" customWidth="1"/>
    <col min="2063" max="2063" width="12.00390625" style="0" bestFit="1" customWidth="1"/>
    <col min="2066" max="2066" width="12.00390625" style="0" bestFit="1" customWidth="1"/>
    <col min="2069" max="2069" width="12.00390625" style="0" bestFit="1" customWidth="1"/>
    <col min="2305" max="2305" width="31.140625" style="0" bestFit="1" customWidth="1"/>
    <col min="2307" max="2307" width="12.57421875" style="0" bestFit="1" customWidth="1"/>
    <col min="2310" max="2310" width="12.00390625" style="0" bestFit="1" customWidth="1"/>
    <col min="2313" max="2313" width="12.00390625" style="0" bestFit="1" customWidth="1"/>
    <col min="2316" max="2316" width="12.00390625" style="0" bestFit="1" customWidth="1"/>
    <col min="2319" max="2319" width="12.00390625" style="0" bestFit="1" customWidth="1"/>
    <col min="2322" max="2322" width="12.00390625" style="0" bestFit="1" customWidth="1"/>
    <col min="2325" max="2325" width="12.00390625" style="0" bestFit="1" customWidth="1"/>
    <col min="2561" max="2561" width="31.140625" style="0" bestFit="1" customWidth="1"/>
    <col min="2563" max="2563" width="12.57421875" style="0" bestFit="1" customWidth="1"/>
    <col min="2566" max="2566" width="12.00390625" style="0" bestFit="1" customWidth="1"/>
    <col min="2569" max="2569" width="12.00390625" style="0" bestFit="1" customWidth="1"/>
    <col min="2572" max="2572" width="12.00390625" style="0" bestFit="1" customWidth="1"/>
    <col min="2575" max="2575" width="12.00390625" style="0" bestFit="1" customWidth="1"/>
    <col min="2578" max="2578" width="12.00390625" style="0" bestFit="1" customWidth="1"/>
    <col min="2581" max="2581" width="12.00390625" style="0" bestFit="1" customWidth="1"/>
    <col min="2817" max="2817" width="31.140625" style="0" bestFit="1" customWidth="1"/>
    <col min="2819" max="2819" width="12.57421875" style="0" bestFit="1" customWidth="1"/>
    <col min="2822" max="2822" width="12.00390625" style="0" bestFit="1" customWidth="1"/>
    <col min="2825" max="2825" width="12.00390625" style="0" bestFit="1" customWidth="1"/>
    <col min="2828" max="2828" width="12.00390625" style="0" bestFit="1" customWidth="1"/>
    <col min="2831" max="2831" width="12.00390625" style="0" bestFit="1" customWidth="1"/>
    <col min="2834" max="2834" width="12.00390625" style="0" bestFit="1" customWidth="1"/>
    <col min="2837" max="2837" width="12.00390625" style="0" bestFit="1" customWidth="1"/>
    <col min="3073" max="3073" width="31.140625" style="0" bestFit="1" customWidth="1"/>
    <col min="3075" max="3075" width="12.57421875" style="0" bestFit="1" customWidth="1"/>
    <col min="3078" max="3078" width="12.00390625" style="0" bestFit="1" customWidth="1"/>
    <col min="3081" max="3081" width="12.00390625" style="0" bestFit="1" customWidth="1"/>
    <col min="3084" max="3084" width="12.00390625" style="0" bestFit="1" customWidth="1"/>
    <col min="3087" max="3087" width="12.00390625" style="0" bestFit="1" customWidth="1"/>
    <col min="3090" max="3090" width="12.00390625" style="0" bestFit="1" customWidth="1"/>
    <col min="3093" max="3093" width="12.00390625" style="0" bestFit="1" customWidth="1"/>
    <col min="3329" max="3329" width="31.140625" style="0" bestFit="1" customWidth="1"/>
    <col min="3331" max="3331" width="12.57421875" style="0" bestFit="1" customWidth="1"/>
    <col min="3334" max="3334" width="12.00390625" style="0" bestFit="1" customWidth="1"/>
    <col min="3337" max="3337" width="12.00390625" style="0" bestFit="1" customWidth="1"/>
    <col min="3340" max="3340" width="12.00390625" style="0" bestFit="1" customWidth="1"/>
    <col min="3343" max="3343" width="12.00390625" style="0" bestFit="1" customWidth="1"/>
    <col min="3346" max="3346" width="12.00390625" style="0" bestFit="1" customWidth="1"/>
    <col min="3349" max="3349" width="12.00390625" style="0" bestFit="1" customWidth="1"/>
    <col min="3585" max="3585" width="31.140625" style="0" bestFit="1" customWidth="1"/>
    <col min="3587" max="3587" width="12.57421875" style="0" bestFit="1" customWidth="1"/>
    <col min="3590" max="3590" width="12.00390625" style="0" bestFit="1" customWidth="1"/>
    <col min="3593" max="3593" width="12.00390625" style="0" bestFit="1" customWidth="1"/>
    <col min="3596" max="3596" width="12.00390625" style="0" bestFit="1" customWidth="1"/>
    <col min="3599" max="3599" width="12.00390625" style="0" bestFit="1" customWidth="1"/>
    <col min="3602" max="3602" width="12.00390625" style="0" bestFit="1" customWidth="1"/>
    <col min="3605" max="3605" width="12.00390625" style="0" bestFit="1" customWidth="1"/>
    <col min="3841" max="3841" width="31.140625" style="0" bestFit="1" customWidth="1"/>
    <col min="3843" max="3843" width="12.57421875" style="0" bestFit="1" customWidth="1"/>
    <col min="3846" max="3846" width="12.00390625" style="0" bestFit="1" customWidth="1"/>
    <col min="3849" max="3849" width="12.00390625" style="0" bestFit="1" customWidth="1"/>
    <col min="3852" max="3852" width="12.00390625" style="0" bestFit="1" customWidth="1"/>
    <col min="3855" max="3855" width="12.00390625" style="0" bestFit="1" customWidth="1"/>
    <col min="3858" max="3858" width="12.00390625" style="0" bestFit="1" customWidth="1"/>
    <col min="3861" max="3861" width="12.00390625" style="0" bestFit="1" customWidth="1"/>
    <col min="4097" max="4097" width="31.140625" style="0" bestFit="1" customWidth="1"/>
    <col min="4099" max="4099" width="12.57421875" style="0" bestFit="1" customWidth="1"/>
    <col min="4102" max="4102" width="12.00390625" style="0" bestFit="1" customWidth="1"/>
    <col min="4105" max="4105" width="12.00390625" style="0" bestFit="1" customWidth="1"/>
    <col min="4108" max="4108" width="12.00390625" style="0" bestFit="1" customWidth="1"/>
    <col min="4111" max="4111" width="12.00390625" style="0" bestFit="1" customWidth="1"/>
    <col min="4114" max="4114" width="12.00390625" style="0" bestFit="1" customWidth="1"/>
    <col min="4117" max="4117" width="12.00390625" style="0" bestFit="1" customWidth="1"/>
    <col min="4353" max="4353" width="31.140625" style="0" bestFit="1" customWidth="1"/>
    <col min="4355" max="4355" width="12.57421875" style="0" bestFit="1" customWidth="1"/>
    <col min="4358" max="4358" width="12.00390625" style="0" bestFit="1" customWidth="1"/>
    <col min="4361" max="4361" width="12.00390625" style="0" bestFit="1" customWidth="1"/>
    <col min="4364" max="4364" width="12.00390625" style="0" bestFit="1" customWidth="1"/>
    <col min="4367" max="4367" width="12.00390625" style="0" bestFit="1" customWidth="1"/>
    <col min="4370" max="4370" width="12.00390625" style="0" bestFit="1" customWidth="1"/>
    <col min="4373" max="4373" width="12.00390625" style="0" bestFit="1" customWidth="1"/>
    <col min="4609" max="4609" width="31.140625" style="0" bestFit="1" customWidth="1"/>
    <col min="4611" max="4611" width="12.57421875" style="0" bestFit="1" customWidth="1"/>
    <col min="4614" max="4614" width="12.00390625" style="0" bestFit="1" customWidth="1"/>
    <col min="4617" max="4617" width="12.00390625" style="0" bestFit="1" customWidth="1"/>
    <col min="4620" max="4620" width="12.00390625" style="0" bestFit="1" customWidth="1"/>
    <col min="4623" max="4623" width="12.00390625" style="0" bestFit="1" customWidth="1"/>
    <col min="4626" max="4626" width="12.00390625" style="0" bestFit="1" customWidth="1"/>
    <col min="4629" max="4629" width="12.00390625" style="0" bestFit="1" customWidth="1"/>
    <col min="4865" max="4865" width="31.140625" style="0" bestFit="1" customWidth="1"/>
    <col min="4867" max="4867" width="12.57421875" style="0" bestFit="1" customWidth="1"/>
    <col min="4870" max="4870" width="12.00390625" style="0" bestFit="1" customWidth="1"/>
    <col min="4873" max="4873" width="12.00390625" style="0" bestFit="1" customWidth="1"/>
    <col min="4876" max="4876" width="12.00390625" style="0" bestFit="1" customWidth="1"/>
    <col min="4879" max="4879" width="12.00390625" style="0" bestFit="1" customWidth="1"/>
    <col min="4882" max="4882" width="12.00390625" style="0" bestFit="1" customWidth="1"/>
    <col min="4885" max="4885" width="12.00390625" style="0" bestFit="1" customWidth="1"/>
    <col min="5121" max="5121" width="31.140625" style="0" bestFit="1" customWidth="1"/>
    <col min="5123" max="5123" width="12.57421875" style="0" bestFit="1" customWidth="1"/>
    <col min="5126" max="5126" width="12.00390625" style="0" bestFit="1" customWidth="1"/>
    <col min="5129" max="5129" width="12.00390625" style="0" bestFit="1" customWidth="1"/>
    <col min="5132" max="5132" width="12.00390625" style="0" bestFit="1" customWidth="1"/>
    <col min="5135" max="5135" width="12.00390625" style="0" bestFit="1" customWidth="1"/>
    <col min="5138" max="5138" width="12.00390625" style="0" bestFit="1" customWidth="1"/>
    <col min="5141" max="5141" width="12.00390625" style="0" bestFit="1" customWidth="1"/>
    <col min="5377" max="5377" width="31.140625" style="0" bestFit="1" customWidth="1"/>
    <col min="5379" max="5379" width="12.57421875" style="0" bestFit="1" customWidth="1"/>
    <col min="5382" max="5382" width="12.00390625" style="0" bestFit="1" customWidth="1"/>
    <col min="5385" max="5385" width="12.00390625" style="0" bestFit="1" customWidth="1"/>
    <col min="5388" max="5388" width="12.00390625" style="0" bestFit="1" customWidth="1"/>
    <col min="5391" max="5391" width="12.00390625" style="0" bestFit="1" customWidth="1"/>
    <col min="5394" max="5394" width="12.00390625" style="0" bestFit="1" customWidth="1"/>
    <col min="5397" max="5397" width="12.00390625" style="0" bestFit="1" customWidth="1"/>
    <col min="5633" max="5633" width="31.140625" style="0" bestFit="1" customWidth="1"/>
    <col min="5635" max="5635" width="12.57421875" style="0" bestFit="1" customWidth="1"/>
    <col min="5638" max="5638" width="12.00390625" style="0" bestFit="1" customWidth="1"/>
    <col min="5641" max="5641" width="12.00390625" style="0" bestFit="1" customWidth="1"/>
    <col min="5644" max="5644" width="12.00390625" style="0" bestFit="1" customWidth="1"/>
    <col min="5647" max="5647" width="12.00390625" style="0" bestFit="1" customWidth="1"/>
    <col min="5650" max="5650" width="12.00390625" style="0" bestFit="1" customWidth="1"/>
    <col min="5653" max="5653" width="12.00390625" style="0" bestFit="1" customWidth="1"/>
    <col min="5889" max="5889" width="31.140625" style="0" bestFit="1" customWidth="1"/>
    <col min="5891" max="5891" width="12.57421875" style="0" bestFit="1" customWidth="1"/>
    <col min="5894" max="5894" width="12.00390625" style="0" bestFit="1" customWidth="1"/>
    <col min="5897" max="5897" width="12.00390625" style="0" bestFit="1" customWidth="1"/>
    <col min="5900" max="5900" width="12.00390625" style="0" bestFit="1" customWidth="1"/>
    <col min="5903" max="5903" width="12.00390625" style="0" bestFit="1" customWidth="1"/>
    <col min="5906" max="5906" width="12.00390625" style="0" bestFit="1" customWidth="1"/>
    <col min="5909" max="5909" width="12.00390625" style="0" bestFit="1" customWidth="1"/>
    <col min="6145" max="6145" width="31.140625" style="0" bestFit="1" customWidth="1"/>
    <col min="6147" max="6147" width="12.57421875" style="0" bestFit="1" customWidth="1"/>
    <col min="6150" max="6150" width="12.00390625" style="0" bestFit="1" customWidth="1"/>
    <col min="6153" max="6153" width="12.00390625" style="0" bestFit="1" customWidth="1"/>
    <col min="6156" max="6156" width="12.00390625" style="0" bestFit="1" customWidth="1"/>
    <col min="6159" max="6159" width="12.00390625" style="0" bestFit="1" customWidth="1"/>
    <col min="6162" max="6162" width="12.00390625" style="0" bestFit="1" customWidth="1"/>
    <col min="6165" max="6165" width="12.00390625" style="0" bestFit="1" customWidth="1"/>
    <col min="6401" max="6401" width="31.140625" style="0" bestFit="1" customWidth="1"/>
    <col min="6403" max="6403" width="12.57421875" style="0" bestFit="1" customWidth="1"/>
    <col min="6406" max="6406" width="12.00390625" style="0" bestFit="1" customWidth="1"/>
    <col min="6409" max="6409" width="12.00390625" style="0" bestFit="1" customWidth="1"/>
    <col min="6412" max="6412" width="12.00390625" style="0" bestFit="1" customWidth="1"/>
    <col min="6415" max="6415" width="12.00390625" style="0" bestFit="1" customWidth="1"/>
    <col min="6418" max="6418" width="12.00390625" style="0" bestFit="1" customWidth="1"/>
    <col min="6421" max="6421" width="12.00390625" style="0" bestFit="1" customWidth="1"/>
    <col min="6657" max="6657" width="31.140625" style="0" bestFit="1" customWidth="1"/>
    <col min="6659" max="6659" width="12.57421875" style="0" bestFit="1" customWidth="1"/>
    <col min="6662" max="6662" width="12.00390625" style="0" bestFit="1" customWidth="1"/>
    <col min="6665" max="6665" width="12.00390625" style="0" bestFit="1" customWidth="1"/>
    <col min="6668" max="6668" width="12.00390625" style="0" bestFit="1" customWidth="1"/>
    <col min="6671" max="6671" width="12.00390625" style="0" bestFit="1" customWidth="1"/>
    <col min="6674" max="6674" width="12.00390625" style="0" bestFit="1" customWidth="1"/>
    <col min="6677" max="6677" width="12.00390625" style="0" bestFit="1" customWidth="1"/>
    <col min="6913" max="6913" width="31.140625" style="0" bestFit="1" customWidth="1"/>
    <col min="6915" max="6915" width="12.57421875" style="0" bestFit="1" customWidth="1"/>
    <col min="6918" max="6918" width="12.00390625" style="0" bestFit="1" customWidth="1"/>
    <col min="6921" max="6921" width="12.00390625" style="0" bestFit="1" customWidth="1"/>
    <col min="6924" max="6924" width="12.00390625" style="0" bestFit="1" customWidth="1"/>
    <col min="6927" max="6927" width="12.00390625" style="0" bestFit="1" customWidth="1"/>
    <col min="6930" max="6930" width="12.00390625" style="0" bestFit="1" customWidth="1"/>
    <col min="6933" max="6933" width="12.00390625" style="0" bestFit="1" customWidth="1"/>
    <col min="7169" max="7169" width="31.140625" style="0" bestFit="1" customWidth="1"/>
    <col min="7171" max="7171" width="12.57421875" style="0" bestFit="1" customWidth="1"/>
    <col min="7174" max="7174" width="12.00390625" style="0" bestFit="1" customWidth="1"/>
    <col min="7177" max="7177" width="12.00390625" style="0" bestFit="1" customWidth="1"/>
    <col min="7180" max="7180" width="12.00390625" style="0" bestFit="1" customWidth="1"/>
    <col min="7183" max="7183" width="12.00390625" style="0" bestFit="1" customWidth="1"/>
    <col min="7186" max="7186" width="12.00390625" style="0" bestFit="1" customWidth="1"/>
    <col min="7189" max="7189" width="12.00390625" style="0" bestFit="1" customWidth="1"/>
    <col min="7425" max="7425" width="31.140625" style="0" bestFit="1" customWidth="1"/>
    <col min="7427" max="7427" width="12.57421875" style="0" bestFit="1" customWidth="1"/>
    <col min="7430" max="7430" width="12.00390625" style="0" bestFit="1" customWidth="1"/>
    <col min="7433" max="7433" width="12.00390625" style="0" bestFit="1" customWidth="1"/>
    <col min="7436" max="7436" width="12.00390625" style="0" bestFit="1" customWidth="1"/>
    <col min="7439" max="7439" width="12.00390625" style="0" bestFit="1" customWidth="1"/>
    <col min="7442" max="7442" width="12.00390625" style="0" bestFit="1" customWidth="1"/>
    <col min="7445" max="7445" width="12.00390625" style="0" bestFit="1" customWidth="1"/>
    <col min="7681" max="7681" width="31.140625" style="0" bestFit="1" customWidth="1"/>
    <col min="7683" max="7683" width="12.57421875" style="0" bestFit="1" customWidth="1"/>
    <col min="7686" max="7686" width="12.00390625" style="0" bestFit="1" customWidth="1"/>
    <col min="7689" max="7689" width="12.00390625" style="0" bestFit="1" customWidth="1"/>
    <col min="7692" max="7692" width="12.00390625" style="0" bestFit="1" customWidth="1"/>
    <col min="7695" max="7695" width="12.00390625" style="0" bestFit="1" customWidth="1"/>
    <col min="7698" max="7698" width="12.00390625" style="0" bestFit="1" customWidth="1"/>
    <col min="7701" max="7701" width="12.00390625" style="0" bestFit="1" customWidth="1"/>
    <col min="7937" max="7937" width="31.140625" style="0" bestFit="1" customWidth="1"/>
    <col min="7939" max="7939" width="12.57421875" style="0" bestFit="1" customWidth="1"/>
    <col min="7942" max="7942" width="12.00390625" style="0" bestFit="1" customWidth="1"/>
    <col min="7945" max="7945" width="12.00390625" style="0" bestFit="1" customWidth="1"/>
    <col min="7948" max="7948" width="12.00390625" style="0" bestFit="1" customWidth="1"/>
    <col min="7951" max="7951" width="12.00390625" style="0" bestFit="1" customWidth="1"/>
    <col min="7954" max="7954" width="12.00390625" style="0" bestFit="1" customWidth="1"/>
    <col min="7957" max="7957" width="12.00390625" style="0" bestFit="1" customWidth="1"/>
    <col min="8193" max="8193" width="31.140625" style="0" bestFit="1" customWidth="1"/>
    <col min="8195" max="8195" width="12.57421875" style="0" bestFit="1" customWidth="1"/>
    <col min="8198" max="8198" width="12.00390625" style="0" bestFit="1" customWidth="1"/>
    <col min="8201" max="8201" width="12.00390625" style="0" bestFit="1" customWidth="1"/>
    <col min="8204" max="8204" width="12.00390625" style="0" bestFit="1" customWidth="1"/>
    <col min="8207" max="8207" width="12.00390625" style="0" bestFit="1" customWidth="1"/>
    <col min="8210" max="8210" width="12.00390625" style="0" bestFit="1" customWidth="1"/>
    <col min="8213" max="8213" width="12.00390625" style="0" bestFit="1" customWidth="1"/>
    <col min="8449" max="8449" width="31.140625" style="0" bestFit="1" customWidth="1"/>
    <col min="8451" max="8451" width="12.57421875" style="0" bestFit="1" customWidth="1"/>
    <col min="8454" max="8454" width="12.00390625" style="0" bestFit="1" customWidth="1"/>
    <col min="8457" max="8457" width="12.00390625" style="0" bestFit="1" customWidth="1"/>
    <col min="8460" max="8460" width="12.00390625" style="0" bestFit="1" customWidth="1"/>
    <col min="8463" max="8463" width="12.00390625" style="0" bestFit="1" customWidth="1"/>
    <col min="8466" max="8466" width="12.00390625" style="0" bestFit="1" customWidth="1"/>
    <col min="8469" max="8469" width="12.00390625" style="0" bestFit="1" customWidth="1"/>
    <col min="8705" max="8705" width="31.140625" style="0" bestFit="1" customWidth="1"/>
    <col min="8707" max="8707" width="12.57421875" style="0" bestFit="1" customWidth="1"/>
    <col min="8710" max="8710" width="12.00390625" style="0" bestFit="1" customWidth="1"/>
    <col min="8713" max="8713" width="12.00390625" style="0" bestFit="1" customWidth="1"/>
    <col min="8716" max="8716" width="12.00390625" style="0" bestFit="1" customWidth="1"/>
    <col min="8719" max="8719" width="12.00390625" style="0" bestFit="1" customWidth="1"/>
    <col min="8722" max="8722" width="12.00390625" style="0" bestFit="1" customWidth="1"/>
    <col min="8725" max="8725" width="12.00390625" style="0" bestFit="1" customWidth="1"/>
    <col min="8961" max="8961" width="31.140625" style="0" bestFit="1" customWidth="1"/>
    <col min="8963" max="8963" width="12.57421875" style="0" bestFit="1" customWidth="1"/>
    <col min="8966" max="8966" width="12.00390625" style="0" bestFit="1" customWidth="1"/>
    <col min="8969" max="8969" width="12.00390625" style="0" bestFit="1" customWidth="1"/>
    <col min="8972" max="8972" width="12.00390625" style="0" bestFit="1" customWidth="1"/>
    <col min="8975" max="8975" width="12.00390625" style="0" bestFit="1" customWidth="1"/>
    <col min="8978" max="8978" width="12.00390625" style="0" bestFit="1" customWidth="1"/>
    <col min="8981" max="8981" width="12.00390625" style="0" bestFit="1" customWidth="1"/>
    <col min="9217" max="9217" width="31.140625" style="0" bestFit="1" customWidth="1"/>
    <col min="9219" max="9219" width="12.57421875" style="0" bestFit="1" customWidth="1"/>
    <col min="9222" max="9222" width="12.00390625" style="0" bestFit="1" customWidth="1"/>
    <col min="9225" max="9225" width="12.00390625" style="0" bestFit="1" customWidth="1"/>
    <col min="9228" max="9228" width="12.00390625" style="0" bestFit="1" customWidth="1"/>
    <col min="9231" max="9231" width="12.00390625" style="0" bestFit="1" customWidth="1"/>
    <col min="9234" max="9234" width="12.00390625" style="0" bestFit="1" customWidth="1"/>
    <col min="9237" max="9237" width="12.00390625" style="0" bestFit="1" customWidth="1"/>
    <col min="9473" max="9473" width="31.140625" style="0" bestFit="1" customWidth="1"/>
    <col min="9475" max="9475" width="12.57421875" style="0" bestFit="1" customWidth="1"/>
    <col min="9478" max="9478" width="12.00390625" style="0" bestFit="1" customWidth="1"/>
    <col min="9481" max="9481" width="12.00390625" style="0" bestFit="1" customWidth="1"/>
    <col min="9484" max="9484" width="12.00390625" style="0" bestFit="1" customWidth="1"/>
    <col min="9487" max="9487" width="12.00390625" style="0" bestFit="1" customWidth="1"/>
    <col min="9490" max="9490" width="12.00390625" style="0" bestFit="1" customWidth="1"/>
    <col min="9493" max="9493" width="12.00390625" style="0" bestFit="1" customWidth="1"/>
    <col min="9729" max="9729" width="31.140625" style="0" bestFit="1" customWidth="1"/>
    <col min="9731" max="9731" width="12.57421875" style="0" bestFit="1" customWidth="1"/>
    <col min="9734" max="9734" width="12.00390625" style="0" bestFit="1" customWidth="1"/>
    <col min="9737" max="9737" width="12.00390625" style="0" bestFit="1" customWidth="1"/>
    <col min="9740" max="9740" width="12.00390625" style="0" bestFit="1" customWidth="1"/>
    <col min="9743" max="9743" width="12.00390625" style="0" bestFit="1" customWidth="1"/>
    <col min="9746" max="9746" width="12.00390625" style="0" bestFit="1" customWidth="1"/>
    <col min="9749" max="9749" width="12.00390625" style="0" bestFit="1" customWidth="1"/>
    <col min="9985" max="9985" width="31.140625" style="0" bestFit="1" customWidth="1"/>
    <col min="9987" max="9987" width="12.57421875" style="0" bestFit="1" customWidth="1"/>
    <col min="9990" max="9990" width="12.00390625" style="0" bestFit="1" customWidth="1"/>
    <col min="9993" max="9993" width="12.00390625" style="0" bestFit="1" customWidth="1"/>
    <col min="9996" max="9996" width="12.00390625" style="0" bestFit="1" customWidth="1"/>
    <col min="9999" max="9999" width="12.00390625" style="0" bestFit="1" customWidth="1"/>
    <col min="10002" max="10002" width="12.00390625" style="0" bestFit="1" customWidth="1"/>
    <col min="10005" max="10005" width="12.00390625" style="0" bestFit="1" customWidth="1"/>
    <col min="10241" max="10241" width="31.140625" style="0" bestFit="1" customWidth="1"/>
    <col min="10243" max="10243" width="12.57421875" style="0" bestFit="1" customWidth="1"/>
    <col min="10246" max="10246" width="12.00390625" style="0" bestFit="1" customWidth="1"/>
    <col min="10249" max="10249" width="12.00390625" style="0" bestFit="1" customWidth="1"/>
    <col min="10252" max="10252" width="12.00390625" style="0" bestFit="1" customWidth="1"/>
    <col min="10255" max="10255" width="12.00390625" style="0" bestFit="1" customWidth="1"/>
    <col min="10258" max="10258" width="12.00390625" style="0" bestFit="1" customWidth="1"/>
    <col min="10261" max="10261" width="12.00390625" style="0" bestFit="1" customWidth="1"/>
    <col min="10497" max="10497" width="31.140625" style="0" bestFit="1" customWidth="1"/>
    <col min="10499" max="10499" width="12.57421875" style="0" bestFit="1" customWidth="1"/>
    <col min="10502" max="10502" width="12.00390625" style="0" bestFit="1" customWidth="1"/>
    <col min="10505" max="10505" width="12.00390625" style="0" bestFit="1" customWidth="1"/>
    <col min="10508" max="10508" width="12.00390625" style="0" bestFit="1" customWidth="1"/>
    <col min="10511" max="10511" width="12.00390625" style="0" bestFit="1" customWidth="1"/>
    <col min="10514" max="10514" width="12.00390625" style="0" bestFit="1" customWidth="1"/>
    <col min="10517" max="10517" width="12.00390625" style="0" bestFit="1" customWidth="1"/>
    <col min="10753" max="10753" width="31.140625" style="0" bestFit="1" customWidth="1"/>
    <col min="10755" max="10755" width="12.57421875" style="0" bestFit="1" customWidth="1"/>
    <col min="10758" max="10758" width="12.00390625" style="0" bestFit="1" customWidth="1"/>
    <col min="10761" max="10761" width="12.00390625" style="0" bestFit="1" customWidth="1"/>
    <col min="10764" max="10764" width="12.00390625" style="0" bestFit="1" customWidth="1"/>
    <col min="10767" max="10767" width="12.00390625" style="0" bestFit="1" customWidth="1"/>
    <col min="10770" max="10770" width="12.00390625" style="0" bestFit="1" customWidth="1"/>
    <col min="10773" max="10773" width="12.00390625" style="0" bestFit="1" customWidth="1"/>
    <col min="11009" max="11009" width="31.140625" style="0" bestFit="1" customWidth="1"/>
    <col min="11011" max="11011" width="12.57421875" style="0" bestFit="1" customWidth="1"/>
    <col min="11014" max="11014" width="12.00390625" style="0" bestFit="1" customWidth="1"/>
    <col min="11017" max="11017" width="12.00390625" style="0" bestFit="1" customWidth="1"/>
    <col min="11020" max="11020" width="12.00390625" style="0" bestFit="1" customWidth="1"/>
    <col min="11023" max="11023" width="12.00390625" style="0" bestFit="1" customWidth="1"/>
    <col min="11026" max="11026" width="12.00390625" style="0" bestFit="1" customWidth="1"/>
    <col min="11029" max="11029" width="12.00390625" style="0" bestFit="1" customWidth="1"/>
    <col min="11265" max="11265" width="31.140625" style="0" bestFit="1" customWidth="1"/>
    <col min="11267" max="11267" width="12.57421875" style="0" bestFit="1" customWidth="1"/>
    <col min="11270" max="11270" width="12.00390625" style="0" bestFit="1" customWidth="1"/>
    <col min="11273" max="11273" width="12.00390625" style="0" bestFit="1" customWidth="1"/>
    <col min="11276" max="11276" width="12.00390625" style="0" bestFit="1" customWidth="1"/>
    <col min="11279" max="11279" width="12.00390625" style="0" bestFit="1" customWidth="1"/>
    <col min="11282" max="11282" width="12.00390625" style="0" bestFit="1" customWidth="1"/>
    <col min="11285" max="11285" width="12.00390625" style="0" bestFit="1" customWidth="1"/>
    <col min="11521" max="11521" width="31.140625" style="0" bestFit="1" customWidth="1"/>
    <col min="11523" max="11523" width="12.57421875" style="0" bestFit="1" customWidth="1"/>
    <col min="11526" max="11526" width="12.00390625" style="0" bestFit="1" customWidth="1"/>
    <col min="11529" max="11529" width="12.00390625" style="0" bestFit="1" customWidth="1"/>
    <col min="11532" max="11532" width="12.00390625" style="0" bestFit="1" customWidth="1"/>
    <col min="11535" max="11535" width="12.00390625" style="0" bestFit="1" customWidth="1"/>
    <col min="11538" max="11538" width="12.00390625" style="0" bestFit="1" customWidth="1"/>
    <col min="11541" max="11541" width="12.00390625" style="0" bestFit="1" customWidth="1"/>
    <col min="11777" max="11777" width="31.140625" style="0" bestFit="1" customWidth="1"/>
    <col min="11779" max="11779" width="12.57421875" style="0" bestFit="1" customWidth="1"/>
    <col min="11782" max="11782" width="12.00390625" style="0" bestFit="1" customWidth="1"/>
    <col min="11785" max="11785" width="12.00390625" style="0" bestFit="1" customWidth="1"/>
    <col min="11788" max="11788" width="12.00390625" style="0" bestFit="1" customWidth="1"/>
    <col min="11791" max="11791" width="12.00390625" style="0" bestFit="1" customWidth="1"/>
    <col min="11794" max="11794" width="12.00390625" style="0" bestFit="1" customWidth="1"/>
    <col min="11797" max="11797" width="12.00390625" style="0" bestFit="1" customWidth="1"/>
    <col min="12033" max="12033" width="31.140625" style="0" bestFit="1" customWidth="1"/>
    <col min="12035" max="12035" width="12.57421875" style="0" bestFit="1" customWidth="1"/>
    <col min="12038" max="12038" width="12.00390625" style="0" bestFit="1" customWidth="1"/>
    <col min="12041" max="12041" width="12.00390625" style="0" bestFit="1" customWidth="1"/>
    <col min="12044" max="12044" width="12.00390625" style="0" bestFit="1" customWidth="1"/>
    <col min="12047" max="12047" width="12.00390625" style="0" bestFit="1" customWidth="1"/>
    <col min="12050" max="12050" width="12.00390625" style="0" bestFit="1" customWidth="1"/>
    <col min="12053" max="12053" width="12.00390625" style="0" bestFit="1" customWidth="1"/>
    <col min="12289" max="12289" width="31.140625" style="0" bestFit="1" customWidth="1"/>
    <col min="12291" max="12291" width="12.57421875" style="0" bestFit="1" customWidth="1"/>
    <col min="12294" max="12294" width="12.00390625" style="0" bestFit="1" customWidth="1"/>
    <col min="12297" max="12297" width="12.00390625" style="0" bestFit="1" customWidth="1"/>
    <col min="12300" max="12300" width="12.00390625" style="0" bestFit="1" customWidth="1"/>
    <col min="12303" max="12303" width="12.00390625" style="0" bestFit="1" customWidth="1"/>
    <col min="12306" max="12306" width="12.00390625" style="0" bestFit="1" customWidth="1"/>
    <col min="12309" max="12309" width="12.00390625" style="0" bestFit="1" customWidth="1"/>
    <col min="12545" max="12545" width="31.140625" style="0" bestFit="1" customWidth="1"/>
    <col min="12547" max="12547" width="12.57421875" style="0" bestFit="1" customWidth="1"/>
    <col min="12550" max="12550" width="12.00390625" style="0" bestFit="1" customWidth="1"/>
    <col min="12553" max="12553" width="12.00390625" style="0" bestFit="1" customWidth="1"/>
    <col min="12556" max="12556" width="12.00390625" style="0" bestFit="1" customWidth="1"/>
    <col min="12559" max="12559" width="12.00390625" style="0" bestFit="1" customWidth="1"/>
    <col min="12562" max="12562" width="12.00390625" style="0" bestFit="1" customWidth="1"/>
    <col min="12565" max="12565" width="12.00390625" style="0" bestFit="1" customWidth="1"/>
    <col min="12801" max="12801" width="31.140625" style="0" bestFit="1" customWidth="1"/>
    <col min="12803" max="12803" width="12.57421875" style="0" bestFit="1" customWidth="1"/>
    <col min="12806" max="12806" width="12.00390625" style="0" bestFit="1" customWidth="1"/>
    <col min="12809" max="12809" width="12.00390625" style="0" bestFit="1" customWidth="1"/>
    <col min="12812" max="12812" width="12.00390625" style="0" bestFit="1" customWidth="1"/>
    <col min="12815" max="12815" width="12.00390625" style="0" bestFit="1" customWidth="1"/>
    <col min="12818" max="12818" width="12.00390625" style="0" bestFit="1" customWidth="1"/>
    <col min="12821" max="12821" width="12.00390625" style="0" bestFit="1" customWidth="1"/>
    <col min="13057" max="13057" width="31.140625" style="0" bestFit="1" customWidth="1"/>
    <col min="13059" max="13059" width="12.57421875" style="0" bestFit="1" customWidth="1"/>
    <col min="13062" max="13062" width="12.00390625" style="0" bestFit="1" customWidth="1"/>
    <col min="13065" max="13065" width="12.00390625" style="0" bestFit="1" customWidth="1"/>
    <col min="13068" max="13068" width="12.00390625" style="0" bestFit="1" customWidth="1"/>
    <col min="13071" max="13071" width="12.00390625" style="0" bestFit="1" customWidth="1"/>
    <col min="13074" max="13074" width="12.00390625" style="0" bestFit="1" customWidth="1"/>
    <col min="13077" max="13077" width="12.00390625" style="0" bestFit="1" customWidth="1"/>
    <col min="13313" max="13313" width="31.140625" style="0" bestFit="1" customWidth="1"/>
    <col min="13315" max="13315" width="12.57421875" style="0" bestFit="1" customWidth="1"/>
    <col min="13318" max="13318" width="12.00390625" style="0" bestFit="1" customWidth="1"/>
    <col min="13321" max="13321" width="12.00390625" style="0" bestFit="1" customWidth="1"/>
    <col min="13324" max="13324" width="12.00390625" style="0" bestFit="1" customWidth="1"/>
    <col min="13327" max="13327" width="12.00390625" style="0" bestFit="1" customWidth="1"/>
    <col min="13330" max="13330" width="12.00390625" style="0" bestFit="1" customWidth="1"/>
    <col min="13333" max="13333" width="12.00390625" style="0" bestFit="1" customWidth="1"/>
    <col min="13569" max="13569" width="31.140625" style="0" bestFit="1" customWidth="1"/>
    <col min="13571" max="13571" width="12.57421875" style="0" bestFit="1" customWidth="1"/>
    <col min="13574" max="13574" width="12.00390625" style="0" bestFit="1" customWidth="1"/>
    <col min="13577" max="13577" width="12.00390625" style="0" bestFit="1" customWidth="1"/>
    <col min="13580" max="13580" width="12.00390625" style="0" bestFit="1" customWidth="1"/>
    <col min="13583" max="13583" width="12.00390625" style="0" bestFit="1" customWidth="1"/>
    <col min="13586" max="13586" width="12.00390625" style="0" bestFit="1" customWidth="1"/>
    <col min="13589" max="13589" width="12.00390625" style="0" bestFit="1" customWidth="1"/>
    <col min="13825" max="13825" width="31.140625" style="0" bestFit="1" customWidth="1"/>
    <col min="13827" max="13827" width="12.57421875" style="0" bestFit="1" customWidth="1"/>
    <col min="13830" max="13830" width="12.00390625" style="0" bestFit="1" customWidth="1"/>
    <col min="13833" max="13833" width="12.00390625" style="0" bestFit="1" customWidth="1"/>
    <col min="13836" max="13836" width="12.00390625" style="0" bestFit="1" customWidth="1"/>
    <col min="13839" max="13839" width="12.00390625" style="0" bestFit="1" customWidth="1"/>
    <col min="13842" max="13842" width="12.00390625" style="0" bestFit="1" customWidth="1"/>
    <col min="13845" max="13845" width="12.00390625" style="0" bestFit="1" customWidth="1"/>
    <col min="14081" max="14081" width="31.140625" style="0" bestFit="1" customWidth="1"/>
    <col min="14083" max="14083" width="12.57421875" style="0" bestFit="1" customWidth="1"/>
    <col min="14086" max="14086" width="12.00390625" style="0" bestFit="1" customWidth="1"/>
    <col min="14089" max="14089" width="12.00390625" style="0" bestFit="1" customWidth="1"/>
    <col min="14092" max="14092" width="12.00390625" style="0" bestFit="1" customWidth="1"/>
    <col min="14095" max="14095" width="12.00390625" style="0" bestFit="1" customWidth="1"/>
    <col min="14098" max="14098" width="12.00390625" style="0" bestFit="1" customWidth="1"/>
    <col min="14101" max="14101" width="12.00390625" style="0" bestFit="1" customWidth="1"/>
    <col min="14337" max="14337" width="31.140625" style="0" bestFit="1" customWidth="1"/>
    <col min="14339" max="14339" width="12.57421875" style="0" bestFit="1" customWidth="1"/>
    <col min="14342" max="14342" width="12.00390625" style="0" bestFit="1" customWidth="1"/>
    <col min="14345" max="14345" width="12.00390625" style="0" bestFit="1" customWidth="1"/>
    <col min="14348" max="14348" width="12.00390625" style="0" bestFit="1" customWidth="1"/>
    <col min="14351" max="14351" width="12.00390625" style="0" bestFit="1" customWidth="1"/>
    <col min="14354" max="14354" width="12.00390625" style="0" bestFit="1" customWidth="1"/>
    <col min="14357" max="14357" width="12.00390625" style="0" bestFit="1" customWidth="1"/>
    <col min="14593" max="14593" width="31.140625" style="0" bestFit="1" customWidth="1"/>
    <col min="14595" max="14595" width="12.57421875" style="0" bestFit="1" customWidth="1"/>
    <col min="14598" max="14598" width="12.00390625" style="0" bestFit="1" customWidth="1"/>
    <col min="14601" max="14601" width="12.00390625" style="0" bestFit="1" customWidth="1"/>
    <col min="14604" max="14604" width="12.00390625" style="0" bestFit="1" customWidth="1"/>
    <col min="14607" max="14607" width="12.00390625" style="0" bestFit="1" customWidth="1"/>
    <col min="14610" max="14610" width="12.00390625" style="0" bestFit="1" customWidth="1"/>
    <col min="14613" max="14613" width="12.00390625" style="0" bestFit="1" customWidth="1"/>
    <col min="14849" max="14849" width="31.140625" style="0" bestFit="1" customWidth="1"/>
    <col min="14851" max="14851" width="12.57421875" style="0" bestFit="1" customWidth="1"/>
    <col min="14854" max="14854" width="12.00390625" style="0" bestFit="1" customWidth="1"/>
    <col min="14857" max="14857" width="12.00390625" style="0" bestFit="1" customWidth="1"/>
    <col min="14860" max="14860" width="12.00390625" style="0" bestFit="1" customWidth="1"/>
    <col min="14863" max="14863" width="12.00390625" style="0" bestFit="1" customWidth="1"/>
    <col min="14866" max="14866" width="12.00390625" style="0" bestFit="1" customWidth="1"/>
    <col min="14869" max="14869" width="12.00390625" style="0" bestFit="1" customWidth="1"/>
    <col min="15105" max="15105" width="31.140625" style="0" bestFit="1" customWidth="1"/>
    <col min="15107" max="15107" width="12.57421875" style="0" bestFit="1" customWidth="1"/>
    <col min="15110" max="15110" width="12.00390625" style="0" bestFit="1" customWidth="1"/>
    <col min="15113" max="15113" width="12.00390625" style="0" bestFit="1" customWidth="1"/>
    <col min="15116" max="15116" width="12.00390625" style="0" bestFit="1" customWidth="1"/>
    <col min="15119" max="15119" width="12.00390625" style="0" bestFit="1" customWidth="1"/>
    <col min="15122" max="15122" width="12.00390625" style="0" bestFit="1" customWidth="1"/>
    <col min="15125" max="15125" width="12.00390625" style="0" bestFit="1" customWidth="1"/>
    <col min="15361" max="15361" width="31.140625" style="0" bestFit="1" customWidth="1"/>
    <col min="15363" max="15363" width="12.57421875" style="0" bestFit="1" customWidth="1"/>
    <col min="15366" max="15366" width="12.00390625" style="0" bestFit="1" customWidth="1"/>
    <col min="15369" max="15369" width="12.00390625" style="0" bestFit="1" customWidth="1"/>
    <col min="15372" max="15372" width="12.00390625" style="0" bestFit="1" customWidth="1"/>
    <col min="15375" max="15375" width="12.00390625" style="0" bestFit="1" customWidth="1"/>
    <col min="15378" max="15378" width="12.00390625" style="0" bestFit="1" customWidth="1"/>
    <col min="15381" max="15381" width="12.00390625" style="0" bestFit="1" customWidth="1"/>
    <col min="15617" max="15617" width="31.140625" style="0" bestFit="1" customWidth="1"/>
    <col min="15619" max="15619" width="12.57421875" style="0" bestFit="1" customWidth="1"/>
    <col min="15622" max="15622" width="12.00390625" style="0" bestFit="1" customWidth="1"/>
    <col min="15625" max="15625" width="12.00390625" style="0" bestFit="1" customWidth="1"/>
    <col min="15628" max="15628" width="12.00390625" style="0" bestFit="1" customWidth="1"/>
    <col min="15631" max="15631" width="12.00390625" style="0" bestFit="1" customWidth="1"/>
    <col min="15634" max="15634" width="12.00390625" style="0" bestFit="1" customWidth="1"/>
    <col min="15637" max="15637" width="12.00390625" style="0" bestFit="1" customWidth="1"/>
    <col min="15873" max="15873" width="31.140625" style="0" bestFit="1" customWidth="1"/>
    <col min="15875" max="15875" width="12.57421875" style="0" bestFit="1" customWidth="1"/>
    <col min="15878" max="15878" width="12.00390625" style="0" bestFit="1" customWidth="1"/>
    <col min="15881" max="15881" width="12.00390625" style="0" bestFit="1" customWidth="1"/>
    <col min="15884" max="15884" width="12.00390625" style="0" bestFit="1" customWidth="1"/>
    <col min="15887" max="15887" width="12.00390625" style="0" bestFit="1" customWidth="1"/>
    <col min="15890" max="15890" width="12.00390625" style="0" bestFit="1" customWidth="1"/>
    <col min="15893" max="15893" width="12.00390625" style="0" bestFit="1" customWidth="1"/>
    <col min="16129" max="16129" width="31.140625" style="0" bestFit="1" customWidth="1"/>
    <col min="16131" max="16131" width="12.57421875" style="0" bestFit="1" customWidth="1"/>
    <col min="16134" max="16134" width="12.00390625" style="0" bestFit="1" customWidth="1"/>
    <col min="16137" max="16137" width="12.00390625" style="0" bestFit="1" customWidth="1"/>
    <col min="16140" max="16140" width="12.00390625" style="0" bestFit="1" customWidth="1"/>
    <col min="16143" max="16143" width="12.00390625" style="0" bestFit="1" customWidth="1"/>
    <col min="16146" max="16146" width="12.00390625" style="0" bestFit="1" customWidth="1"/>
    <col min="16149" max="16149" width="12.00390625" style="0" bestFit="1" customWidth="1"/>
  </cols>
  <sheetData>
    <row r="1" spans="1:7" ht="15.75">
      <c r="A1" s="12" t="s">
        <v>189</v>
      </c>
      <c r="B1" s="9"/>
      <c r="C1" s="9"/>
      <c r="D1" s="9"/>
      <c r="E1" s="9"/>
      <c r="F1" s="9"/>
      <c r="G1" s="9"/>
    </row>
    <row r="2" spans="1:7" ht="15.75">
      <c r="A2" s="12"/>
      <c r="B2" s="9"/>
      <c r="C2" s="9"/>
      <c r="D2" s="9"/>
      <c r="E2" s="9"/>
      <c r="F2" s="9"/>
      <c r="G2" s="9"/>
    </row>
    <row r="3" spans="1:7" ht="15">
      <c r="A3" s="91" t="s">
        <v>288</v>
      </c>
      <c r="B3" s="91"/>
      <c r="C3" s="91"/>
      <c r="D3" s="91"/>
      <c r="E3" s="91"/>
      <c r="F3" s="91"/>
      <c r="G3" s="91"/>
    </row>
    <row r="4" spans="1:7" ht="15">
      <c r="A4" s="91"/>
      <c r="B4" s="91"/>
      <c r="C4" s="91"/>
      <c r="D4" s="91"/>
      <c r="E4" s="91"/>
      <c r="F4" s="91"/>
      <c r="G4" s="91"/>
    </row>
    <row r="5" spans="1:7" ht="15.75">
      <c r="A5" s="12"/>
      <c r="B5" s="9"/>
      <c r="C5" s="9"/>
      <c r="D5" s="9"/>
      <c r="E5" s="9"/>
      <c r="F5" s="9"/>
      <c r="G5" s="9"/>
    </row>
    <row r="6" spans="1:7" ht="15.75">
      <c r="A6" s="5"/>
      <c r="B6" s="105" t="s">
        <v>221</v>
      </c>
      <c r="C6" s="105"/>
      <c r="D6" s="9"/>
      <c r="E6" s="9"/>
      <c r="F6" s="9"/>
      <c r="G6" s="9"/>
    </row>
    <row r="7" spans="1:7" ht="25.5">
      <c r="A7" s="6"/>
      <c r="B7" s="48" t="s">
        <v>190</v>
      </c>
      <c r="C7" s="49" t="s">
        <v>191</v>
      </c>
      <c r="D7" s="9"/>
      <c r="E7" s="9"/>
      <c r="F7" s="9"/>
      <c r="G7" s="9"/>
    </row>
    <row r="8" spans="1:7" ht="15">
      <c r="A8" s="63" t="s">
        <v>192</v>
      </c>
      <c r="B8" s="80">
        <v>46439</v>
      </c>
      <c r="C8" s="81">
        <f>B8/$B$12</f>
        <v>0.7981266649480107</v>
      </c>
      <c r="D8" s="9"/>
      <c r="E8" s="9"/>
      <c r="F8" s="9"/>
      <c r="G8" s="9"/>
    </row>
    <row r="9" spans="1:7" ht="15">
      <c r="A9" s="63" t="s">
        <v>193</v>
      </c>
      <c r="B9" s="80">
        <v>2008</v>
      </c>
      <c r="C9" s="81">
        <f>B9/$B$12</f>
        <v>0.03451061270086792</v>
      </c>
      <c r="D9" s="9"/>
      <c r="E9" s="9"/>
      <c r="F9" s="9"/>
      <c r="G9" s="9"/>
    </row>
    <row r="10" spans="1:7" ht="15">
      <c r="A10" s="63" t="s">
        <v>194</v>
      </c>
      <c r="B10" s="80">
        <v>1427</v>
      </c>
      <c r="C10" s="81">
        <f>B10/$B$12</f>
        <v>0.024525221276961415</v>
      </c>
      <c r="D10" s="9"/>
      <c r="E10" s="9"/>
      <c r="F10" s="9"/>
      <c r="G10" s="9"/>
    </row>
    <row r="11" spans="1:7" ht="15">
      <c r="A11" s="63" t="s">
        <v>195</v>
      </c>
      <c r="B11" s="80">
        <v>8311</v>
      </c>
      <c r="C11" s="81">
        <f>B11/$B$12</f>
        <v>0.14283750107416002</v>
      </c>
      <c r="D11" s="9"/>
      <c r="E11" s="9"/>
      <c r="F11" s="9"/>
      <c r="G11" s="9"/>
    </row>
    <row r="12" spans="1:7" ht="15">
      <c r="A12" s="63" t="s">
        <v>5</v>
      </c>
      <c r="B12" s="80">
        <f>SUM(B8:B11)</f>
        <v>58185</v>
      </c>
      <c r="C12" s="81">
        <f>B12/$B$12</f>
        <v>1</v>
      </c>
      <c r="D12" s="9"/>
      <c r="E12" s="9"/>
      <c r="F12" s="9"/>
      <c r="G12" s="9"/>
    </row>
    <row r="13" spans="1:7" ht="15.75">
      <c r="A13" s="12"/>
      <c r="B13" s="9"/>
      <c r="C13" s="9"/>
      <c r="D13" s="9"/>
      <c r="E13" s="9"/>
      <c r="F13" s="9"/>
      <c r="G13" s="9"/>
    </row>
    <row r="14" spans="1:7" ht="15.75">
      <c r="A14" s="12"/>
      <c r="B14" s="9"/>
      <c r="C14" s="9"/>
      <c r="D14" s="9"/>
      <c r="E14" s="9"/>
      <c r="F14" s="9"/>
      <c r="G14" s="9"/>
    </row>
    <row r="15" spans="1:7" ht="15.75">
      <c r="A15" s="12"/>
      <c r="B15" s="9"/>
      <c r="C15" s="9"/>
      <c r="D15" s="9"/>
      <c r="E15" s="9"/>
      <c r="F15" s="9"/>
      <c r="G15" s="9"/>
    </row>
    <row r="16" spans="1:7" ht="15.75">
      <c r="A16" s="12"/>
      <c r="B16" s="9"/>
      <c r="C16" s="9"/>
      <c r="D16" s="9"/>
      <c r="E16" s="9"/>
      <c r="F16" s="9"/>
      <c r="G16" s="9"/>
    </row>
    <row r="17" spans="1:7" ht="15.75">
      <c r="A17" s="12"/>
      <c r="B17" s="9"/>
      <c r="C17" s="9"/>
      <c r="D17" s="9"/>
      <c r="E17" s="9"/>
      <c r="F17" s="9"/>
      <c r="G17" s="9"/>
    </row>
    <row r="18" spans="1:7" ht="15.75">
      <c r="A18" s="12"/>
      <c r="B18" s="9"/>
      <c r="C18" s="9"/>
      <c r="D18" s="9"/>
      <c r="E18" s="9"/>
      <c r="F18" s="9"/>
      <c r="G18" s="9"/>
    </row>
    <row r="19" spans="1:7" ht="15.75">
      <c r="A19" s="12"/>
      <c r="B19" s="9"/>
      <c r="C19" s="9"/>
      <c r="D19" s="9"/>
      <c r="E19" s="9"/>
      <c r="F19" s="9"/>
      <c r="G19" s="9"/>
    </row>
    <row r="20" spans="1:7" ht="15.75">
      <c r="A20" s="12"/>
      <c r="B20" s="9"/>
      <c r="C20" s="9"/>
      <c r="D20" s="9"/>
      <c r="E20" s="9"/>
      <c r="F20" s="9"/>
      <c r="G20" s="9"/>
    </row>
    <row r="21" spans="1:7" ht="15.75">
      <c r="A21" s="12"/>
      <c r="B21" s="9"/>
      <c r="C21" s="9"/>
      <c r="D21" s="9"/>
      <c r="E21" s="9"/>
      <c r="F21" s="9"/>
      <c r="G21" s="9"/>
    </row>
    <row r="22" spans="1:7" ht="15.75">
      <c r="A22" s="12"/>
      <c r="B22" s="9"/>
      <c r="C22" s="9"/>
      <c r="D22" s="9"/>
      <c r="E22" s="9"/>
      <c r="F22" s="9"/>
      <c r="G22" s="9"/>
    </row>
    <row r="23" spans="1:7" ht="15.75">
      <c r="A23" s="12"/>
      <c r="B23" s="9"/>
      <c r="C23" s="9"/>
      <c r="D23" s="9"/>
      <c r="E23" s="9"/>
      <c r="F23" s="9"/>
      <c r="G23" s="9"/>
    </row>
    <row r="24" spans="1:7" ht="15.75">
      <c r="A24" s="12"/>
      <c r="B24" s="9"/>
      <c r="C24" s="9"/>
      <c r="D24" s="9"/>
      <c r="E24" s="9"/>
      <c r="F24" s="9"/>
      <c r="G24" s="9"/>
    </row>
    <row r="25" spans="1:7" ht="15.75">
      <c r="A25" s="12"/>
      <c r="B25" s="9"/>
      <c r="C25" s="9"/>
      <c r="D25" s="9"/>
      <c r="E25" s="9"/>
      <c r="F25" s="9"/>
      <c r="G25" s="9"/>
    </row>
    <row r="26" spans="1:7" ht="15.75">
      <c r="A26" s="12"/>
      <c r="B26" s="9"/>
      <c r="C26" s="9"/>
      <c r="D26" s="9"/>
      <c r="E26" s="9"/>
      <c r="F26" s="9"/>
      <c r="G26" s="9"/>
    </row>
    <row r="27" spans="1:7" ht="15" customHeight="1">
      <c r="A27" s="93" t="s">
        <v>289</v>
      </c>
      <c r="B27" s="93"/>
      <c r="C27" s="93"/>
      <c r="D27" s="93"/>
      <c r="E27" s="93"/>
      <c r="F27" s="93"/>
      <c r="G27" s="9"/>
    </row>
    <row r="28" spans="1:7" ht="15">
      <c r="A28" s="93"/>
      <c r="B28" s="93"/>
      <c r="C28" s="93"/>
      <c r="D28" s="93"/>
      <c r="E28" s="93"/>
      <c r="F28" s="93"/>
      <c r="G28" s="9"/>
    </row>
    <row r="29" spans="1:7" ht="15">
      <c r="A29" s="93"/>
      <c r="B29" s="93"/>
      <c r="C29" s="93"/>
      <c r="D29" s="93"/>
      <c r="E29" s="93"/>
      <c r="F29" s="93"/>
      <c r="G29" s="9"/>
    </row>
    <row r="30" spans="1:7" ht="15">
      <c r="A30" s="47"/>
      <c r="B30" s="47"/>
      <c r="C30" s="47"/>
      <c r="D30" s="47"/>
      <c r="E30" s="47"/>
      <c r="F30" s="47"/>
      <c r="G30" s="9"/>
    </row>
    <row r="31" spans="1:7" ht="15">
      <c r="A31" s="47"/>
      <c r="B31" s="47"/>
      <c r="C31" s="47"/>
      <c r="D31" s="47"/>
      <c r="E31" s="47"/>
      <c r="F31" s="47"/>
      <c r="G31" s="9"/>
    </row>
    <row r="32" spans="1:7" ht="15">
      <c r="A32" s="91" t="s">
        <v>290</v>
      </c>
      <c r="B32" s="91"/>
      <c r="C32" s="91"/>
      <c r="D32" s="91"/>
      <c r="E32" s="91"/>
      <c r="F32" s="91"/>
      <c r="G32" s="91"/>
    </row>
    <row r="33" spans="1:7" ht="15">
      <c r="A33" s="91"/>
      <c r="B33" s="91"/>
      <c r="C33" s="91"/>
      <c r="D33" s="91"/>
      <c r="E33" s="91"/>
      <c r="F33" s="91"/>
      <c r="G33" s="91"/>
    </row>
    <row r="35" spans="2:22" ht="15" customHeight="1">
      <c r="B35" s="52"/>
      <c r="C35" s="52"/>
      <c r="D35" s="52"/>
      <c r="E35" s="52"/>
      <c r="F35" s="52"/>
      <c r="G35" s="52"/>
      <c r="H35" s="52"/>
      <c r="I35" s="52"/>
      <c r="J35" s="52"/>
      <c r="K35" s="52"/>
      <c r="L35" s="52"/>
      <c r="M35" s="52"/>
      <c r="N35" s="52"/>
      <c r="O35" s="52"/>
      <c r="P35" s="52"/>
      <c r="Q35" s="52"/>
      <c r="R35" s="52"/>
      <c r="S35" s="52"/>
      <c r="T35" s="52"/>
      <c r="U35" s="52"/>
      <c r="V35" s="52"/>
    </row>
    <row r="36" spans="1:22" ht="15">
      <c r="A36" s="120" t="s">
        <v>221</v>
      </c>
      <c r="B36" s="120"/>
      <c r="C36" s="120"/>
      <c r="D36" s="120"/>
      <c r="E36" s="120"/>
      <c r="F36" s="120"/>
      <c r="G36" s="120"/>
      <c r="H36" s="120"/>
      <c r="I36" s="120"/>
      <c r="J36" s="120"/>
      <c r="K36" s="120"/>
      <c r="L36" s="120"/>
      <c r="M36" s="120"/>
      <c r="N36" s="120"/>
      <c r="O36" s="120"/>
      <c r="P36" s="120"/>
      <c r="Q36" s="120"/>
      <c r="R36" s="120"/>
      <c r="S36" s="120"/>
      <c r="T36" s="120"/>
      <c r="U36" s="120"/>
      <c r="V36" s="120"/>
    </row>
    <row r="37" spans="1:22" ht="15">
      <c r="A37" s="121"/>
      <c r="B37" s="117" t="s">
        <v>192</v>
      </c>
      <c r="C37" s="118"/>
      <c r="D37" s="119"/>
      <c r="E37" s="117" t="s">
        <v>196</v>
      </c>
      <c r="F37" s="118"/>
      <c r="G37" s="119"/>
      <c r="H37" s="117" t="s">
        <v>197</v>
      </c>
      <c r="I37" s="118"/>
      <c r="J37" s="119"/>
      <c r="K37" s="117" t="s">
        <v>198</v>
      </c>
      <c r="L37" s="118"/>
      <c r="M37" s="119"/>
      <c r="N37" s="117" t="s">
        <v>199</v>
      </c>
      <c r="O37" s="118"/>
      <c r="P37" s="119"/>
      <c r="Q37" s="117" t="s">
        <v>200</v>
      </c>
      <c r="R37" s="118"/>
      <c r="S37" s="119"/>
      <c r="T37" s="117" t="s">
        <v>201</v>
      </c>
      <c r="U37" s="118"/>
      <c r="V37" s="119"/>
    </row>
    <row r="38" spans="1:22" ht="60">
      <c r="A38" s="122"/>
      <c r="B38" s="53" t="s">
        <v>202</v>
      </c>
      <c r="C38" s="53" t="s">
        <v>220</v>
      </c>
      <c r="D38" s="53" t="s">
        <v>203</v>
      </c>
      <c r="E38" s="53" t="s">
        <v>202</v>
      </c>
      <c r="F38" s="53" t="s">
        <v>220</v>
      </c>
      <c r="G38" s="53" t="s">
        <v>203</v>
      </c>
      <c r="H38" s="53" t="s">
        <v>202</v>
      </c>
      <c r="I38" s="53" t="s">
        <v>220</v>
      </c>
      <c r="J38" s="53" t="s">
        <v>203</v>
      </c>
      <c r="K38" s="53" t="s">
        <v>202</v>
      </c>
      <c r="L38" s="53" t="s">
        <v>220</v>
      </c>
      <c r="M38" s="53" t="s">
        <v>203</v>
      </c>
      <c r="N38" s="53" t="s">
        <v>202</v>
      </c>
      <c r="O38" s="53" t="s">
        <v>220</v>
      </c>
      <c r="P38" s="53" t="s">
        <v>203</v>
      </c>
      <c r="Q38" s="53" t="s">
        <v>202</v>
      </c>
      <c r="R38" s="53" t="s">
        <v>220</v>
      </c>
      <c r="S38" s="53" t="s">
        <v>203</v>
      </c>
      <c r="T38" s="53" t="s">
        <v>202</v>
      </c>
      <c r="U38" s="53" t="s">
        <v>220</v>
      </c>
      <c r="V38" s="53" t="s">
        <v>203</v>
      </c>
    </row>
    <row r="39" spans="1:22" ht="15">
      <c r="A39" s="50" t="s">
        <v>204</v>
      </c>
      <c r="B39" s="51">
        <f>B8</f>
        <v>46439</v>
      </c>
      <c r="C39" s="51">
        <v>100798</v>
      </c>
      <c r="D39" s="54">
        <f>B39/C39</f>
        <v>0.4607135062203615</v>
      </c>
      <c r="E39" s="51">
        <f>B9</f>
        <v>2008</v>
      </c>
      <c r="F39" s="51">
        <v>100798</v>
      </c>
      <c r="G39" s="54">
        <f>E39/F39</f>
        <v>0.019921030179170223</v>
      </c>
      <c r="H39" s="51">
        <f>B10</f>
        <v>1427</v>
      </c>
      <c r="I39" s="51">
        <v>100798</v>
      </c>
      <c r="J39" s="54">
        <f>H39/I39</f>
        <v>0.014157026925137404</v>
      </c>
      <c r="K39" s="51">
        <f>B11</f>
        <v>8311</v>
      </c>
      <c r="L39" s="51">
        <v>100798</v>
      </c>
      <c r="M39" s="54">
        <f>K39/L39</f>
        <v>0.08245203277842815</v>
      </c>
      <c r="N39" s="51">
        <v>0</v>
      </c>
      <c r="O39" s="51">
        <v>100798</v>
      </c>
      <c r="P39" s="54">
        <f>N39/O39</f>
        <v>0</v>
      </c>
      <c r="Q39" s="51">
        <v>0</v>
      </c>
      <c r="R39" s="51">
        <v>100798</v>
      </c>
      <c r="S39" s="54">
        <f>Q39/R39</f>
        <v>0</v>
      </c>
      <c r="T39" s="51">
        <f>B39+E39+H39+K39+N39+Q39</f>
        <v>58185</v>
      </c>
      <c r="U39" s="51">
        <v>100798</v>
      </c>
      <c r="V39" s="54">
        <f>T39/U39</f>
        <v>0.5772435961030973</v>
      </c>
    </row>
    <row r="40" spans="1:22" ht="15">
      <c r="A40" s="50" t="s">
        <v>205</v>
      </c>
      <c r="B40" s="51">
        <v>143946</v>
      </c>
      <c r="C40" s="51">
        <v>450256</v>
      </c>
      <c r="D40" s="54">
        <f>B40/C40</f>
        <v>0.3196981272875875</v>
      </c>
      <c r="E40" s="51">
        <v>41988</v>
      </c>
      <c r="F40" s="51">
        <v>450256</v>
      </c>
      <c r="G40" s="54">
        <f>E40/F40</f>
        <v>0.09325361572083438</v>
      </c>
      <c r="H40" s="51">
        <v>3044</v>
      </c>
      <c r="I40" s="51">
        <v>450256</v>
      </c>
      <c r="J40" s="54">
        <f>H40/I40</f>
        <v>0.00676059841512384</v>
      </c>
      <c r="K40" s="51">
        <v>48388</v>
      </c>
      <c r="L40" s="51">
        <v>450256</v>
      </c>
      <c r="M40" s="54">
        <f>K40/L40</f>
        <v>0.1074677516790448</v>
      </c>
      <c r="N40" s="51">
        <v>0</v>
      </c>
      <c r="O40" s="51">
        <v>450256</v>
      </c>
      <c r="P40" s="54">
        <f>N40/O40</f>
        <v>0</v>
      </c>
      <c r="Q40" s="51">
        <v>0</v>
      </c>
      <c r="R40" s="51">
        <v>450256</v>
      </c>
      <c r="S40" s="54">
        <f>Q40/R40</f>
        <v>0</v>
      </c>
      <c r="T40" s="51">
        <f>B40+E40+H40+K40+N40+Q40</f>
        <v>237366</v>
      </c>
      <c r="U40" s="51">
        <v>450256</v>
      </c>
      <c r="V40" s="54">
        <f>T40/U40</f>
        <v>0.5271800931025905</v>
      </c>
    </row>
    <row r="41" spans="1:22" ht="15">
      <c r="A41" s="50" t="s">
        <v>206</v>
      </c>
      <c r="B41" s="51">
        <v>83746</v>
      </c>
      <c r="C41" s="51">
        <v>261528</v>
      </c>
      <c r="D41" s="54">
        <f>B41/C41</f>
        <v>0.3202181028417607</v>
      </c>
      <c r="E41" s="51">
        <v>21306</v>
      </c>
      <c r="F41" s="51">
        <v>261528</v>
      </c>
      <c r="G41" s="54">
        <f>E41/F41</f>
        <v>0.08146737634211251</v>
      </c>
      <c r="H41" s="51">
        <v>2120</v>
      </c>
      <c r="I41" s="51">
        <v>261528</v>
      </c>
      <c r="J41" s="54">
        <f>H41/I41</f>
        <v>0.008106206601205224</v>
      </c>
      <c r="K41" s="51">
        <v>31371</v>
      </c>
      <c r="L41" s="51">
        <v>261528</v>
      </c>
      <c r="M41" s="54">
        <f>K41/L41</f>
        <v>0.11995273928604203</v>
      </c>
      <c r="N41" s="51">
        <v>0</v>
      </c>
      <c r="O41" s="51">
        <v>261528</v>
      </c>
      <c r="P41" s="54">
        <f>N41/O41</f>
        <v>0</v>
      </c>
      <c r="Q41" s="51">
        <v>0</v>
      </c>
      <c r="R41" s="51">
        <v>261528</v>
      </c>
      <c r="S41" s="54">
        <f>Q41/R41</f>
        <v>0</v>
      </c>
      <c r="T41" s="51">
        <f>B41+E41+H41+K41+N41+Q41</f>
        <v>138543</v>
      </c>
      <c r="U41" s="51">
        <v>261528</v>
      </c>
      <c r="V41" s="54">
        <f>T41/U41</f>
        <v>0.5297444250711205</v>
      </c>
    </row>
    <row r="42" spans="1:22" ht="15">
      <c r="A42" s="50" t="s">
        <v>207</v>
      </c>
      <c r="B42" s="51">
        <f>B40+B41</f>
        <v>227692</v>
      </c>
      <c r="C42" s="51">
        <v>711784</v>
      </c>
      <c r="D42" s="54">
        <f>B42/C42</f>
        <v>0.3198891798635541</v>
      </c>
      <c r="E42" s="51">
        <f>E40+E41</f>
        <v>63294</v>
      </c>
      <c r="F42" s="51">
        <v>711784</v>
      </c>
      <c r="G42" s="54">
        <f>E42/F42</f>
        <v>0.08892304406954919</v>
      </c>
      <c r="H42" s="51">
        <f>H40+H41</f>
        <v>5164</v>
      </c>
      <c r="I42" s="51">
        <v>711784</v>
      </c>
      <c r="J42" s="54">
        <f>H42/I42</f>
        <v>0.007255009946837805</v>
      </c>
      <c r="K42" s="51">
        <f>K40+K41</f>
        <v>79759</v>
      </c>
      <c r="L42" s="51">
        <v>711784</v>
      </c>
      <c r="M42" s="54">
        <f>K42/L42</f>
        <v>0.11205506164791566</v>
      </c>
      <c r="N42" s="51">
        <f>N40+N41</f>
        <v>0</v>
      </c>
      <c r="O42" s="51">
        <v>711784</v>
      </c>
      <c r="P42" s="54">
        <f>N42/O42</f>
        <v>0</v>
      </c>
      <c r="Q42" s="51">
        <f>Q40+Q41</f>
        <v>0</v>
      </c>
      <c r="R42" s="51">
        <v>711784</v>
      </c>
      <c r="S42" s="54">
        <f>Q42/R42</f>
        <v>0</v>
      </c>
      <c r="T42" s="51">
        <f>B42+E42+H42+K42+N42+Q42</f>
        <v>375909</v>
      </c>
      <c r="U42" s="51">
        <v>711784</v>
      </c>
      <c r="V42" s="54">
        <f>T42/U42</f>
        <v>0.5281222955278567</v>
      </c>
    </row>
    <row r="43" spans="1:22" ht="15">
      <c r="A43" s="50" t="s">
        <v>208</v>
      </c>
      <c r="B43" s="51">
        <v>13056355</v>
      </c>
      <c r="C43" s="51">
        <v>30590028</v>
      </c>
      <c r="D43" s="54">
        <f>B43/C43</f>
        <v>0.4268173602194807</v>
      </c>
      <c r="E43" s="51">
        <v>716330</v>
      </c>
      <c r="F43" s="51">
        <v>30590028</v>
      </c>
      <c r="G43" s="54">
        <f>E43/F43</f>
        <v>0.02341710834655006</v>
      </c>
      <c r="H43" s="51">
        <v>422692</v>
      </c>
      <c r="I43" s="51">
        <v>30590028</v>
      </c>
      <c r="J43" s="54">
        <f>H43/I43</f>
        <v>0.013817967083913751</v>
      </c>
      <c r="K43" s="51">
        <v>3186255</v>
      </c>
      <c r="L43" s="51">
        <v>30590028</v>
      </c>
      <c r="M43" s="54">
        <f>K43/L43</f>
        <v>0.10415992427336124</v>
      </c>
      <c r="N43" s="51">
        <v>67976</v>
      </c>
      <c r="O43" s="51">
        <v>30590028</v>
      </c>
      <c r="P43" s="54">
        <f>N43/O43</f>
        <v>0.0022221620719013397</v>
      </c>
      <c r="Q43" s="51">
        <v>2836</v>
      </c>
      <c r="R43" s="51">
        <v>30590028</v>
      </c>
      <c r="S43" s="54">
        <f>Q43/R43</f>
        <v>9.270995109909673E-05</v>
      </c>
      <c r="T43" s="51">
        <f>B43+E43+H43+K43+N43+Q43</f>
        <v>17452444</v>
      </c>
      <c r="U43" s="51">
        <v>30590028</v>
      </c>
      <c r="V43" s="54">
        <f>T43/U43</f>
        <v>0.5705272319463062</v>
      </c>
    </row>
    <row r="62" spans="1:5" ht="15">
      <c r="A62" s="93" t="s">
        <v>291</v>
      </c>
      <c r="B62" s="94"/>
      <c r="C62" s="94"/>
      <c r="D62" s="94"/>
      <c r="E62" s="94"/>
    </row>
    <row r="63" spans="1:5" ht="15">
      <c r="A63" s="94"/>
      <c r="B63" s="94"/>
      <c r="C63" s="94"/>
      <c r="D63" s="94"/>
      <c r="E63" s="94"/>
    </row>
    <row r="64" spans="1:5" ht="15">
      <c r="A64" s="94"/>
      <c r="B64" s="94"/>
      <c r="C64" s="94"/>
      <c r="D64" s="94"/>
      <c r="E64" s="94"/>
    </row>
    <row r="65" spans="1:5" ht="15">
      <c r="A65" s="94"/>
      <c r="B65" s="94"/>
      <c r="C65" s="94"/>
      <c r="D65" s="94"/>
      <c r="E65" s="94"/>
    </row>
  </sheetData>
  <mergeCells count="14">
    <mergeCell ref="A62:E65"/>
    <mergeCell ref="N37:P37"/>
    <mergeCell ref="Q37:S37"/>
    <mergeCell ref="T37:V37"/>
    <mergeCell ref="A3:G4"/>
    <mergeCell ref="B6:C6"/>
    <mergeCell ref="A27:F29"/>
    <mergeCell ref="A32:G33"/>
    <mergeCell ref="A36:V36"/>
    <mergeCell ref="A37:A38"/>
    <mergeCell ref="B37:D37"/>
    <mergeCell ref="E37:G37"/>
    <mergeCell ref="H37:J37"/>
    <mergeCell ref="K37:M3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11.421875" defaultRowHeight="15"/>
  <cols>
    <col min="1" max="1" width="10.421875" style="0" customWidth="1"/>
    <col min="2" max="3" width="12.7109375" style="0" customWidth="1"/>
    <col min="4" max="4" width="13.140625" style="0" customWidth="1"/>
  </cols>
  <sheetData>
    <row r="1" ht="15.75">
      <c r="A1" s="12" t="s">
        <v>183</v>
      </c>
    </row>
    <row r="4" spans="1:8" ht="15">
      <c r="A4" s="91" t="s">
        <v>184</v>
      </c>
      <c r="B4" s="91"/>
      <c r="C4" s="91"/>
      <c r="D4" s="91"/>
      <c r="E4" s="91"/>
      <c r="F4" s="91"/>
      <c r="G4" s="91"/>
      <c r="H4" s="91"/>
    </row>
    <row r="7" spans="1:4" ht="15">
      <c r="A7" s="40" t="s">
        <v>185</v>
      </c>
      <c r="B7" s="92" t="s">
        <v>187</v>
      </c>
      <c r="C7" s="92"/>
      <c r="D7" s="92"/>
    </row>
    <row r="8" spans="1:4" ht="15">
      <c r="A8" s="41"/>
      <c r="B8" s="42" t="s">
        <v>160</v>
      </c>
      <c r="C8" s="42" t="s">
        <v>20</v>
      </c>
      <c r="D8" s="42" t="s">
        <v>186</v>
      </c>
    </row>
    <row r="9" spans="1:4" ht="15">
      <c r="A9" s="86">
        <v>40179</v>
      </c>
      <c r="B9" s="16">
        <v>2284</v>
      </c>
      <c r="C9" s="16">
        <v>1623</v>
      </c>
      <c r="D9" s="16">
        <f>B9+C9</f>
        <v>3907</v>
      </c>
    </row>
    <row r="10" spans="1:4" ht="15">
      <c r="A10" s="86">
        <v>40210</v>
      </c>
      <c r="B10" s="16">
        <v>2284</v>
      </c>
      <c r="C10" s="16">
        <v>1623</v>
      </c>
      <c r="D10" s="16">
        <f aca="true" t="shared" si="0" ref="D10:D73">B10+C10</f>
        <v>3907</v>
      </c>
    </row>
    <row r="11" spans="1:4" ht="15">
      <c r="A11" s="86">
        <v>40238</v>
      </c>
      <c r="B11" s="16">
        <v>2584</v>
      </c>
      <c r="C11" s="16">
        <v>1789</v>
      </c>
      <c r="D11" s="16">
        <f t="shared" si="0"/>
        <v>4373</v>
      </c>
    </row>
    <row r="12" spans="1:4" ht="15">
      <c r="A12" s="86">
        <v>40269</v>
      </c>
      <c r="B12" s="16">
        <v>2875</v>
      </c>
      <c r="C12" s="16">
        <v>1921</v>
      </c>
      <c r="D12" s="16">
        <f t="shared" si="0"/>
        <v>4796</v>
      </c>
    </row>
    <row r="13" spans="1:4" ht="15">
      <c r="A13" s="86">
        <v>40299</v>
      </c>
      <c r="B13" s="16">
        <v>2993</v>
      </c>
      <c r="C13" s="16">
        <v>2150</v>
      </c>
      <c r="D13" s="16">
        <f t="shared" si="0"/>
        <v>5143</v>
      </c>
    </row>
    <row r="14" spans="1:4" ht="15">
      <c r="A14" s="86">
        <v>40330</v>
      </c>
      <c r="B14" s="16">
        <v>3176</v>
      </c>
      <c r="C14" s="16">
        <v>2641</v>
      </c>
      <c r="D14" s="16">
        <f t="shared" si="0"/>
        <v>5817</v>
      </c>
    </row>
    <row r="15" spans="1:4" ht="15">
      <c r="A15" s="86">
        <v>40360</v>
      </c>
      <c r="B15" s="16">
        <v>3703</v>
      </c>
      <c r="C15" s="16">
        <v>3260</v>
      </c>
      <c r="D15" s="16">
        <f t="shared" si="0"/>
        <v>6963</v>
      </c>
    </row>
    <row r="16" spans="1:4" ht="15">
      <c r="A16" s="86">
        <v>40391</v>
      </c>
      <c r="B16" s="16">
        <v>3326</v>
      </c>
      <c r="C16" s="16">
        <v>2446</v>
      </c>
      <c r="D16" s="16">
        <f t="shared" si="0"/>
        <v>5772</v>
      </c>
    </row>
    <row r="17" spans="1:4" ht="15">
      <c r="A17" s="86">
        <v>40422</v>
      </c>
      <c r="B17" s="16">
        <v>2924</v>
      </c>
      <c r="C17" s="16">
        <v>2447</v>
      </c>
      <c r="D17" s="16">
        <f t="shared" si="0"/>
        <v>5371</v>
      </c>
    </row>
    <row r="18" spans="1:4" ht="15">
      <c r="A18" s="86">
        <v>40452</v>
      </c>
      <c r="B18" s="16">
        <v>2861</v>
      </c>
      <c r="C18" s="16">
        <v>2430</v>
      </c>
      <c r="D18" s="16">
        <f t="shared" si="0"/>
        <v>5291</v>
      </c>
    </row>
    <row r="19" spans="1:4" ht="15">
      <c r="A19" s="86">
        <v>40483</v>
      </c>
      <c r="B19" s="16">
        <v>2830</v>
      </c>
      <c r="C19" s="16">
        <v>2226</v>
      </c>
      <c r="D19" s="16">
        <f t="shared" si="0"/>
        <v>5056</v>
      </c>
    </row>
    <row r="20" spans="1:4" ht="15">
      <c r="A20" s="86">
        <v>40513</v>
      </c>
      <c r="B20" s="16">
        <v>2452</v>
      </c>
      <c r="C20" s="16">
        <v>1815</v>
      </c>
      <c r="D20" s="16">
        <f t="shared" si="0"/>
        <v>4267</v>
      </c>
    </row>
    <row r="21" spans="1:4" ht="15">
      <c r="A21" s="86">
        <v>40544</v>
      </c>
      <c r="B21" s="16">
        <v>2350</v>
      </c>
      <c r="C21" s="16">
        <v>1579</v>
      </c>
      <c r="D21" s="16">
        <f t="shared" si="0"/>
        <v>3929</v>
      </c>
    </row>
    <row r="22" spans="1:4" ht="15">
      <c r="A22" s="86">
        <v>40575</v>
      </c>
      <c r="B22" s="16">
        <v>2294</v>
      </c>
      <c r="C22" s="16">
        <v>1389</v>
      </c>
      <c r="D22" s="16">
        <f t="shared" si="0"/>
        <v>3683</v>
      </c>
    </row>
    <row r="23" spans="1:4" ht="15">
      <c r="A23" s="86">
        <v>40603</v>
      </c>
      <c r="B23" s="16">
        <v>2254</v>
      </c>
      <c r="C23" s="16">
        <v>1522</v>
      </c>
      <c r="D23" s="16">
        <f t="shared" si="0"/>
        <v>3776</v>
      </c>
    </row>
    <row r="24" spans="1:4" ht="15">
      <c r="A24" s="86">
        <v>40634</v>
      </c>
      <c r="B24" s="16">
        <v>2892</v>
      </c>
      <c r="C24" s="16">
        <v>1858</v>
      </c>
      <c r="D24" s="16">
        <f t="shared" si="0"/>
        <v>4750</v>
      </c>
    </row>
    <row r="25" spans="1:14" ht="15">
      <c r="A25" s="86">
        <v>40664</v>
      </c>
      <c r="B25" s="16">
        <v>3248</v>
      </c>
      <c r="C25" s="16">
        <v>2422</v>
      </c>
      <c r="D25" s="16">
        <f t="shared" si="0"/>
        <v>5670</v>
      </c>
      <c r="F25" s="93" t="s">
        <v>212</v>
      </c>
      <c r="G25" s="94"/>
      <c r="H25" s="94"/>
      <c r="I25" s="94"/>
      <c r="J25" s="94"/>
      <c r="K25" s="94"/>
      <c r="L25" s="94"/>
      <c r="M25" s="94"/>
      <c r="N25" s="94"/>
    </row>
    <row r="26" spans="1:14" ht="15">
      <c r="A26" s="86">
        <v>40695</v>
      </c>
      <c r="B26" s="16">
        <v>3624</v>
      </c>
      <c r="C26" s="16">
        <v>2887</v>
      </c>
      <c r="D26" s="16">
        <f t="shared" si="0"/>
        <v>6511</v>
      </c>
      <c r="F26" s="94"/>
      <c r="G26" s="94"/>
      <c r="H26" s="94"/>
      <c r="I26" s="94"/>
      <c r="J26" s="94"/>
      <c r="K26" s="94"/>
      <c r="L26" s="94"/>
      <c r="M26" s="94"/>
      <c r="N26" s="94"/>
    </row>
    <row r="27" spans="1:4" ht="15">
      <c r="A27" s="86">
        <v>40725</v>
      </c>
      <c r="B27" s="16">
        <v>3856</v>
      </c>
      <c r="C27" s="16">
        <v>2943</v>
      </c>
      <c r="D27" s="16">
        <f t="shared" si="0"/>
        <v>6799</v>
      </c>
    </row>
    <row r="28" spans="1:4" ht="15">
      <c r="A28" s="86">
        <v>40756</v>
      </c>
      <c r="B28" s="16">
        <v>3282</v>
      </c>
      <c r="C28" s="16">
        <v>2365</v>
      </c>
      <c r="D28" s="16">
        <f t="shared" si="0"/>
        <v>5647</v>
      </c>
    </row>
    <row r="29" spans="1:4" ht="15">
      <c r="A29" s="86">
        <v>40787</v>
      </c>
      <c r="B29" s="16">
        <v>3222</v>
      </c>
      <c r="C29" s="16">
        <v>2399</v>
      </c>
      <c r="D29" s="16">
        <f t="shared" si="0"/>
        <v>5621</v>
      </c>
    </row>
    <row r="30" spans="1:4" ht="15">
      <c r="A30" s="86">
        <v>40817</v>
      </c>
      <c r="B30" s="16">
        <v>2295</v>
      </c>
      <c r="C30" s="16">
        <v>2373</v>
      </c>
      <c r="D30" s="16">
        <f t="shared" si="0"/>
        <v>4668</v>
      </c>
    </row>
    <row r="31" spans="1:4" ht="15">
      <c r="A31" s="86">
        <v>40848</v>
      </c>
      <c r="B31" s="16">
        <v>2347</v>
      </c>
      <c r="C31" s="16">
        <v>1885</v>
      </c>
      <c r="D31" s="16">
        <f t="shared" si="0"/>
        <v>4232</v>
      </c>
    </row>
    <row r="32" spans="1:4" ht="15">
      <c r="A32" s="86">
        <v>40878</v>
      </c>
      <c r="B32" s="16">
        <v>2285</v>
      </c>
      <c r="C32" s="16">
        <v>1784</v>
      </c>
      <c r="D32" s="16">
        <f t="shared" si="0"/>
        <v>4069</v>
      </c>
    </row>
    <row r="33" spans="1:4" ht="15">
      <c r="A33" s="86">
        <v>40909</v>
      </c>
      <c r="B33" s="16">
        <v>2331</v>
      </c>
      <c r="C33" s="16">
        <v>1581</v>
      </c>
      <c r="D33" s="16">
        <f t="shared" si="0"/>
        <v>3912</v>
      </c>
    </row>
    <row r="34" spans="1:4" ht="15">
      <c r="A34" s="86">
        <v>40940</v>
      </c>
      <c r="B34" s="16">
        <v>2142</v>
      </c>
      <c r="C34" s="16">
        <v>1435</v>
      </c>
      <c r="D34" s="16">
        <f t="shared" si="0"/>
        <v>3577</v>
      </c>
    </row>
    <row r="35" spans="1:4" ht="15">
      <c r="A35" s="86">
        <v>40969</v>
      </c>
      <c r="B35" s="16">
        <v>2154</v>
      </c>
      <c r="C35" s="16">
        <v>1381</v>
      </c>
      <c r="D35" s="16">
        <f t="shared" si="0"/>
        <v>3535</v>
      </c>
    </row>
    <row r="36" spans="1:4" ht="15">
      <c r="A36" s="86">
        <v>41000</v>
      </c>
      <c r="B36" s="16">
        <v>2566</v>
      </c>
      <c r="C36" s="16">
        <v>1624</v>
      </c>
      <c r="D36" s="16">
        <f t="shared" si="0"/>
        <v>4190</v>
      </c>
    </row>
    <row r="37" spans="1:4" ht="15">
      <c r="A37" s="86">
        <v>41030</v>
      </c>
      <c r="B37" s="16">
        <v>2955</v>
      </c>
      <c r="C37" s="16">
        <v>2064</v>
      </c>
      <c r="D37" s="16">
        <f t="shared" si="0"/>
        <v>5019</v>
      </c>
    </row>
    <row r="38" spans="1:4" ht="15">
      <c r="A38" s="86">
        <v>41061</v>
      </c>
      <c r="B38" s="16">
        <v>3873</v>
      </c>
      <c r="C38" s="16">
        <v>2667</v>
      </c>
      <c r="D38" s="16">
        <f t="shared" si="0"/>
        <v>6540</v>
      </c>
    </row>
    <row r="39" spans="1:4" ht="15">
      <c r="A39" s="86">
        <v>41091</v>
      </c>
      <c r="B39" s="16">
        <v>4079</v>
      </c>
      <c r="C39" s="16">
        <v>3187</v>
      </c>
      <c r="D39" s="16">
        <f t="shared" si="0"/>
        <v>7266</v>
      </c>
    </row>
    <row r="40" spans="1:4" ht="15">
      <c r="A40" s="86">
        <v>41122</v>
      </c>
      <c r="B40" s="16">
        <v>3731</v>
      </c>
      <c r="C40" s="16">
        <v>2870</v>
      </c>
      <c r="D40" s="16">
        <f t="shared" si="0"/>
        <v>6601</v>
      </c>
    </row>
    <row r="41" spans="1:4" ht="15">
      <c r="A41" s="86">
        <v>41153</v>
      </c>
      <c r="B41" s="16">
        <v>3276</v>
      </c>
      <c r="C41" s="16">
        <v>2721</v>
      </c>
      <c r="D41" s="16">
        <f t="shared" si="0"/>
        <v>5997</v>
      </c>
    </row>
    <row r="42" spans="1:4" ht="15">
      <c r="A42" s="86">
        <v>41183</v>
      </c>
      <c r="B42" s="16">
        <v>3324</v>
      </c>
      <c r="C42" s="16">
        <v>2457</v>
      </c>
      <c r="D42" s="16">
        <f t="shared" si="0"/>
        <v>5781</v>
      </c>
    </row>
    <row r="43" spans="1:4" ht="15">
      <c r="A43" s="86">
        <v>41214</v>
      </c>
      <c r="B43" s="16">
        <v>2703</v>
      </c>
      <c r="C43" s="16">
        <v>2005</v>
      </c>
      <c r="D43" s="16">
        <f t="shared" si="0"/>
        <v>4708</v>
      </c>
    </row>
    <row r="44" spans="1:4" ht="15">
      <c r="A44" s="86">
        <v>41244</v>
      </c>
      <c r="B44" s="16">
        <v>2441</v>
      </c>
      <c r="C44" s="16">
        <v>1756</v>
      </c>
      <c r="D44" s="16">
        <f t="shared" si="0"/>
        <v>4197</v>
      </c>
    </row>
    <row r="45" spans="1:4" ht="15">
      <c r="A45" s="86">
        <v>41275</v>
      </c>
      <c r="B45" s="44">
        <v>2203</v>
      </c>
      <c r="C45" s="44">
        <v>1395</v>
      </c>
      <c r="D45" s="16">
        <f t="shared" si="0"/>
        <v>3598</v>
      </c>
    </row>
    <row r="46" spans="1:4" ht="15">
      <c r="A46" s="86">
        <v>41306</v>
      </c>
      <c r="B46" s="44">
        <v>2054</v>
      </c>
      <c r="C46" s="44">
        <v>1285</v>
      </c>
      <c r="D46" s="16">
        <f t="shared" si="0"/>
        <v>3339</v>
      </c>
    </row>
    <row r="47" spans="1:4" ht="15">
      <c r="A47" s="86">
        <v>41334</v>
      </c>
      <c r="B47" s="44">
        <v>1816</v>
      </c>
      <c r="C47" s="44">
        <v>1305</v>
      </c>
      <c r="D47" s="16">
        <f t="shared" si="0"/>
        <v>3121</v>
      </c>
    </row>
    <row r="48" spans="1:4" ht="15">
      <c r="A48" s="86">
        <v>41365</v>
      </c>
      <c r="B48" s="44">
        <v>2664</v>
      </c>
      <c r="C48" s="44">
        <v>1551</v>
      </c>
      <c r="D48" s="16">
        <f t="shared" si="0"/>
        <v>4215</v>
      </c>
    </row>
    <row r="49" spans="1:4" ht="15">
      <c r="A49" s="86">
        <v>41395</v>
      </c>
      <c r="B49" s="44">
        <v>3003</v>
      </c>
      <c r="C49" s="44">
        <v>1853</v>
      </c>
      <c r="D49" s="16">
        <f t="shared" si="0"/>
        <v>4856</v>
      </c>
    </row>
    <row r="50" spans="1:4" ht="15">
      <c r="A50" s="86">
        <v>41426</v>
      </c>
      <c r="B50" s="44">
        <v>3217</v>
      </c>
      <c r="C50" s="44">
        <v>2352</v>
      </c>
      <c r="D50" s="16">
        <f t="shared" si="0"/>
        <v>5569</v>
      </c>
    </row>
    <row r="51" spans="1:4" ht="15">
      <c r="A51" s="86">
        <v>41456</v>
      </c>
      <c r="B51" s="44">
        <v>3868</v>
      </c>
      <c r="C51" s="44">
        <v>2852</v>
      </c>
      <c r="D51" s="16">
        <f t="shared" si="0"/>
        <v>6720</v>
      </c>
    </row>
    <row r="52" spans="1:4" ht="15">
      <c r="A52" s="86">
        <v>41487</v>
      </c>
      <c r="B52" s="44">
        <v>3271</v>
      </c>
      <c r="C52" s="44">
        <v>2347</v>
      </c>
      <c r="D52" s="16">
        <f t="shared" si="0"/>
        <v>5618</v>
      </c>
    </row>
    <row r="53" spans="1:4" ht="15">
      <c r="A53" s="86">
        <v>41518</v>
      </c>
      <c r="B53" s="16">
        <v>3042</v>
      </c>
      <c r="C53" s="16">
        <v>2452</v>
      </c>
      <c r="D53" s="16">
        <f t="shared" si="0"/>
        <v>5494</v>
      </c>
    </row>
    <row r="54" spans="1:4" ht="15">
      <c r="A54" s="86">
        <v>41548</v>
      </c>
      <c r="B54" s="16">
        <v>3028</v>
      </c>
      <c r="C54" s="16">
        <v>2390</v>
      </c>
      <c r="D54" s="16">
        <f t="shared" si="0"/>
        <v>5418</v>
      </c>
    </row>
    <row r="55" spans="1:4" ht="15">
      <c r="A55" s="86">
        <v>41579</v>
      </c>
      <c r="B55" s="16">
        <v>2570</v>
      </c>
      <c r="C55" s="16">
        <v>1900</v>
      </c>
      <c r="D55" s="16">
        <f t="shared" si="0"/>
        <v>4470</v>
      </c>
    </row>
    <row r="56" spans="1:4" ht="15">
      <c r="A56" s="86">
        <v>41609</v>
      </c>
      <c r="B56" s="16">
        <v>2554</v>
      </c>
      <c r="C56" s="16">
        <v>1741</v>
      </c>
      <c r="D56" s="16">
        <f t="shared" si="0"/>
        <v>4295</v>
      </c>
    </row>
    <row r="57" spans="1:4" ht="15">
      <c r="A57" s="86">
        <v>41640</v>
      </c>
      <c r="B57" s="83">
        <v>2654</v>
      </c>
      <c r="C57" s="83">
        <v>1627</v>
      </c>
      <c r="D57" s="16">
        <f t="shared" si="0"/>
        <v>4281</v>
      </c>
    </row>
    <row r="58" spans="1:4" ht="15">
      <c r="A58" s="86">
        <v>41671</v>
      </c>
      <c r="B58" s="83">
        <v>2180</v>
      </c>
      <c r="C58" s="83">
        <v>1398</v>
      </c>
      <c r="D58" s="16">
        <f t="shared" si="0"/>
        <v>3578</v>
      </c>
    </row>
    <row r="59" spans="1:4" ht="15">
      <c r="A59" s="86">
        <v>41699</v>
      </c>
      <c r="B59" s="83">
        <v>2490</v>
      </c>
      <c r="C59" s="83">
        <v>1499</v>
      </c>
      <c r="D59" s="16">
        <f t="shared" si="0"/>
        <v>3989</v>
      </c>
    </row>
    <row r="60" spans="1:4" ht="15">
      <c r="A60" s="86">
        <v>41730</v>
      </c>
      <c r="B60" s="83">
        <v>3140</v>
      </c>
      <c r="C60" s="83">
        <v>1953</v>
      </c>
      <c r="D60" s="16">
        <f t="shared" si="0"/>
        <v>5093</v>
      </c>
    </row>
    <row r="61" spans="1:4" ht="15">
      <c r="A61" s="86">
        <v>41760</v>
      </c>
      <c r="B61" s="83">
        <v>3531</v>
      </c>
      <c r="C61" s="83">
        <v>2462</v>
      </c>
      <c r="D61" s="16">
        <f t="shared" si="0"/>
        <v>5993</v>
      </c>
    </row>
    <row r="62" spans="1:4" ht="15">
      <c r="A62" s="86">
        <v>41791</v>
      </c>
      <c r="B62" s="83">
        <v>3779</v>
      </c>
      <c r="C62" s="83">
        <v>3049</v>
      </c>
      <c r="D62" s="16">
        <f t="shared" si="0"/>
        <v>6828</v>
      </c>
    </row>
    <row r="63" spans="1:4" ht="15">
      <c r="A63" s="86">
        <v>41821</v>
      </c>
      <c r="B63" s="83">
        <v>4360</v>
      </c>
      <c r="C63" s="83">
        <v>3444</v>
      </c>
      <c r="D63" s="16">
        <f t="shared" si="0"/>
        <v>7804</v>
      </c>
    </row>
    <row r="64" spans="1:4" ht="15">
      <c r="A64" s="86">
        <v>41852</v>
      </c>
      <c r="B64" s="83">
        <v>3357</v>
      </c>
      <c r="C64" s="83">
        <v>2662</v>
      </c>
      <c r="D64" s="16">
        <f t="shared" si="0"/>
        <v>6019</v>
      </c>
    </row>
    <row r="65" spans="1:4" ht="15">
      <c r="A65" s="86">
        <v>41883</v>
      </c>
      <c r="B65" s="83">
        <v>3457</v>
      </c>
      <c r="C65" s="83">
        <v>2788</v>
      </c>
      <c r="D65" s="16">
        <f t="shared" si="0"/>
        <v>6245</v>
      </c>
    </row>
    <row r="66" spans="1:4" ht="15">
      <c r="A66" s="86">
        <v>41913</v>
      </c>
      <c r="B66" s="83">
        <v>3442</v>
      </c>
      <c r="C66" s="83">
        <v>2518</v>
      </c>
      <c r="D66" s="16">
        <f t="shared" si="0"/>
        <v>5960</v>
      </c>
    </row>
    <row r="67" spans="1:4" ht="15">
      <c r="A67" s="86">
        <v>41944</v>
      </c>
      <c r="B67" s="83">
        <v>2851</v>
      </c>
      <c r="C67" s="83">
        <v>1824</v>
      </c>
      <c r="D67" s="16">
        <f t="shared" si="0"/>
        <v>4675</v>
      </c>
    </row>
    <row r="68" spans="1:4" ht="15">
      <c r="A68" s="86">
        <v>41974</v>
      </c>
      <c r="B68" s="83">
        <v>2852</v>
      </c>
      <c r="C68" s="83">
        <v>2156</v>
      </c>
      <c r="D68" s="83">
        <f t="shared" si="0"/>
        <v>5008</v>
      </c>
    </row>
    <row r="69" spans="1:4" ht="15">
      <c r="A69" s="86">
        <v>42005</v>
      </c>
      <c r="B69" s="83">
        <v>3017</v>
      </c>
      <c r="C69" s="83">
        <v>1887</v>
      </c>
      <c r="D69" s="83">
        <f t="shared" si="0"/>
        <v>4904</v>
      </c>
    </row>
    <row r="70" spans="1:4" ht="15">
      <c r="A70" s="86">
        <v>42036</v>
      </c>
      <c r="B70" s="83">
        <v>2771</v>
      </c>
      <c r="C70" s="83">
        <v>1604</v>
      </c>
      <c r="D70" s="83">
        <f t="shared" si="0"/>
        <v>4375</v>
      </c>
    </row>
    <row r="71" spans="1:4" ht="15">
      <c r="A71" s="86">
        <v>42064</v>
      </c>
      <c r="B71" s="83">
        <v>2725</v>
      </c>
      <c r="C71" s="83">
        <v>1724</v>
      </c>
      <c r="D71" s="83">
        <f t="shared" si="0"/>
        <v>4449</v>
      </c>
    </row>
    <row r="72" spans="1:4" ht="15">
      <c r="A72" s="86">
        <v>42095</v>
      </c>
      <c r="B72" s="83">
        <v>3466</v>
      </c>
      <c r="C72" s="83">
        <v>2049</v>
      </c>
      <c r="D72" s="83">
        <f t="shared" si="0"/>
        <v>5515</v>
      </c>
    </row>
    <row r="73" spans="1:4" ht="15">
      <c r="A73" s="86">
        <v>42125</v>
      </c>
      <c r="B73" s="83">
        <v>3186</v>
      </c>
      <c r="C73" s="83">
        <v>2318</v>
      </c>
      <c r="D73" s="83">
        <f t="shared" si="0"/>
        <v>5504</v>
      </c>
    </row>
    <row r="74" spans="1:4" ht="15">
      <c r="A74" s="86">
        <v>42156</v>
      </c>
      <c r="B74" s="83">
        <v>4121</v>
      </c>
      <c r="C74" s="83">
        <v>3244</v>
      </c>
      <c r="D74" s="83">
        <f aca="true" t="shared" si="1" ref="D74:D80">B74+C74</f>
        <v>7365</v>
      </c>
    </row>
    <row r="75" spans="1:4" ht="15">
      <c r="A75" s="86">
        <v>42186</v>
      </c>
      <c r="B75" s="83">
        <v>4502</v>
      </c>
      <c r="C75" s="83">
        <v>3378</v>
      </c>
      <c r="D75" s="83">
        <f t="shared" si="1"/>
        <v>7880</v>
      </c>
    </row>
    <row r="76" spans="1:4" ht="15">
      <c r="A76" s="86">
        <v>42217</v>
      </c>
      <c r="B76" s="83">
        <v>3211</v>
      </c>
      <c r="C76" s="83">
        <v>2340</v>
      </c>
      <c r="D76" s="83">
        <f t="shared" si="1"/>
        <v>5551</v>
      </c>
    </row>
    <row r="77" spans="1:4" ht="15">
      <c r="A77" s="86">
        <v>42248</v>
      </c>
      <c r="B77" s="83">
        <v>3557</v>
      </c>
      <c r="C77" s="83">
        <v>2832</v>
      </c>
      <c r="D77" s="83">
        <f t="shared" si="1"/>
        <v>6389</v>
      </c>
    </row>
    <row r="78" spans="1:4" ht="15">
      <c r="A78" s="86">
        <v>42278</v>
      </c>
      <c r="B78" s="83">
        <v>3253</v>
      </c>
      <c r="C78" s="83">
        <v>2378</v>
      </c>
      <c r="D78" s="83">
        <f t="shared" si="1"/>
        <v>5631</v>
      </c>
    </row>
    <row r="79" spans="1:4" ht="15">
      <c r="A79" s="86">
        <v>42309</v>
      </c>
      <c r="B79" s="83">
        <v>2980</v>
      </c>
      <c r="C79" s="83">
        <v>2186</v>
      </c>
      <c r="D79" s="83">
        <f t="shared" si="1"/>
        <v>5166</v>
      </c>
    </row>
    <row r="80" spans="1:4" ht="15">
      <c r="A80" s="86">
        <v>42339</v>
      </c>
      <c r="B80" s="83">
        <v>2773</v>
      </c>
      <c r="C80" s="83">
        <v>2199</v>
      </c>
      <c r="D80" s="83">
        <f t="shared" si="1"/>
        <v>4972</v>
      </c>
    </row>
    <row r="81" spans="1:4" ht="15">
      <c r="A81" s="86">
        <v>42370</v>
      </c>
      <c r="B81" s="83">
        <v>2433</v>
      </c>
      <c r="C81" s="83">
        <v>1646</v>
      </c>
      <c r="D81" s="83">
        <f aca="true" t="shared" si="2" ref="D81:D92">B81+C81</f>
        <v>4079</v>
      </c>
    </row>
    <row r="82" spans="1:4" ht="15">
      <c r="A82" s="86">
        <v>42401</v>
      </c>
      <c r="B82" s="83">
        <v>2526</v>
      </c>
      <c r="C82" s="83">
        <v>1640</v>
      </c>
      <c r="D82" s="83">
        <f t="shared" si="2"/>
        <v>4166</v>
      </c>
    </row>
    <row r="83" spans="1:4" ht="15">
      <c r="A83" s="86">
        <v>42430</v>
      </c>
      <c r="B83" s="83">
        <v>2537</v>
      </c>
      <c r="C83" s="83">
        <v>1659</v>
      </c>
      <c r="D83" s="83">
        <f t="shared" si="2"/>
        <v>4196</v>
      </c>
    </row>
    <row r="84" spans="1:4" ht="15">
      <c r="A84" s="86">
        <v>42461</v>
      </c>
      <c r="B84" s="83">
        <v>2835</v>
      </c>
      <c r="C84" s="83">
        <v>1907</v>
      </c>
      <c r="D84" s="83">
        <f t="shared" si="2"/>
        <v>4742</v>
      </c>
    </row>
    <row r="85" spans="1:4" ht="15">
      <c r="A85" s="86">
        <v>42491</v>
      </c>
      <c r="B85" s="83">
        <v>3466</v>
      </c>
      <c r="C85" s="83">
        <v>2309</v>
      </c>
      <c r="D85" s="83">
        <f t="shared" si="2"/>
        <v>5775</v>
      </c>
    </row>
    <row r="86" spans="1:4" ht="15">
      <c r="A86" s="86">
        <v>42522</v>
      </c>
      <c r="B86" s="83">
        <v>4198</v>
      </c>
      <c r="C86" s="83">
        <v>3033</v>
      </c>
      <c r="D86" s="83">
        <f t="shared" si="2"/>
        <v>7231</v>
      </c>
    </row>
    <row r="87" spans="1:4" ht="15">
      <c r="A87" s="86">
        <v>42552</v>
      </c>
      <c r="B87" s="83">
        <v>3988</v>
      </c>
      <c r="C87" s="83">
        <v>2909</v>
      </c>
      <c r="D87" s="83">
        <f t="shared" si="2"/>
        <v>6897</v>
      </c>
    </row>
    <row r="88" spans="1:5" ht="15">
      <c r="A88" s="86">
        <v>42583</v>
      </c>
      <c r="B88" s="83">
        <v>3583</v>
      </c>
      <c r="C88" s="83">
        <v>2565</v>
      </c>
      <c r="D88" s="83">
        <f t="shared" si="2"/>
        <v>6148</v>
      </c>
      <c r="E88" s="90">
        <f>D87-D88</f>
        <v>749</v>
      </c>
    </row>
    <row r="89" spans="1:4" ht="15">
      <c r="A89" s="86">
        <v>42614</v>
      </c>
      <c r="B89" s="83"/>
      <c r="C89" s="83"/>
      <c r="D89" s="83">
        <f t="shared" si="2"/>
        <v>0</v>
      </c>
    </row>
    <row r="90" spans="1:4" ht="15">
      <c r="A90" s="86">
        <v>42644</v>
      </c>
      <c r="B90" s="83"/>
      <c r="C90" s="83"/>
      <c r="D90" s="83">
        <f t="shared" si="2"/>
        <v>0</v>
      </c>
    </row>
    <row r="91" spans="1:4" ht="15">
      <c r="A91" s="86">
        <v>42675</v>
      </c>
      <c r="B91" s="83"/>
      <c r="C91" s="83"/>
      <c r="D91" s="83">
        <f t="shared" si="2"/>
        <v>0</v>
      </c>
    </row>
    <row r="92" spans="1:4" ht="15">
      <c r="A92" s="86">
        <v>42705</v>
      </c>
      <c r="B92" s="83"/>
      <c r="C92" s="83"/>
      <c r="D92" s="83">
        <f t="shared" si="2"/>
        <v>0</v>
      </c>
    </row>
  </sheetData>
  <mergeCells count="3">
    <mergeCell ref="A4:H4"/>
    <mergeCell ref="B7:D7"/>
    <mergeCell ref="F25:N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topLeftCell="A1"/>
  </sheetViews>
  <sheetFormatPr defaultColWidth="11.421875" defaultRowHeight="15"/>
  <cols>
    <col min="1" max="16384" width="11.421875" style="1" customWidth="1"/>
  </cols>
  <sheetData>
    <row r="1" ht="15.75">
      <c r="A1" s="12" t="s">
        <v>18</v>
      </c>
    </row>
    <row r="2" s="9" customFormat="1" ht="15.75">
      <c r="A2" s="12"/>
    </row>
    <row r="3" spans="1:9" s="9" customFormat="1" ht="15">
      <c r="A3" s="97" t="s">
        <v>222</v>
      </c>
      <c r="B3" s="97"/>
      <c r="C3" s="97"/>
      <c r="D3" s="97"/>
      <c r="E3" s="97"/>
      <c r="F3" s="97"/>
      <c r="G3" s="97"/>
      <c r="H3" s="97"/>
      <c r="I3" s="97"/>
    </row>
    <row r="4" s="9" customFormat="1" ht="15.75">
      <c r="A4" s="12"/>
    </row>
    <row r="7" spans="1:14" ht="15">
      <c r="A7" s="98" t="s">
        <v>221</v>
      </c>
      <c r="B7" s="98"/>
      <c r="C7" s="98"/>
      <c r="D7" s="98"/>
      <c r="E7" s="98"/>
      <c r="F7" s="98"/>
      <c r="G7" s="98"/>
      <c r="H7" s="98"/>
      <c r="I7" s="98"/>
      <c r="J7" s="98"/>
      <c r="K7" s="98"/>
      <c r="L7" s="98"/>
      <c r="M7" s="98"/>
      <c r="N7" s="98"/>
    </row>
    <row r="8" spans="1:14" ht="26.25" customHeight="1">
      <c r="A8" s="95" t="s">
        <v>178</v>
      </c>
      <c r="B8" s="99" t="s">
        <v>0</v>
      </c>
      <c r="C8" s="99"/>
      <c r="D8" s="99"/>
      <c r="E8" s="99"/>
      <c r="F8" s="99"/>
      <c r="G8" s="99" t="s">
        <v>1</v>
      </c>
      <c r="H8" s="99"/>
      <c r="I8" s="99"/>
      <c r="J8" s="99"/>
      <c r="K8" s="99"/>
      <c r="L8" s="100" t="s">
        <v>2</v>
      </c>
      <c r="M8" s="100"/>
      <c r="N8" s="100"/>
    </row>
    <row r="9" spans="1:14" ht="51">
      <c r="A9" s="96"/>
      <c r="B9" s="26" t="s">
        <v>160</v>
      </c>
      <c r="C9" s="27" t="s">
        <v>161</v>
      </c>
      <c r="D9" s="4" t="s">
        <v>3</v>
      </c>
      <c r="E9" s="3" t="s">
        <v>4</v>
      </c>
      <c r="F9" s="4" t="s">
        <v>5</v>
      </c>
      <c r="G9" s="26" t="s">
        <v>160</v>
      </c>
      <c r="H9" s="25" t="s">
        <v>158</v>
      </c>
      <c r="I9" s="4" t="s">
        <v>3</v>
      </c>
      <c r="J9" s="25" t="s">
        <v>159</v>
      </c>
      <c r="K9" s="4" t="s">
        <v>5</v>
      </c>
      <c r="L9" s="26" t="s">
        <v>160</v>
      </c>
      <c r="M9" s="4" t="s">
        <v>3</v>
      </c>
      <c r="N9" s="4" t="s">
        <v>7</v>
      </c>
    </row>
    <row r="10" spans="1:14" ht="15">
      <c r="A10" s="2" t="s">
        <v>8</v>
      </c>
      <c r="B10" s="21">
        <v>136</v>
      </c>
      <c r="C10" s="81">
        <f>B10/$F$20</f>
        <v>0.016685069316648263</v>
      </c>
      <c r="D10" s="21">
        <v>98</v>
      </c>
      <c r="E10" s="81">
        <f>D10/$F$20</f>
        <v>0.012023064654643601</v>
      </c>
      <c r="F10" s="80">
        <f>B10+D10</f>
        <v>234</v>
      </c>
      <c r="G10" s="21">
        <v>109</v>
      </c>
      <c r="H10" s="81">
        <f>G10/$K$20</f>
        <v>0.017691933127739003</v>
      </c>
      <c r="I10" s="21">
        <v>69</v>
      </c>
      <c r="J10" s="28">
        <f>I10/$K$20</f>
        <v>0.011199480603798084</v>
      </c>
      <c r="K10" s="16">
        <f>G10+I10</f>
        <v>178</v>
      </c>
      <c r="L10" s="16">
        <f>B10-G10</f>
        <v>27</v>
      </c>
      <c r="M10" s="16">
        <f>D10-I10</f>
        <v>29</v>
      </c>
      <c r="N10" s="16">
        <f>F10-K10</f>
        <v>56</v>
      </c>
    </row>
    <row r="11" spans="1:14" ht="15">
      <c r="A11" s="2" t="s">
        <v>9</v>
      </c>
      <c r="B11" s="21">
        <v>675</v>
      </c>
      <c r="C11" s="81">
        <f aca="true" t="shared" si="0" ref="C11:C13">B11/$F$20</f>
        <v>0.08281192491718807</v>
      </c>
      <c r="D11" s="21">
        <v>553</v>
      </c>
      <c r="E11" s="81">
        <f aca="true" t="shared" si="1" ref="E11:E20">D11/$F$20</f>
        <v>0.0678444362654889</v>
      </c>
      <c r="F11" s="80">
        <f aca="true" t="shared" si="2" ref="F11:F13">B11+D11</f>
        <v>1228</v>
      </c>
      <c r="G11" s="21">
        <v>508</v>
      </c>
      <c r="H11" s="81">
        <f aca="true" t="shared" si="3" ref="H11:H20">G11/$K$20</f>
        <v>0.08245414705404967</v>
      </c>
      <c r="I11" s="21">
        <v>423</v>
      </c>
      <c r="J11" s="28">
        <f aca="true" t="shared" si="4" ref="J11:J20">I11/$K$20</f>
        <v>0.06865768544067521</v>
      </c>
      <c r="K11" s="16">
        <f aca="true" t="shared" si="5" ref="K11:K20">G11+I11</f>
        <v>931</v>
      </c>
      <c r="L11" s="80">
        <f aca="true" t="shared" si="6" ref="L11:L19">B11-G11</f>
        <v>167</v>
      </c>
      <c r="M11" s="16">
        <f aca="true" t="shared" si="7" ref="M11:M20">D11-I11</f>
        <v>130</v>
      </c>
      <c r="N11" s="16">
        <f aca="true" t="shared" si="8" ref="N11:N20">F11-K11</f>
        <v>297</v>
      </c>
    </row>
    <row r="12" spans="1:14" ht="15">
      <c r="A12" s="2" t="s">
        <v>10</v>
      </c>
      <c r="B12" s="21">
        <v>811</v>
      </c>
      <c r="C12" s="81">
        <f t="shared" si="0"/>
        <v>0.09949699423383634</v>
      </c>
      <c r="D12" s="21">
        <v>659</v>
      </c>
      <c r="E12" s="81">
        <f t="shared" si="1"/>
        <v>0.08084897558581769</v>
      </c>
      <c r="F12" s="80">
        <f t="shared" si="2"/>
        <v>1470</v>
      </c>
      <c r="G12" s="21">
        <v>603</v>
      </c>
      <c r="H12" s="81">
        <f t="shared" si="3"/>
        <v>0.09787372179840935</v>
      </c>
      <c r="I12" s="21">
        <v>514</v>
      </c>
      <c r="J12" s="28">
        <f t="shared" si="4"/>
        <v>0.0834280149326408</v>
      </c>
      <c r="K12" s="16">
        <f t="shared" si="5"/>
        <v>1117</v>
      </c>
      <c r="L12" s="80">
        <f t="shared" si="6"/>
        <v>208</v>
      </c>
      <c r="M12" s="16">
        <f>D12-I12</f>
        <v>145</v>
      </c>
      <c r="N12" s="16">
        <f t="shared" si="8"/>
        <v>353</v>
      </c>
    </row>
    <row r="13" spans="1:14" ht="15">
      <c r="A13" s="2" t="s">
        <v>11</v>
      </c>
      <c r="B13" s="21">
        <v>672</v>
      </c>
      <c r="C13" s="81">
        <f t="shared" si="0"/>
        <v>0.08244387191755613</v>
      </c>
      <c r="D13" s="21">
        <v>507</v>
      </c>
      <c r="E13" s="81">
        <f t="shared" si="1"/>
        <v>0.06220095693779904</v>
      </c>
      <c r="F13" s="80">
        <f t="shared" si="2"/>
        <v>1179</v>
      </c>
      <c r="G13" s="21">
        <v>511</v>
      </c>
      <c r="H13" s="81">
        <f t="shared" si="3"/>
        <v>0.08294108099334524</v>
      </c>
      <c r="I13" s="21">
        <v>368</v>
      </c>
      <c r="J13" s="28">
        <f t="shared" si="4"/>
        <v>0.05973056322025645</v>
      </c>
      <c r="K13" s="16">
        <f t="shared" si="5"/>
        <v>879</v>
      </c>
      <c r="L13" s="80">
        <f t="shared" si="6"/>
        <v>161</v>
      </c>
      <c r="M13" s="16">
        <f t="shared" si="7"/>
        <v>139</v>
      </c>
      <c r="N13" s="16">
        <f t="shared" si="8"/>
        <v>300</v>
      </c>
    </row>
    <row r="14" spans="1:14" ht="15">
      <c r="A14" s="2" t="s">
        <v>12</v>
      </c>
      <c r="B14" s="21">
        <v>617</v>
      </c>
      <c r="C14" s="81">
        <f aca="true" t="shared" si="9" ref="C14:C20">B14/$F$20</f>
        <v>0.07569623359097043</v>
      </c>
      <c r="D14" s="21">
        <v>450</v>
      </c>
      <c r="E14" s="81">
        <f t="shared" si="1"/>
        <v>0.05520794994479205</v>
      </c>
      <c r="F14" s="80">
        <f aca="true" t="shared" si="10" ref="F14:F20">B14+D14</f>
        <v>1067</v>
      </c>
      <c r="G14" s="21">
        <v>466</v>
      </c>
      <c r="H14" s="81">
        <f t="shared" si="3"/>
        <v>0.07563707190391171</v>
      </c>
      <c r="I14" s="21">
        <v>322</v>
      </c>
      <c r="J14" s="28">
        <f t="shared" si="4"/>
        <v>0.0522642428177244</v>
      </c>
      <c r="K14" s="16">
        <f t="shared" si="5"/>
        <v>788</v>
      </c>
      <c r="L14" s="80">
        <f t="shared" si="6"/>
        <v>151</v>
      </c>
      <c r="M14" s="16">
        <f t="shared" si="7"/>
        <v>128</v>
      </c>
      <c r="N14" s="16">
        <f t="shared" si="8"/>
        <v>279</v>
      </c>
    </row>
    <row r="15" spans="1:14" ht="15">
      <c r="A15" s="2" t="s">
        <v>13</v>
      </c>
      <c r="B15" s="21">
        <v>522</v>
      </c>
      <c r="C15" s="81">
        <f t="shared" si="9"/>
        <v>0.06404122193595878</v>
      </c>
      <c r="D15" s="21">
        <v>407</v>
      </c>
      <c r="E15" s="81">
        <f t="shared" si="1"/>
        <v>0.04993252361673414</v>
      </c>
      <c r="F15" s="80">
        <f t="shared" si="10"/>
        <v>929</v>
      </c>
      <c r="G15" s="21">
        <v>403</v>
      </c>
      <c r="H15" s="81">
        <f t="shared" si="3"/>
        <v>0.06541145917870475</v>
      </c>
      <c r="I15" s="21">
        <v>313</v>
      </c>
      <c r="J15" s="28">
        <f t="shared" si="4"/>
        <v>0.05080344099983769</v>
      </c>
      <c r="K15" s="16">
        <f t="shared" si="5"/>
        <v>716</v>
      </c>
      <c r="L15" s="80">
        <f t="shared" si="6"/>
        <v>119</v>
      </c>
      <c r="M15" s="16">
        <f t="shared" si="7"/>
        <v>94</v>
      </c>
      <c r="N15" s="16">
        <f t="shared" si="8"/>
        <v>213</v>
      </c>
    </row>
    <row r="16" spans="1:14" ht="15">
      <c r="A16" s="2" t="s">
        <v>14</v>
      </c>
      <c r="B16" s="21">
        <v>520</v>
      </c>
      <c r="C16" s="81">
        <f t="shared" si="9"/>
        <v>0.06379585326953748</v>
      </c>
      <c r="D16" s="21">
        <v>359</v>
      </c>
      <c r="E16" s="81">
        <f t="shared" si="1"/>
        <v>0.04404367562262299</v>
      </c>
      <c r="F16" s="80">
        <f t="shared" si="10"/>
        <v>879</v>
      </c>
      <c r="G16" s="21">
        <v>381</v>
      </c>
      <c r="H16" s="81">
        <f t="shared" si="3"/>
        <v>0.06184061029053725</v>
      </c>
      <c r="I16" s="21">
        <v>274</v>
      </c>
      <c r="J16" s="28">
        <f t="shared" si="4"/>
        <v>0.044473299788995294</v>
      </c>
      <c r="K16" s="16">
        <f t="shared" si="5"/>
        <v>655</v>
      </c>
      <c r="L16" s="80">
        <f t="shared" si="6"/>
        <v>139</v>
      </c>
      <c r="M16" s="16">
        <f t="shared" si="7"/>
        <v>85</v>
      </c>
      <c r="N16" s="16">
        <f t="shared" si="8"/>
        <v>224</v>
      </c>
    </row>
    <row r="17" spans="1:14" ht="15">
      <c r="A17" s="2" t="s">
        <v>15</v>
      </c>
      <c r="B17" s="21">
        <v>432</v>
      </c>
      <c r="C17" s="81">
        <f t="shared" si="9"/>
        <v>0.052999631947000365</v>
      </c>
      <c r="D17" s="21">
        <v>229</v>
      </c>
      <c r="E17" s="81">
        <f t="shared" si="1"/>
        <v>0.02809471230523862</v>
      </c>
      <c r="F17" s="80">
        <f t="shared" si="10"/>
        <v>661</v>
      </c>
      <c r="G17" s="21">
        <v>325</v>
      </c>
      <c r="H17" s="81">
        <f t="shared" si="3"/>
        <v>0.052751176757019964</v>
      </c>
      <c r="I17" s="21">
        <v>177</v>
      </c>
      <c r="J17" s="28">
        <f t="shared" si="4"/>
        <v>0.028729102418438564</v>
      </c>
      <c r="K17" s="80">
        <f t="shared" si="5"/>
        <v>502</v>
      </c>
      <c r="L17" s="80">
        <f t="shared" si="6"/>
        <v>107</v>
      </c>
      <c r="M17" s="16">
        <f t="shared" si="7"/>
        <v>52</v>
      </c>
      <c r="N17" s="16">
        <f t="shared" si="8"/>
        <v>159</v>
      </c>
    </row>
    <row r="18" spans="1:14" ht="15">
      <c r="A18" s="2" t="s">
        <v>16</v>
      </c>
      <c r="B18" s="21">
        <v>264</v>
      </c>
      <c r="C18" s="81">
        <f t="shared" si="9"/>
        <v>0.032388663967611336</v>
      </c>
      <c r="D18" s="21">
        <v>109</v>
      </c>
      <c r="E18" s="81">
        <f t="shared" si="1"/>
        <v>0.013372592319960741</v>
      </c>
      <c r="F18" s="80">
        <f t="shared" si="10"/>
        <v>373</v>
      </c>
      <c r="G18" s="21">
        <v>213</v>
      </c>
      <c r="H18" s="81">
        <f t="shared" si="3"/>
        <v>0.03457230968998539</v>
      </c>
      <c r="I18" s="21">
        <v>82</v>
      </c>
      <c r="J18" s="28">
        <f t="shared" si="4"/>
        <v>0.013309527674078883</v>
      </c>
      <c r="K18" s="16">
        <f t="shared" si="5"/>
        <v>295</v>
      </c>
      <c r="L18" s="80">
        <f t="shared" si="6"/>
        <v>51</v>
      </c>
      <c r="M18" s="16">
        <f t="shared" si="7"/>
        <v>27</v>
      </c>
      <c r="N18" s="16">
        <f t="shared" si="8"/>
        <v>78</v>
      </c>
    </row>
    <row r="19" spans="1:14" ht="15">
      <c r="A19" s="2" t="s">
        <v>17</v>
      </c>
      <c r="B19" s="21">
        <v>95</v>
      </c>
      <c r="C19" s="81">
        <f t="shared" si="9"/>
        <v>0.011655011655011656</v>
      </c>
      <c r="D19" s="21">
        <v>36</v>
      </c>
      <c r="E19" s="81">
        <f t="shared" si="1"/>
        <v>0.004416635995583364</v>
      </c>
      <c r="F19" s="80">
        <f t="shared" si="10"/>
        <v>131</v>
      </c>
      <c r="G19" s="21">
        <v>71</v>
      </c>
      <c r="H19" s="81">
        <f t="shared" si="3"/>
        <v>0.011524103229995131</v>
      </c>
      <c r="I19" s="21">
        <v>29</v>
      </c>
      <c r="J19" s="28">
        <f t="shared" si="4"/>
        <v>0.004707028079857166</v>
      </c>
      <c r="K19" s="16">
        <f t="shared" si="5"/>
        <v>100</v>
      </c>
      <c r="L19" s="80">
        <f t="shared" si="6"/>
        <v>24</v>
      </c>
      <c r="M19" s="16">
        <f t="shared" si="7"/>
        <v>7</v>
      </c>
      <c r="N19" s="16">
        <f t="shared" si="8"/>
        <v>31</v>
      </c>
    </row>
    <row r="20" spans="1:14" ht="15.75">
      <c r="A20" s="5" t="s">
        <v>5</v>
      </c>
      <c r="B20" s="17">
        <f>SUM(B10:B19)</f>
        <v>4744</v>
      </c>
      <c r="C20" s="23">
        <f t="shared" si="9"/>
        <v>0.5820144767513189</v>
      </c>
      <c r="D20" s="17">
        <f>SUM(D10:D19)</f>
        <v>3407</v>
      </c>
      <c r="E20" s="23">
        <f t="shared" si="1"/>
        <v>0.41798552324868116</v>
      </c>
      <c r="F20" s="17">
        <f t="shared" si="10"/>
        <v>8151</v>
      </c>
      <c r="G20" s="17">
        <f>SUM(G10:G19)</f>
        <v>3590</v>
      </c>
      <c r="H20" s="23">
        <f t="shared" si="3"/>
        <v>0.5826976140236975</v>
      </c>
      <c r="I20" s="17">
        <f>SUM(I10:I19)</f>
        <v>2571</v>
      </c>
      <c r="J20" s="23">
        <f t="shared" si="4"/>
        <v>0.41730238597630254</v>
      </c>
      <c r="K20" s="17">
        <f t="shared" si="5"/>
        <v>6161</v>
      </c>
      <c r="L20" s="17">
        <f aca="true" t="shared" si="11" ref="L20">B20-G20</f>
        <v>1154</v>
      </c>
      <c r="M20" s="17">
        <f t="shared" si="7"/>
        <v>836</v>
      </c>
      <c r="N20" s="17">
        <f t="shared" si="8"/>
        <v>1990</v>
      </c>
    </row>
    <row r="42" spans="3:9" ht="15">
      <c r="C42" s="93" t="s">
        <v>223</v>
      </c>
      <c r="D42" s="93"/>
      <c r="E42" s="93"/>
      <c r="F42" s="93"/>
      <c r="G42" s="93"/>
      <c r="H42" s="93"/>
      <c r="I42" s="93"/>
    </row>
    <row r="43" spans="3:9" ht="15">
      <c r="C43" s="93"/>
      <c r="D43" s="93"/>
      <c r="E43" s="93"/>
      <c r="F43" s="93"/>
      <c r="G43" s="93"/>
      <c r="H43" s="93"/>
      <c r="I43" s="93"/>
    </row>
    <row r="44" spans="3:9" ht="15">
      <c r="C44" s="93"/>
      <c r="D44" s="93"/>
      <c r="E44" s="93"/>
      <c r="F44" s="93"/>
      <c r="G44" s="93"/>
      <c r="H44" s="93"/>
      <c r="I44" s="93"/>
    </row>
  </sheetData>
  <mergeCells count="7">
    <mergeCell ref="C42:I44"/>
    <mergeCell ref="A8:A9"/>
    <mergeCell ref="A3:I3"/>
    <mergeCell ref="A7:N7"/>
    <mergeCell ref="B8:F8"/>
    <mergeCell ref="G8:K8"/>
    <mergeCell ref="L8:N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topLeftCell="A1"/>
  </sheetViews>
  <sheetFormatPr defaultColWidth="11.421875" defaultRowHeight="15"/>
  <cols>
    <col min="1" max="1" width="23.8515625" style="9" customWidth="1"/>
    <col min="2" max="16384" width="11.421875" style="9" customWidth="1"/>
  </cols>
  <sheetData>
    <row r="1" ht="15.75">
      <c r="A1" s="12" t="s">
        <v>18</v>
      </c>
    </row>
    <row r="2" ht="15.75">
      <c r="A2" s="12"/>
    </row>
    <row r="3" spans="1:9" ht="15">
      <c r="A3" s="97" t="s">
        <v>224</v>
      </c>
      <c r="B3" s="97"/>
      <c r="C3" s="97"/>
      <c r="D3" s="97"/>
      <c r="E3" s="97"/>
      <c r="F3" s="97"/>
      <c r="G3" s="97"/>
      <c r="H3" s="97"/>
      <c r="I3" s="97"/>
    </row>
    <row r="4" ht="15.75">
      <c r="A4" s="12"/>
    </row>
    <row r="7" spans="1:14" ht="15">
      <c r="A7" s="98" t="s">
        <v>221</v>
      </c>
      <c r="B7" s="98"/>
      <c r="C7" s="98"/>
      <c r="D7" s="98"/>
      <c r="E7" s="98"/>
      <c r="F7" s="98"/>
      <c r="G7" s="98"/>
      <c r="H7" s="98"/>
      <c r="I7" s="98"/>
      <c r="J7" s="98"/>
      <c r="K7" s="98"/>
      <c r="L7" s="98"/>
      <c r="M7" s="98"/>
      <c r="N7" s="98"/>
    </row>
    <row r="8" spans="1:14" ht="25.5" customHeight="1">
      <c r="A8" s="95" t="s">
        <v>179</v>
      </c>
      <c r="B8" s="99" t="s">
        <v>0</v>
      </c>
      <c r="C8" s="99"/>
      <c r="D8" s="99"/>
      <c r="E8" s="99"/>
      <c r="F8" s="99"/>
      <c r="G8" s="99" t="s">
        <v>1</v>
      </c>
      <c r="H8" s="99"/>
      <c r="I8" s="99"/>
      <c r="J8" s="99"/>
      <c r="K8" s="99"/>
      <c r="L8" s="100" t="s">
        <v>19</v>
      </c>
      <c r="M8" s="100"/>
      <c r="N8" s="100"/>
    </row>
    <row r="9" spans="1:14" ht="51">
      <c r="A9" s="96"/>
      <c r="B9" s="26" t="s">
        <v>160</v>
      </c>
      <c r="C9" s="27" t="s">
        <v>161</v>
      </c>
      <c r="D9" s="10" t="s">
        <v>3</v>
      </c>
      <c r="E9" s="8" t="s">
        <v>4</v>
      </c>
      <c r="F9" s="10" t="s">
        <v>5</v>
      </c>
      <c r="G9" s="26" t="s">
        <v>160</v>
      </c>
      <c r="H9" s="25" t="s">
        <v>158</v>
      </c>
      <c r="I9" s="10" t="s">
        <v>20</v>
      </c>
      <c r="J9" s="25" t="s">
        <v>159</v>
      </c>
      <c r="K9" s="10" t="s">
        <v>5</v>
      </c>
      <c r="L9" s="26" t="s">
        <v>160</v>
      </c>
      <c r="M9" s="10" t="s">
        <v>3</v>
      </c>
      <c r="N9" s="10" t="s">
        <v>5</v>
      </c>
    </row>
    <row r="10" spans="1:14" ht="15">
      <c r="A10" s="7" t="s">
        <v>154</v>
      </c>
      <c r="B10" s="84">
        <v>465</v>
      </c>
      <c r="C10" s="81">
        <f>B10/$F$18</f>
        <v>0.057048214942951786</v>
      </c>
      <c r="D10" s="84">
        <v>314</v>
      </c>
      <c r="E10" s="81">
        <f>D10/$F$18</f>
        <v>0.03852288062814379</v>
      </c>
      <c r="F10" s="80">
        <f>B10+D10</f>
        <v>779</v>
      </c>
      <c r="G10" s="84">
        <v>364</v>
      </c>
      <c r="H10" s="81">
        <f>G10/$K$18</f>
        <v>0.05649542138755238</v>
      </c>
      <c r="I10" s="84">
        <v>210</v>
      </c>
      <c r="J10" s="29">
        <f>I10/$K$18</f>
        <v>0.03259351233897253</v>
      </c>
      <c r="K10" s="16">
        <f>G10+I10</f>
        <v>574</v>
      </c>
      <c r="L10" s="16">
        <f>B10-G10</f>
        <v>101</v>
      </c>
      <c r="M10" s="16">
        <f>D10-I10</f>
        <v>104</v>
      </c>
      <c r="N10" s="16">
        <f>F10-K10</f>
        <v>205</v>
      </c>
    </row>
    <row r="11" spans="1:14" ht="15">
      <c r="A11" s="7" t="s">
        <v>155</v>
      </c>
      <c r="B11" s="84">
        <v>1338</v>
      </c>
      <c r="C11" s="81">
        <f aca="true" t="shared" si="0" ref="C11:C18">B11/$F$18</f>
        <v>0.16415163783584835</v>
      </c>
      <c r="D11" s="84">
        <v>847</v>
      </c>
      <c r="E11" s="81">
        <f aca="true" t="shared" si="1" ref="E11:E18">D11/$F$18</f>
        <v>0.1039136302294197</v>
      </c>
      <c r="F11" s="80">
        <f>B11+D11</f>
        <v>2185</v>
      </c>
      <c r="G11" s="84">
        <v>1006</v>
      </c>
      <c r="H11" s="81">
        <f aca="true" t="shared" si="2" ref="H11:H18">G11/$K$18</f>
        <v>0.15613844482383982</v>
      </c>
      <c r="I11" s="84">
        <v>642</v>
      </c>
      <c r="J11" s="29">
        <f aca="true" t="shared" si="3" ref="J11:J18">I11/$K$18</f>
        <v>0.09964302343628745</v>
      </c>
      <c r="K11" s="16">
        <f aca="true" t="shared" si="4" ref="K11:K18">G11+I11</f>
        <v>1648</v>
      </c>
      <c r="L11" s="16">
        <f aca="true" t="shared" si="5" ref="L11:L18">B11-G11</f>
        <v>332</v>
      </c>
      <c r="M11" s="16">
        <f aca="true" t="shared" si="6" ref="M11:M18">D11-I11</f>
        <v>205</v>
      </c>
      <c r="N11" s="16">
        <f aca="true" t="shared" si="7" ref="N11:N18">F11-K11</f>
        <v>537</v>
      </c>
    </row>
    <row r="12" spans="1:14" ht="15">
      <c r="A12" s="7" t="s">
        <v>23</v>
      </c>
      <c r="B12" s="84">
        <v>2319</v>
      </c>
      <c r="C12" s="81">
        <f t="shared" si="0"/>
        <v>0.284504968715495</v>
      </c>
      <c r="D12" s="84">
        <v>1509</v>
      </c>
      <c r="E12" s="81">
        <f t="shared" si="1"/>
        <v>0.18513065881486934</v>
      </c>
      <c r="F12" s="80">
        <f aca="true" t="shared" si="8" ref="F12:F18">B12+D12</f>
        <v>3828</v>
      </c>
      <c r="G12" s="84">
        <v>1900</v>
      </c>
      <c r="H12" s="81">
        <f t="shared" si="2"/>
        <v>0.2948936830668943</v>
      </c>
      <c r="I12" s="84">
        <v>1223</v>
      </c>
      <c r="J12" s="29">
        <f t="shared" si="3"/>
        <v>0.18981840757411145</v>
      </c>
      <c r="K12" s="16">
        <f t="shared" si="4"/>
        <v>3123</v>
      </c>
      <c r="L12" s="16">
        <f t="shared" si="5"/>
        <v>419</v>
      </c>
      <c r="M12" s="16">
        <f t="shared" si="6"/>
        <v>286</v>
      </c>
      <c r="N12" s="16">
        <f t="shared" si="7"/>
        <v>705</v>
      </c>
    </row>
    <row r="13" spans="1:14" ht="15">
      <c r="A13" s="7" t="s">
        <v>128</v>
      </c>
      <c r="B13" s="84">
        <v>345</v>
      </c>
      <c r="C13" s="81">
        <f t="shared" si="0"/>
        <v>0.04232609495767391</v>
      </c>
      <c r="D13" s="84">
        <v>402</v>
      </c>
      <c r="E13" s="81">
        <f t="shared" si="1"/>
        <v>0.0493191019506809</v>
      </c>
      <c r="F13" s="80">
        <f t="shared" si="8"/>
        <v>747</v>
      </c>
      <c r="G13" s="84">
        <v>285</v>
      </c>
      <c r="H13" s="81">
        <f t="shared" si="2"/>
        <v>0.044234052460034146</v>
      </c>
      <c r="I13" s="84">
        <v>331</v>
      </c>
      <c r="J13" s="82">
        <f t="shared" si="3"/>
        <v>0.05137358373428527</v>
      </c>
      <c r="K13" s="16">
        <f t="shared" si="4"/>
        <v>616</v>
      </c>
      <c r="L13" s="16">
        <f t="shared" si="5"/>
        <v>60</v>
      </c>
      <c r="M13" s="16">
        <f t="shared" si="6"/>
        <v>71</v>
      </c>
      <c r="N13" s="16">
        <f t="shared" si="7"/>
        <v>131</v>
      </c>
    </row>
    <row r="14" spans="1:14" ht="15">
      <c r="A14" s="7" t="s">
        <v>129</v>
      </c>
      <c r="B14" s="84">
        <v>84</v>
      </c>
      <c r="C14" s="81">
        <f t="shared" si="0"/>
        <v>0.010305483989694516</v>
      </c>
      <c r="D14" s="84">
        <v>87</v>
      </c>
      <c r="E14" s="81">
        <f t="shared" si="1"/>
        <v>0.010673536989326464</v>
      </c>
      <c r="F14" s="80">
        <f t="shared" si="8"/>
        <v>171</v>
      </c>
      <c r="G14" s="84">
        <v>67</v>
      </c>
      <c r="H14" s="81">
        <f t="shared" si="2"/>
        <v>0.010398882508148377</v>
      </c>
      <c r="I14" s="84">
        <v>66</v>
      </c>
      <c r="J14" s="29">
        <f t="shared" si="3"/>
        <v>0.010243675306534224</v>
      </c>
      <c r="K14" s="16">
        <f t="shared" si="4"/>
        <v>133</v>
      </c>
      <c r="L14" s="16">
        <f t="shared" si="5"/>
        <v>17</v>
      </c>
      <c r="M14" s="16">
        <f t="shared" si="6"/>
        <v>21</v>
      </c>
      <c r="N14" s="16">
        <f t="shared" si="7"/>
        <v>38</v>
      </c>
    </row>
    <row r="15" spans="1:14" ht="15">
      <c r="A15" s="7" t="s">
        <v>156</v>
      </c>
      <c r="B15" s="84">
        <v>41</v>
      </c>
      <c r="C15" s="81">
        <f t="shared" si="0"/>
        <v>0.005030057661636609</v>
      </c>
      <c r="D15" s="84">
        <v>49</v>
      </c>
      <c r="E15" s="81">
        <f t="shared" si="1"/>
        <v>0.006011532327321801</v>
      </c>
      <c r="F15" s="80">
        <f t="shared" si="8"/>
        <v>90</v>
      </c>
      <c r="G15" s="84">
        <v>30</v>
      </c>
      <c r="H15" s="81">
        <f t="shared" si="2"/>
        <v>0.004656216048424647</v>
      </c>
      <c r="I15" s="84">
        <v>41</v>
      </c>
      <c r="J15" s="29">
        <f t="shared" si="3"/>
        <v>0.006363495266180351</v>
      </c>
      <c r="K15" s="16">
        <f t="shared" si="4"/>
        <v>71</v>
      </c>
      <c r="L15" s="16">
        <f t="shared" si="5"/>
        <v>11</v>
      </c>
      <c r="M15" s="16">
        <f t="shared" si="6"/>
        <v>8</v>
      </c>
      <c r="N15" s="16">
        <f t="shared" si="7"/>
        <v>19</v>
      </c>
    </row>
    <row r="16" spans="1:14" ht="15">
      <c r="A16" s="7" t="s">
        <v>213</v>
      </c>
      <c r="B16" s="84">
        <v>96</v>
      </c>
      <c r="C16" s="81">
        <f t="shared" si="0"/>
        <v>0.011777695988222304</v>
      </c>
      <c r="D16" s="84">
        <v>117</v>
      </c>
      <c r="E16" s="81">
        <f t="shared" si="1"/>
        <v>0.014354066985645933</v>
      </c>
      <c r="F16" s="80">
        <f t="shared" si="8"/>
        <v>213</v>
      </c>
      <c r="G16" s="84">
        <v>68</v>
      </c>
      <c r="H16" s="81">
        <f t="shared" si="2"/>
        <v>0.010554089709762533</v>
      </c>
      <c r="I16" s="84">
        <v>100</v>
      </c>
      <c r="J16" s="29">
        <f t="shared" si="3"/>
        <v>0.01552072016141549</v>
      </c>
      <c r="K16" s="16">
        <f t="shared" si="4"/>
        <v>168</v>
      </c>
      <c r="L16" s="16">
        <f t="shared" si="5"/>
        <v>28</v>
      </c>
      <c r="M16" s="16">
        <f t="shared" si="6"/>
        <v>17</v>
      </c>
      <c r="N16" s="16">
        <f t="shared" si="7"/>
        <v>45</v>
      </c>
    </row>
    <row r="17" spans="1:14" ht="15">
      <c r="A17" s="7" t="s">
        <v>214</v>
      </c>
      <c r="B17" s="84">
        <v>56</v>
      </c>
      <c r="C17" s="81">
        <f t="shared" si="0"/>
        <v>0.006870322659796344</v>
      </c>
      <c r="D17" s="84">
        <v>82</v>
      </c>
      <c r="E17" s="81">
        <f t="shared" si="1"/>
        <v>0.010060115323273219</v>
      </c>
      <c r="F17" s="80">
        <f t="shared" si="8"/>
        <v>138</v>
      </c>
      <c r="G17" s="84">
        <v>49</v>
      </c>
      <c r="H17" s="81">
        <f t="shared" si="2"/>
        <v>0.00760515287909359</v>
      </c>
      <c r="I17" s="84">
        <v>61</v>
      </c>
      <c r="J17" s="29">
        <f t="shared" si="3"/>
        <v>0.009467639298463448</v>
      </c>
      <c r="K17" s="16">
        <f t="shared" si="4"/>
        <v>110</v>
      </c>
      <c r="L17" s="16">
        <f t="shared" si="5"/>
        <v>7</v>
      </c>
      <c r="M17" s="16">
        <f t="shared" si="6"/>
        <v>21</v>
      </c>
      <c r="N17" s="16">
        <f t="shared" si="7"/>
        <v>28</v>
      </c>
    </row>
    <row r="18" spans="1:14" ht="15.75">
      <c r="A18" s="5" t="s">
        <v>5</v>
      </c>
      <c r="B18" s="17">
        <f>SUM(B10:B17)</f>
        <v>4744</v>
      </c>
      <c r="C18" s="23">
        <f t="shared" si="0"/>
        <v>0.5820144767513189</v>
      </c>
      <c r="D18" s="17">
        <f>SUM(D10:D17)</f>
        <v>3407</v>
      </c>
      <c r="E18" s="23">
        <f t="shared" si="1"/>
        <v>0.41798552324868116</v>
      </c>
      <c r="F18" s="17">
        <f t="shared" si="8"/>
        <v>8151</v>
      </c>
      <c r="G18" s="17">
        <f>SUM(G10:G17)</f>
        <v>3769</v>
      </c>
      <c r="H18" s="23">
        <f t="shared" si="2"/>
        <v>0.5849759428837498</v>
      </c>
      <c r="I18" s="17">
        <f>SUM(I10:I17)</f>
        <v>2674</v>
      </c>
      <c r="J18" s="30">
        <f t="shared" si="3"/>
        <v>0.4150240571162502</v>
      </c>
      <c r="K18" s="17">
        <f t="shared" si="4"/>
        <v>6443</v>
      </c>
      <c r="L18" s="17">
        <f t="shared" si="5"/>
        <v>975</v>
      </c>
      <c r="M18" s="17">
        <f t="shared" si="6"/>
        <v>733</v>
      </c>
      <c r="N18" s="17">
        <f t="shared" si="7"/>
        <v>1708</v>
      </c>
    </row>
    <row r="41" spans="2:8" ht="15">
      <c r="B41" s="93" t="s">
        <v>225</v>
      </c>
      <c r="C41" s="93"/>
      <c r="D41" s="93"/>
      <c r="E41" s="93"/>
      <c r="F41" s="93"/>
      <c r="G41" s="93"/>
      <c r="H41" s="93"/>
    </row>
    <row r="42" spans="2:8" ht="15">
      <c r="B42" s="93"/>
      <c r="C42" s="93"/>
      <c r="D42" s="93"/>
      <c r="E42" s="93"/>
      <c r="F42" s="93"/>
      <c r="G42" s="93"/>
      <c r="H42" s="93"/>
    </row>
    <row r="43" spans="2:8" ht="15">
      <c r="B43" s="93"/>
      <c r="C43" s="93"/>
      <c r="D43" s="93"/>
      <c r="E43" s="93"/>
      <c r="F43" s="93"/>
      <c r="G43" s="93"/>
      <c r="H43" s="93"/>
    </row>
  </sheetData>
  <mergeCells count="7">
    <mergeCell ref="B41:H43"/>
    <mergeCell ref="A8:A9"/>
    <mergeCell ref="A3:I3"/>
    <mergeCell ref="A7:N7"/>
    <mergeCell ref="B8:F8"/>
    <mergeCell ref="G8:K8"/>
    <mergeCell ref="L8:N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workbookViewId="0" topLeftCell="A1"/>
  </sheetViews>
  <sheetFormatPr defaultColWidth="11.421875" defaultRowHeight="15"/>
  <cols>
    <col min="1" max="21" width="11.421875" style="9" customWidth="1"/>
    <col min="22" max="22" width="12.8515625" style="9" customWidth="1"/>
    <col min="23" max="24" width="11.421875" style="9" customWidth="1"/>
    <col min="25" max="25" width="12.57421875" style="9" customWidth="1"/>
    <col min="26" max="16384" width="11.421875" style="9" customWidth="1"/>
  </cols>
  <sheetData>
    <row r="1" ht="15.75">
      <c r="A1" s="12" t="s">
        <v>18</v>
      </c>
    </row>
    <row r="2" ht="15.75">
      <c r="A2" s="12"/>
    </row>
    <row r="3" ht="15.75">
      <c r="A3" s="12"/>
    </row>
    <row r="4" spans="1:11" ht="15">
      <c r="A4" s="97" t="s">
        <v>226</v>
      </c>
      <c r="B4" s="97"/>
      <c r="C4" s="97"/>
      <c r="D4" s="97"/>
      <c r="E4" s="97"/>
      <c r="F4" s="97"/>
      <c r="G4" s="97"/>
      <c r="H4" s="97"/>
      <c r="I4" s="97"/>
      <c r="J4" s="97"/>
      <c r="K4" s="97"/>
    </row>
    <row r="5" ht="15.75">
      <c r="A5" s="12"/>
    </row>
    <row r="8" spans="1:28" ht="15">
      <c r="A8" s="101" t="s">
        <v>221</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3"/>
    </row>
    <row r="9" spans="1:28" ht="15">
      <c r="A9" s="95" t="s">
        <v>178</v>
      </c>
      <c r="B9" s="99" t="s">
        <v>21</v>
      </c>
      <c r="C9" s="99"/>
      <c r="D9" s="99"/>
      <c r="E9" s="99" t="s">
        <v>22</v>
      </c>
      <c r="F9" s="99"/>
      <c r="G9" s="99"/>
      <c r="H9" s="99" t="s">
        <v>23</v>
      </c>
      <c r="I9" s="99"/>
      <c r="J9" s="99"/>
      <c r="K9" s="99" t="s">
        <v>24</v>
      </c>
      <c r="L9" s="99"/>
      <c r="M9" s="99"/>
      <c r="N9" s="99" t="s">
        <v>25</v>
      </c>
      <c r="O9" s="99"/>
      <c r="P9" s="99"/>
      <c r="Q9" s="99" t="s">
        <v>26</v>
      </c>
      <c r="R9" s="99"/>
      <c r="S9" s="99"/>
      <c r="T9" s="99" t="s">
        <v>215</v>
      </c>
      <c r="U9" s="99"/>
      <c r="V9" s="99"/>
      <c r="W9" s="99" t="s">
        <v>216</v>
      </c>
      <c r="X9" s="99"/>
      <c r="Y9" s="99"/>
      <c r="Z9" s="99" t="s">
        <v>5</v>
      </c>
      <c r="AA9" s="99"/>
      <c r="AB9" s="99"/>
    </row>
    <row r="10" spans="1:28" ht="38.25">
      <c r="A10" s="96"/>
      <c r="B10" s="26" t="s">
        <v>160</v>
      </c>
      <c r="C10" s="10" t="s">
        <v>20</v>
      </c>
      <c r="D10" s="8" t="s">
        <v>27</v>
      </c>
      <c r="E10" s="26" t="s">
        <v>160</v>
      </c>
      <c r="F10" s="10" t="s">
        <v>3</v>
      </c>
      <c r="G10" s="8" t="s">
        <v>28</v>
      </c>
      <c r="H10" s="26" t="s">
        <v>160</v>
      </c>
      <c r="I10" s="10" t="s">
        <v>3</v>
      </c>
      <c r="J10" s="8" t="s">
        <v>29</v>
      </c>
      <c r="K10" s="26" t="s">
        <v>160</v>
      </c>
      <c r="L10" s="10" t="s">
        <v>3</v>
      </c>
      <c r="M10" s="8" t="s">
        <v>30</v>
      </c>
      <c r="N10" s="26" t="s">
        <v>160</v>
      </c>
      <c r="O10" s="10" t="s">
        <v>3</v>
      </c>
      <c r="P10" s="8" t="s">
        <v>31</v>
      </c>
      <c r="Q10" s="26" t="s">
        <v>160</v>
      </c>
      <c r="R10" s="10" t="s">
        <v>3</v>
      </c>
      <c r="S10" s="8" t="s">
        <v>32</v>
      </c>
      <c r="T10" s="26" t="s">
        <v>160</v>
      </c>
      <c r="U10" s="10" t="s">
        <v>3</v>
      </c>
      <c r="V10" s="8" t="s">
        <v>218</v>
      </c>
      <c r="W10" s="26" t="s">
        <v>160</v>
      </c>
      <c r="X10" s="10" t="s">
        <v>3</v>
      </c>
      <c r="Y10" s="8" t="s">
        <v>217</v>
      </c>
      <c r="Z10" s="26" t="s">
        <v>160</v>
      </c>
      <c r="AA10" s="10" t="s">
        <v>3</v>
      </c>
      <c r="AB10" s="10" t="s">
        <v>7</v>
      </c>
    </row>
    <row r="11" spans="1:28" ht="15">
      <c r="A11" s="7" t="s">
        <v>8</v>
      </c>
      <c r="B11" s="84">
        <v>6</v>
      </c>
      <c r="C11" s="84">
        <v>4</v>
      </c>
      <c r="D11" s="80">
        <f>B11+C11</f>
        <v>10</v>
      </c>
      <c r="E11" s="84">
        <v>37</v>
      </c>
      <c r="F11" s="84">
        <v>21</v>
      </c>
      <c r="G11" s="80">
        <f>E11+F11</f>
        <v>58</v>
      </c>
      <c r="H11" s="84">
        <v>67</v>
      </c>
      <c r="I11" s="84">
        <v>28</v>
      </c>
      <c r="J11" s="80">
        <f>H11+I11</f>
        <v>95</v>
      </c>
      <c r="K11" s="84">
        <v>6</v>
      </c>
      <c r="L11" s="84">
        <v>14</v>
      </c>
      <c r="M11" s="80">
        <f>K11+L11</f>
        <v>20</v>
      </c>
      <c r="N11" s="84">
        <v>0</v>
      </c>
      <c r="O11" s="84">
        <v>2</v>
      </c>
      <c r="P11" s="80">
        <f>N11+O11</f>
        <v>2</v>
      </c>
      <c r="Q11" s="84">
        <v>0</v>
      </c>
      <c r="R11" s="84">
        <v>0</v>
      </c>
      <c r="S11" s="80">
        <f>Q11+R11</f>
        <v>0</v>
      </c>
      <c r="T11" s="84">
        <v>1</v>
      </c>
      <c r="U11" s="84">
        <v>1</v>
      </c>
      <c r="V11" s="80">
        <f>T11+U11</f>
        <v>2</v>
      </c>
      <c r="W11" s="84">
        <v>0</v>
      </c>
      <c r="X11" s="84">
        <v>1</v>
      </c>
      <c r="Y11" s="80">
        <f>W11+X11</f>
        <v>1</v>
      </c>
      <c r="Z11" s="16">
        <f>B11+E11+H11+K11+N11+Q11+T11+W11</f>
        <v>117</v>
      </c>
      <c r="AA11" s="16">
        <f>C11+F11+I11+L11+O11+R11+U11+X11</f>
        <v>71</v>
      </c>
      <c r="AB11" s="16">
        <f>Z11+AA11</f>
        <v>188</v>
      </c>
    </row>
    <row r="12" spans="1:28" ht="15">
      <c r="A12" s="7" t="s">
        <v>9</v>
      </c>
      <c r="B12" s="84">
        <v>56</v>
      </c>
      <c r="C12" s="84">
        <v>29</v>
      </c>
      <c r="D12" s="80">
        <f aca="true" t="shared" si="0" ref="D12:D20">B12+C12</f>
        <v>85</v>
      </c>
      <c r="E12" s="84">
        <v>134</v>
      </c>
      <c r="F12" s="84">
        <v>113</v>
      </c>
      <c r="G12" s="80">
        <f aca="true" t="shared" si="1" ref="G12:G20">E12+F12</f>
        <v>247</v>
      </c>
      <c r="H12" s="84">
        <v>253</v>
      </c>
      <c r="I12" s="84">
        <v>164</v>
      </c>
      <c r="J12" s="80">
        <f aca="true" t="shared" si="2" ref="J12:J20">H12+I12</f>
        <v>417</v>
      </c>
      <c r="K12" s="84">
        <v>67</v>
      </c>
      <c r="L12" s="84">
        <v>90</v>
      </c>
      <c r="M12" s="80">
        <f aca="true" t="shared" si="3" ref="M12:M20">K12+L12</f>
        <v>157</v>
      </c>
      <c r="N12" s="84">
        <v>14</v>
      </c>
      <c r="O12" s="84">
        <v>9</v>
      </c>
      <c r="P12" s="80">
        <f aca="true" t="shared" si="4" ref="P12:P20">N12+O12</f>
        <v>23</v>
      </c>
      <c r="Q12" s="84">
        <v>6</v>
      </c>
      <c r="R12" s="84">
        <v>9</v>
      </c>
      <c r="S12" s="80">
        <f aca="true" t="shared" si="5" ref="S12:S20">Q12+R12</f>
        <v>15</v>
      </c>
      <c r="T12" s="84">
        <v>11</v>
      </c>
      <c r="U12" s="84">
        <v>22</v>
      </c>
      <c r="V12" s="80">
        <f aca="true" t="shared" si="6" ref="V12:V20">T12+U12</f>
        <v>33</v>
      </c>
      <c r="W12" s="84">
        <v>1</v>
      </c>
      <c r="X12" s="84">
        <v>1</v>
      </c>
      <c r="Y12" s="80">
        <f aca="true" t="shared" si="7" ref="Y12:Y20">W12+X12</f>
        <v>2</v>
      </c>
      <c r="Z12" s="16">
        <f aca="true" t="shared" si="8" ref="Z12:Z20">B12+E12+H12+K12+N12+Q12+T12+W12</f>
        <v>542</v>
      </c>
      <c r="AA12" s="16">
        <f aca="true" t="shared" si="9" ref="AA12:AA20">C12+F12+I12+L12+O12+R12+U12+X12</f>
        <v>437</v>
      </c>
      <c r="AB12" s="16">
        <f aca="true" t="shared" si="10" ref="AB12:AB20">Z12+AA12</f>
        <v>979</v>
      </c>
    </row>
    <row r="13" spans="1:28" ht="15">
      <c r="A13" s="7" t="s">
        <v>10</v>
      </c>
      <c r="B13" s="84">
        <v>49</v>
      </c>
      <c r="C13" s="84">
        <v>37</v>
      </c>
      <c r="D13" s="80">
        <f t="shared" si="0"/>
        <v>86</v>
      </c>
      <c r="E13" s="84">
        <v>158</v>
      </c>
      <c r="F13" s="84">
        <v>112</v>
      </c>
      <c r="G13" s="80">
        <f t="shared" si="1"/>
        <v>270</v>
      </c>
      <c r="H13" s="84">
        <v>321</v>
      </c>
      <c r="I13" s="84">
        <v>209</v>
      </c>
      <c r="J13" s="80">
        <f t="shared" si="2"/>
        <v>530</v>
      </c>
      <c r="K13" s="84">
        <v>54</v>
      </c>
      <c r="L13" s="84">
        <v>86</v>
      </c>
      <c r="M13" s="80">
        <f t="shared" si="3"/>
        <v>140</v>
      </c>
      <c r="N13" s="84">
        <v>12</v>
      </c>
      <c r="O13" s="84">
        <v>21</v>
      </c>
      <c r="P13" s="80">
        <f t="shared" si="4"/>
        <v>33</v>
      </c>
      <c r="Q13" s="84">
        <v>8</v>
      </c>
      <c r="R13" s="84">
        <v>12</v>
      </c>
      <c r="S13" s="80">
        <f t="shared" si="5"/>
        <v>20</v>
      </c>
      <c r="T13" s="84">
        <v>17</v>
      </c>
      <c r="U13" s="84">
        <v>32</v>
      </c>
      <c r="V13" s="80">
        <f t="shared" si="6"/>
        <v>49</v>
      </c>
      <c r="W13" s="84">
        <v>9</v>
      </c>
      <c r="X13" s="84">
        <v>29</v>
      </c>
      <c r="Y13" s="80">
        <f t="shared" si="7"/>
        <v>38</v>
      </c>
      <c r="Z13" s="16">
        <f t="shared" si="8"/>
        <v>628</v>
      </c>
      <c r="AA13" s="16">
        <f t="shared" si="9"/>
        <v>538</v>
      </c>
      <c r="AB13" s="16">
        <f t="shared" si="10"/>
        <v>1166</v>
      </c>
    </row>
    <row r="14" spans="1:28" ht="15">
      <c r="A14" s="7" t="s">
        <v>11</v>
      </c>
      <c r="B14" s="84">
        <v>40</v>
      </c>
      <c r="C14" s="84">
        <v>30</v>
      </c>
      <c r="D14" s="80">
        <f t="shared" si="0"/>
        <v>70</v>
      </c>
      <c r="E14" s="84">
        <v>153</v>
      </c>
      <c r="F14" s="84">
        <v>81</v>
      </c>
      <c r="G14" s="80">
        <f t="shared" si="1"/>
        <v>234</v>
      </c>
      <c r="H14" s="84">
        <v>249</v>
      </c>
      <c r="I14" s="84">
        <v>168</v>
      </c>
      <c r="J14" s="80">
        <f t="shared" si="2"/>
        <v>417</v>
      </c>
      <c r="K14" s="84">
        <v>43</v>
      </c>
      <c r="L14" s="84">
        <v>54</v>
      </c>
      <c r="M14" s="80">
        <f t="shared" si="3"/>
        <v>97</v>
      </c>
      <c r="N14" s="84">
        <v>15</v>
      </c>
      <c r="O14" s="84">
        <v>7</v>
      </c>
      <c r="P14" s="80">
        <f t="shared" si="4"/>
        <v>22</v>
      </c>
      <c r="Q14" s="84">
        <v>5</v>
      </c>
      <c r="R14" s="84">
        <v>8</v>
      </c>
      <c r="S14" s="80">
        <f t="shared" si="5"/>
        <v>13</v>
      </c>
      <c r="T14" s="84">
        <v>14</v>
      </c>
      <c r="U14" s="84">
        <v>19</v>
      </c>
      <c r="V14" s="80">
        <f t="shared" si="6"/>
        <v>33</v>
      </c>
      <c r="W14" s="84">
        <v>12</v>
      </c>
      <c r="X14" s="84">
        <v>15</v>
      </c>
      <c r="Y14" s="80">
        <f t="shared" si="7"/>
        <v>27</v>
      </c>
      <c r="Z14" s="16">
        <f t="shared" si="8"/>
        <v>531</v>
      </c>
      <c r="AA14" s="16">
        <f t="shared" si="9"/>
        <v>382</v>
      </c>
      <c r="AB14" s="16">
        <f t="shared" si="10"/>
        <v>913</v>
      </c>
    </row>
    <row r="15" spans="1:28" ht="15">
      <c r="A15" s="7" t="s">
        <v>12</v>
      </c>
      <c r="B15" s="84">
        <v>54</v>
      </c>
      <c r="C15" s="84">
        <v>32</v>
      </c>
      <c r="D15" s="80">
        <f t="shared" si="0"/>
        <v>86</v>
      </c>
      <c r="E15" s="84">
        <v>123</v>
      </c>
      <c r="F15" s="84">
        <v>81</v>
      </c>
      <c r="G15" s="80">
        <f t="shared" si="1"/>
        <v>204</v>
      </c>
      <c r="H15" s="84">
        <v>240</v>
      </c>
      <c r="I15" s="84">
        <v>159</v>
      </c>
      <c r="J15" s="80">
        <f t="shared" si="2"/>
        <v>399</v>
      </c>
      <c r="K15" s="84">
        <v>41</v>
      </c>
      <c r="L15" s="84">
        <v>35</v>
      </c>
      <c r="M15" s="80">
        <f t="shared" si="3"/>
        <v>76</v>
      </c>
      <c r="N15" s="84">
        <v>7</v>
      </c>
      <c r="O15" s="84">
        <v>12</v>
      </c>
      <c r="P15" s="80">
        <f t="shared" si="4"/>
        <v>19</v>
      </c>
      <c r="Q15" s="84">
        <v>5</v>
      </c>
      <c r="R15" s="84">
        <v>7</v>
      </c>
      <c r="S15" s="80">
        <f t="shared" si="5"/>
        <v>12</v>
      </c>
      <c r="T15" s="84">
        <v>7</v>
      </c>
      <c r="U15" s="84">
        <v>7</v>
      </c>
      <c r="V15" s="80">
        <f t="shared" si="6"/>
        <v>14</v>
      </c>
      <c r="W15" s="84">
        <v>11</v>
      </c>
      <c r="X15" s="84">
        <v>6</v>
      </c>
      <c r="Y15" s="80">
        <f t="shared" si="7"/>
        <v>17</v>
      </c>
      <c r="Z15" s="16">
        <f t="shared" si="8"/>
        <v>488</v>
      </c>
      <c r="AA15" s="16">
        <f t="shared" si="9"/>
        <v>339</v>
      </c>
      <c r="AB15" s="16">
        <f t="shared" si="10"/>
        <v>827</v>
      </c>
    </row>
    <row r="16" spans="1:28" ht="15">
      <c r="A16" s="7" t="s">
        <v>13</v>
      </c>
      <c r="B16" s="84">
        <v>49</v>
      </c>
      <c r="C16" s="84">
        <v>25</v>
      </c>
      <c r="D16" s="80">
        <f t="shared" si="0"/>
        <v>74</v>
      </c>
      <c r="E16" s="84">
        <v>113</v>
      </c>
      <c r="F16" s="84">
        <v>91</v>
      </c>
      <c r="G16" s="80">
        <f t="shared" si="1"/>
        <v>204</v>
      </c>
      <c r="H16" s="84">
        <v>205</v>
      </c>
      <c r="I16" s="84">
        <v>169</v>
      </c>
      <c r="J16" s="80">
        <f t="shared" si="2"/>
        <v>374</v>
      </c>
      <c r="K16" s="84">
        <v>30</v>
      </c>
      <c r="L16" s="84">
        <v>16</v>
      </c>
      <c r="M16" s="80">
        <f t="shared" si="3"/>
        <v>46</v>
      </c>
      <c r="N16" s="84">
        <v>7</v>
      </c>
      <c r="O16" s="84">
        <v>8</v>
      </c>
      <c r="P16" s="80">
        <f t="shared" si="4"/>
        <v>15</v>
      </c>
      <c r="Q16" s="84">
        <v>4</v>
      </c>
      <c r="R16" s="84">
        <v>1</v>
      </c>
      <c r="S16" s="80">
        <f t="shared" si="5"/>
        <v>5</v>
      </c>
      <c r="T16" s="84">
        <v>9</v>
      </c>
      <c r="U16" s="84">
        <v>10</v>
      </c>
      <c r="V16" s="80">
        <f t="shared" si="6"/>
        <v>19</v>
      </c>
      <c r="W16" s="84">
        <v>8</v>
      </c>
      <c r="X16" s="84">
        <v>6</v>
      </c>
      <c r="Y16" s="80">
        <f t="shared" si="7"/>
        <v>14</v>
      </c>
      <c r="Z16" s="16">
        <f t="shared" si="8"/>
        <v>425</v>
      </c>
      <c r="AA16" s="16">
        <f t="shared" si="9"/>
        <v>326</v>
      </c>
      <c r="AB16" s="16">
        <f t="shared" si="10"/>
        <v>751</v>
      </c>
    </row>
    <row r="17" spans="1:28" ht="15">
      <c r="A17" s="7" t="s">
        <v>14</v>
      </c>
      <c r="B17" s="84">
        <v>40</v>
      </c>
      <c r="C17" s="84">
        <v>27</v>
      </c>
      <c r="D17" s="80">
        <f t="shared" si="0"/>
        <v>67</v>
      </c>
      <c r="E17" s="84">
        <v>106</v>
      </c>
      <c r="F17" s="84">
        <v>66</v>
      </c>
      <c r="G17" s="80">
        <f t="shared" si="1"/>
        <v>172</v>
      </c>
      <c r="H17" s="84">
        <v>223</v>
      </c>
      <c r="I17" s="84">
        <v>159</v>
      </c>
      <c r="J17" s="80">
        <f t="shared" si="2"/>
        <v>382</v>
      </c>
      <c r="K17" s="84">
        <v>16</v>
      </c>
      <c r="L17" s="84">
        <v>21</v>
      </c>
      <c r="M17" s="80">
        <f t="shared" si="3"/>
        <v>37</v>
      </c>
      <c r="N17" s="84">
        <v>6</v>
      </c>
      <c r="O17" s="84">
        <v>3</v>
      </c>
      <c r="P17" s="80">
        <f t="shared" si="4"/>
        <v>9</v>
      </c>
      <c r="Q17" s="84">
        <v>2</v>
      </c>
      <c r="R17" s="84">
        <v>2</v>
      </c>
      <c r="S17" s="80">
        <f t="shared" si="5"/>
        <v>4</v>
      </c>
      <c r="T17" s="84">
        <v>6</v>
      </c>
      <c r="U17" s="84">
        <v>4</v>
      </c>
      <c r="V17" s="80">
        <f t="shared" si="6"/>
        <v>10</v>
      </c>
      <c r="W17" s="84">
        <v>4</v>
      </c>
      <c r="X17" s="84">
        <v>1</v>
      </c>
      <c r="Y17" s="80">
        <f t="shared" si="7"/>
        <v>5</v>
      </c>
      <c r="Z17" s="16">
        <f t="shared" si="8"/>
        <v>403</v>
      </c>
      <c r="AA17" s="16">
        <f t="shared" si="9"/>
        <v>283</v>
      </c>
      <c r="AB17" s="16">
        <f t="shared" si="10"/>
        <v>686</v>
      </c>
    </row>
    <row r="18" spans="1:28" ht="15">
      <c r="A18" s="7" t="s">
        <v>15</v>
      </c>
      <c r="B18" s="84">
        <v>41</v>
      </c>
      <c r="C18" s="84">
        <v>17</v>
      </c>
      <c r="D18" s="80">
        <f t="shared" si="0"/>
        <v>58</v>
      </c>
      <c r="E18" s="84">
        <v>88</v>
      </c>
      <c r="F18" s="84">
        <v>43</v>
      </c>
      <c r="G18" s="80">
        <f t="shared" si="1"/>
        <v>131</v>
      </c>
      <c r="H18" s="84">
        <v>186</v>
      </c>
      <c r="I18" s="84">
        <v>106</v>
      </c>
      <c r="J18" s="80">
        <f t="shared" si="2"/>
        <v>292</v>
      </c>
      <c r="K18" s="84">
        <v>16</v>
      </c>
      <c r="L18" s="84">
        <v>10</v>
      </c>
      <c r="M18" s="80">
        <f t="shared" si="3"/>
        <v>26</v>
      </c>
      <c r="N18" s="84">
        <v>4</v>
      </c>
      <c r="O18" s="84">
        <v>4</v>
      </c>
      <c r="P18" s="80">
        <f t="shared" si="4"/>
        <v>8</v>
      </c>
      <c r="Q18" s="84">
        <v>1</v>
      </c>
      <c r="R18" s="84">
        <v>2</v>
      </c>
      <c r="S18" s="80">
        <f t="shared" si="5"/>
        <v>3</v>
      </c>
      <c r="T18" s="84">
        <v>2</v>
      </c>
      <c r="U18" s="84">
        <v>3</v>
      </c>
      <c r="V18" s="80">
        <f t="shared" si="6"/>
        <v>5</v>
      </c>
      <c r="W18" s="84">
        <v>3</v>
      </c>
      <c r="X18" s="84">
        <v>0</v>
      </c>
      <c r="Y18" s="80">
        <f t="shared" si="7"/>
        <v>3</v>
      </c>
      <c r="Z18" s="16">
        <f t="shared" si="8"/>
        <v>341</v>
      </c>
      <c r="AA18" s="16">
        <f t="shared" si="9"/>
        <v>185</v>
      </c>
      <c r="AB18" s="16">
        <f t="shared" si="10"/>
        <v>526</v>
      </c>
    </row>
    <row r="19" spans="1:28" ht="15">
      <c r="A19" s="7" t="s">
        <v>16</v>
      </c>
      <c r="B19" s="84">
        <v>20</v>
      </c>
      <c r="C19" s="84">
        <v>9</v>
      </c>
      <c r="D19" s="80">
        <f t="shared" si="0"/>
        <v>29</v>
      </c>
      <c r="E19" s="84">
        <v>66</v>
      </c>
      <c r="F19" s="84">
        <v>25</v>
      </c>
      <c r="G19" s="80">
        <f t="shared" si="1"/>
        <v>91</v>
      </c>
      <c r="H19" s="84">
        <v>127</v>
      </c>
      <c r="I19" s="84">
        <v>47</v>
      </c>
      <c r="J19" s="80">
        <f t="shared" si="2"/>
        <v>174</v>
      </c>
      <c r="K19" s="84">
        <v>9</v>
      </c>
      <c r="L19" s="84">
        <v>3</v>
      </c>
      <c r="M19" s="80">
        <f t="shared" si="3"/>
        <v>12</v>
      </c>
      <c r="N19" s="84">
        <v>1</v>
      </c>
      <c r="O19" s="84">
        <v>0</v>
      </c>
      <c r="P19" s="80">
        <f t="shared" si="4"/>
        <v>1</v>
      </c>
      <c r="Q19" s="84">
        <v>0</v>
      </c>
      <c r="R19" s="84">
        <v>0</v>
      </c>
      <c r="S19" s="80">
        <f t="shared" si="5"/>
        <v>0</v>
      </c>
      <c r="T19" s="84">
        <v>1</v>
      </c>
      <c r="U19" s="84">
        <v>0</v>
      </c>
      <c r="V19" s="80">
        <f t="shared" si="6"/>
        <v>1</v>
      </c>
      <c r="W19" s="84">
        <v>0</v>
      </c>
      <c r="X19" s="84">
        <v>2</v>
      </c>
      <c r="Y19" s="80">
        <f t="shared" si="7"/>
        <v>2</v>
      </c>
      <c r="Z19" s="16">
        <f t="shared" si="8"/>
        <v>224</v>
      </c>
      <c r="AA19" s="16">
        <f t="shared" si="9"/>
        <v>86</v>
      </c>
      <c r="AB19" s="16">
        <f t="shared" si="10"/>
        <v>310</v>
      </c>
    </row>
    <row r="20" spans="1:28" ht="15">
      <c r="A20" s="7" t="s">
        <v>17</v>
      </c>
      <c r="B20" s="84">
        <v>10</v>
      </c>
      <c r="C20" s="84">
        <v>1</v>
      </c>
      <c r="D20" s="80">
        <f t="shared" si="0"/>
        <v>11</v>
      </c>
      <c r="E20" s="84">
        <v>28</v>
      </c>
      <c r="F20" s="84">
        <v>10</v>
      </c>
      <c r="G20" s="80">
        <f t="shared" si="1"/>
        <v>38</v>
      </c>
      <c r="H20" s="84">
        <v>32</v>
      </c>
      <c r="I20" s="84">
        <v>16</v>
      </c>
      <c r="J20" s="80">
        <f t="shared" si="2"/>
        <v>48</v>
      </c>
      <c r="K20" s="84">
        <v>3</v>
      </c>
      <c r="L20" s="84">
        <v>2</v>
      </c>
      <c r="M20" s="80">
        <f t="shared" si="3"/>
        <v>5</v>
      </c>
      <c r="N20" s="84">
        <v>1</v>
      </c>
      <c r="O20" s="84">
        <v>0</v>
      </c>
      <c r="P20" s="80">
        <f t="shared" si="4"/>
        <v>1</v>
      </c>
      <c r="Q20" s="84">
        <v>0</v>
      </c>
      <c r="R20" s="84">
        <v>0</v>
      </c>
      <c r="S20" s="80">
        <f t="shared" si="5"/>
        <v>0</v>
      </c>
      <c r="T20" s="84">
        <v>0</v>
      </c>
      <c r="U20" s="84">
        <v>2</v>
      </c>
      <c r="V20" s="80">
        <f t="shared" si="6"/>
        <v>2</v>
      </c>
      <c r="W20" s="84">
        <v>1</v>
      </c>
      <c r="X20" s="84">
        <v>0</v>
      </c>
      <c r="Y20" s="80">
        <f t="shared" si="7"/>
        <v>1</v>
      </c>
      <c r="Z20" s="16">
        <f t="shared" si="8"/>
        <v>75</v>
      </c>
      <c r="AA20" s="16">
        <f t="shared" si="9"/>
        <v>31</v>
      </c>
      <c r="AB20" s="16">
        <f t="shared" si="10"/>
        <v>106</v>
      </c>
    </row>
    <row r="21" spans="1:28" ht="15.75">
      <c r="A21" s="5" t="s">
        <v>5</v>
      </c>
      <c r="B21" s="17">
        <f>SUM(B11:B20)</f>
        <v>365</v>
      </c>
      <c r="C21" s="17">
        <f aca="true" t="shared" si="11" ref="C21:AB21">SUM(C11:C20)</f>
        <v>211</v>
      </c>
      <c r="D21" s="17">
        <f t="shared" si="11"/>
        <v>576</v>
      </c>
      <c r="E21" s="17">
        <f t="shared" si="11"/>
        <v>1006</v>
      </c>
      <c r="F21" s="17">
        <f t="shared" si="11"/>
        <v>643</v>
      </c>
      <c r="G21" s="17">
        <f t="shared" si="11"/>
        <v>1649</v>
      </c>
      <c r="H21" s="17">
        <f t="shared" si="11"/>
        <v>1903</v>
      </c>
      <c r="I21" s="17">
        <f t="shared" si="11"/>
        <v>1225</v>
      </c>
      <c r="J21" s="17">
        <f t="shared" si="11"/>
        <v>3128</v>
      </c>
      <c r="K21" s="17">
        <f t="shared" si="11"/>
        <v>285</v>
      </c>
      <c r="L21" s="17">
        <f t="shared" si="11"/>
        <v>331</v>
      </c>
      <c r="M21" s="17">
        <f t="shared" si="11"/>
        <v>616</v>
      </c>
      <c r="N21" s="17">
        <f t="shared" si="11"/>
        <v>67</v>
      </c>
      <c r="O21" s="17">
        <f t="shared" si="11"/>
        <v>66</v>
      </c>
      <c r="P21" s="17">
        <f t="shared" si="11"/>
        <v>133</v>
      </c>
      <c r="Q21" s="17">
        <f t="shared" si="11"/>
        <v>31</v>
      </c>
      <c r="R21" s="17">
        <f t="shared" si="11"/>
        <v>41</v>
      </c>
      <c r="S21" s="17">
        <f t="shared" si="11"/>
        <v>72</v>
      </c>
      <c r="T21" s="17">
        <f t="shared" si="11"/>
        <v>68</v>
      </c>
      <c r="U21" s="17">
        <f t="shared" si="11"/>
        <v>100</v>
      </c>
      <c r="V21" s="17">
        <f t="shared" si="11"/>
        <v>168</v>
      </c>
      <c r="W21" s="17">
        <f t="shared" si="11"/>
        <v>49</v>
      </c>
      <c r="X21" s="17">
        <f t="shared" si="11"/>
        <v>61</v>
      </c>
      <c r="Y21" s="17">
        <f t="shared" si="11"/>
        <v>110</v>
      </c>
      <c r="Z21" s="17">
        <f t="shared" si="11"/>
        <v>3774</v>
      </c>
      <c r="AA21" s="17">
        <f t="shared" si="11"/>
        <v>2678</v>
      </c>
      <c r="AB21" s="17">
        <f t="shared" si="11"/>
        <v>6452</v>
      </c>
    </row>
    <row r="43" spans="2:11" ht="15">
      <c r="B43" s="93" t="s">
        <v>227</v>
      </c>
      <c r="C43" s="93"/>
      <c r="D43" s="93"/>
      <c r="E43" s="93"/>
      <c r="F43" s="93"/>
      <c r="G43" s="93"/>
      <c r="H43" s="93"/>
      <c r="I43" s="93"/>
      <c r="J43" s="93"/>
      <c r="K43" s="93"/>
    </row>
    <row r="44" spans="2:11" ht="15">
      <c r="B44" s="93"/>
      <c r="C44" s="93"/>
      <c r="D44" s="93"/>
      <c r="E44" s="93"/>
      <c r="F44" s="93"/>
      <c r="G44" s="93"/>
      <c r="H44" s="93"/>
      <c r="I44" s="93"/>
      <c r="J44" s="93"/>
      <c r="K44" s="93"/>
    </row>
  </sheetData>
  <mergeCells count="13">
    <mergeCell ref="A4:K4"/>
    <mergeCell ref="B43:K44"/>
    <mergeCell ref="N9:P9"/>
    <mergeCell ref="Q9:S9"/>
    <mergeCell ref="T9:V9"/>
    <mergeCell ref="A9:A10"/>
    <mergeCell ref="A8:AB8"/>
    <mergeCell ref="W9:Y9"/>
    <mergeCell ref="Z9:AB9"/>
    <mergeCell ref="B9:D9"/>
    <mergeCell ref="E9:G9"/>
    <mergeCell ref="H9:J9"/>
    <mergeCell ref="K9:M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topLeftCell="A1"/>
  </sheetViews>
  <sheetFormatPr defaultColWidth="21.421875" defaultRowHeight="15"/>
  <cols>
    <col min="1" max="1" width="25.140625" style="9" bestFit="1" customWidth="1"/>
    <col min="2" max="2" width="21.421875" style="9" customWidth="1"/>
    <col min="3" max="3" width="26.57421875" style="9" bestFit="1" customWidth="1"/>
    <col min="4" max="16384" width="21.421875" style="9" customWidth="1"/>
  </cols>
  <sheetData>
    <row r="1" ht="15.75">
      <c r="A1" s="12" t="s">
        <v>18</v>
      </c>
    </row>
    <row r="2" ht="15.75">
      <c r="A2" s="12"/>
    </row>
    <row r="3" spans="1:5" ht="15">
      <c r="A3" s="104" t="s">
        <v>228</v>
      </c>
      <c r="B3" s="104"/>
      <c r="C3" s="104"/>
      <c r="D3" s="104"/>
      <c r="E3" s="104"/>
    </row>
    <row r="4" ht="15.75">
      <c r="A4" s="12"/>
    </row>
    <row r="6" spans="1:4" ht="15">
      <c r="A6" s="101" t="s">
        <v>221</v>
      </c>
      <c r="B6" s="102"/>
      <c r="C6" s="102"/>
      <c r="D6" s="103"/>
    </row>
    <row r="7" spans="1:4" ht="25.5">
      <c r="A7" s="35" t="s">
        <v>180</v>
      </c>
      <c r="B7" s="10" t="s">
        <v>33</v>
      </c>
      <c r="C7" s="10" t="s">
        <v>34</v>
      </c>
      <c r="D7" s="8" t="s">
        <v>35</v>
      </c>
    </row>
    <row r="8" spans="1:4" ht="15">
      <c r="A8" s="7" t="s">
        <v>36</v>
      </c>
      <c r="B8" s="21">
        <v>3679</v>
      </c>
      <c r="C8" s="21">
        <v>2967</v>
      </c>
      <c r="D8" s="16">
        <f aca="true" t="shared" si="0" ref="D8:D13">B8-C8</f>
        <v>712</v>
      </c>
    </row>
    <row r="9" spans="1:4" ht="15">
      <c r="A9" s="7" t="s">
        <v>37</v>
      </c>
      <c r="B9" s="21">
        <v>261</v>
      </c>
      <c r="C9" s="21">
        <v>225</v>
      </c>
      <c r="D9" s="16">
        <f t="shared" si="0"/>
        <v>36</v>
      </c>
    </row>
    <row r="10" spans="1:4" ht="15">
      <c r="A10" s="7" t="s">
        <v>38</v>
      </c>
      <c r="B10" s="21">
        <v>305</v>
      </c>
      <c r="C10" s="21">
        <v>268</v>
      </c>
      <c r="D10" s="16">
        <f t="shared" si="0"/>
        <v>37</v>
      </c>
    </row>
    <row r="11" spans="1:4" ht="15">
      <c r="A11" s="7" t="s">
        <v>39</v>
      </c>
      <c r="B11" s="80">
        <v>5702</v>
      </c>
      <c r="C11" s="80">
        <v>3850</v>
      </c>
      <c r="D11" s="16">
        <f t="shared" si="0"/>
        <v>1852</v>
      </c>
    </row>
    <row r="12" spans="1:4" ht="15">
      <c r="A12" s="7" t="s">
        <v>40</v>
      </c>
      <c r="B12" s="21">
        <v>91</v>
      </c>
      <c r="C12" s="21">
        <v>87</v>
      </c>
      <c r="D12" s="16">
        <f t="shared" si="0"/>
        <v>4</v>
      </c>
    </row>
    <row r="13" spans="1:4" ht="15.75">
      <c r="A13" s="5" t="s">
        <v>5</v>
      </c>
      <c r="B13" s="17">
        <f>SUM(B8:B12)</f>
        <v>10038</v>
      </c>
      <c r="C13" s="17">
        <f>SUM(C8:C12)</f>
        <v>7397</v>
      </c>
      <c r="D13" s="17">
        <f t="shared" si="0"/>
        <v>2641</v>
      </c>
    </row>
    <row r="34" spans="1:3" ht="15">
      <c r="A34" s="93" t="s">
        <v>229</v>
      </c>
      <c r="B34" s="93"/>
      <c r="C34" s="93"/>
    </row>
    <row r="35" spans="1:3" ht="15">
      <c r="A35" s="93"/>
      <c r="B35" s="93"/>
      <c r="C35" s="93"/>
    </row>
    <row r="36" spans="1:3" ht="15">
      <c r="A36" s="93"/>
      <c r="B36" s="93"/>
      <c r="C36" s="93"/>
    </row>
  </sheetData>
  <mergeCells count="3">
    <mergeCell ref="A6:D6"/>
    <mergeCell ref="A34:C36"/>
    <mergeCell ref="A3:E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workbookViewId="0" topLeftCell="A1"/>
  </sheetViews>
  <sheetFormatPr defaultColWidth="11.421875" defaultRowHeight="15"/>
  <cols>
    <col min="1" max="1" width="24.57421875" style="9" bestFit="1" customWidth="1"/>
    <col min="2" max="2" width="14.7109375" style="9" bestFit="1" customWidth="1"/>
    <col min="3" max="3" width="15.00390625" style="9" bestFit="1" customWidth="1"/>
    <col min="4" max="4" width="11.8515625" style="9" bestFit="1" customWidth="1"/>
    <col min="5" max="5" width="14.7109375" style="9" bestFit="1" customWidth="1"/>
    <col min="6" max="6" width="14.421875" style="9" bestFit="1" customWidth="1"/>
    <col min="7" max="7" width="11.8515625" style="9" bestFit="1" customWidth="1"/>
    <col min="8" max="8" width="15.28125" style="9" bestFit="1" customWidth="1"/>
    <col min="9" max="9" width="14.421875" style="9" bestFit="1" customWidth="1"/>
    <col min="10" max="10" width="11.8515625" style="9" bestFit="1" customWidth="1"/>
    <col min="11" max="11" width="14.7109375" style="9" bestFit="1" customWidth="1"/>
    <col min="12" max="12" width="14.421875" style="9" bestFit="1" customWidth="1"/>
    <col min="13" max="13" width="11.8515625" style="9" bestFit="1" customWidth="1"/>
    <col min="14" max="14" width="14.7109375" style="9" bestFit="1" customWidth="1"/>
    <col min="15" max="15" width="14.421875" style="9" bestFit="1" customWidth="1"/>
    <col min="16" max="16" width="11.8515625" style="9" bestFit="1" customWidth="1"/>
    <col min="17" max="17" width="14.7109375" style="9" bestFit="1" customWidth="1"/>
    <col min="18" max="18" width="14.421875" style="9" bestFit="1" customWidth="1"/>
    <col min="19" max="19" width="11.8515625" style="9" bestFit="1" customWidth="1"/>
    <col min="20" max="20" width="14.7109375" style="9" bestFit="1" customWidth="1"/>
    <col min="21" max="21" width="14.421875" style="9" bestFit="1" customWidth="1"/>
    <col min="22" max="22" width="11.8515625" style="9" bestFit="1" customWidth="1"/>
    <col min="23" max="23" width="14.7109375" style="9" bestFit="1" customWidth="1"/>
    <col min="24" max="24" width="14.421875" style="9" bestFit="1" customWidth="1"/>
    <col min="25" max="25" width="11.8515625" style="9" bestFit="1" customWidth="1"/>
    <col min="26" max="26" width="14.7109375" style="9" bestFit="1" customWidth="1"/>
    <col min="27" max="27" width="14.421875" style="9" bestFit="1" customWidth="1"/>
    <col min="28" max="28" width="11.8515625" style="9" bestFit="1" customWidth="1"/>
    <col min="29" max="29" width="14.7109375" style="9" bestFit="1" customWidth="1"/>
    <col min="30" max="30" width="14.421875" style="9" bestFit="1" customWidth="1"/>
    <col min="31" max="31" width="11.8515625" style="9" bestFit="1" customWidth="1"/>
    <col min="32" max="32" width="7.140625" style="9" bestFit="1" customWidth="1"/>
    <col min="33" max="16384" width="11.421875" style="9" customWidth="1"/>
  </cols>
  <sheetData>
    <row r="1" ht="15.75">
      <c r="A1" s="12" t="s">
        <v>18</v>
      </c>
    </row>
    <row r="2" ht="15.75">
      <c r="A2" s="12"/>
    </row>
    <row r="4" spans="1:8" ht="15">
      <c r="A4" s="97" t="s">
        <v>230</v>
      </c>
      <c r="B4" s="97"/>
      <c r="C4" s="97"/>
      <c r="D4" s="97"/>
      <c r="E4" s="97"/>
      <c r="F4" s="97"/>
      <c r="G4" s="97"/>
      <c r="H4" s="97"/>
    </row>
    <row r="5" ht="15.75">
      <c r="A5" s="12"/>
    </row>
    <row r="7" spans="1:32" ht="15">
      <c r="A7" s="105" t="s">
        <v>221</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row>
    <row r="8" spans="1:34" ht="15">
      <c r="A8" s="95" t="s">
        <v>180</v>
      </c>
      <c r="B8" s="99" t="s">
        <v>41</v>
      </c>
      <c r="C8" s="99"/>
      <c r="D8" s="99"/>
      <c r="E8" s="99" t="s">
        <v>42</v>
      </c>
      <c r="F8" s="99"/>
      <c r="G8" s="99"/>
      <c r="H8" s="99" t="s">
        <v>43</v>
      </c>
      <c r="I8" s="99"/>
      <c r="J8" s="99"/>
      <c r="K8" s="99" t="s">
        <v>44</v>
      </c>
      <c r="L8" s="99"/>
      <c r="M8" s="99"/>
      <c r="N8" s="99" t="s">
        <v>45</v>
      </c>
      <c r="O8" s="99"/>
      <c r="P8" s="99"/>
      <c r="Q8" s="99" t="s">
        <v>46</v>
      </c>
      <c r="R8" s="99"/>
      <c r="S8" s="99"/>
      <c r="T8" s="99" t="s">
        <v>47</v>
      </c>
      <c r="U8" s="99"/>
      <c r="V8" s="99"/>
      <c r="W8" s="99" t="s">
        <v>48</v>
      </c>
      <c r="X8" s="99"/>
      <c r="Y8" s="99"/>
      <c r="Z8" s="99" t="s">
        <v>49</v>
      </c>
      <c r="AA8" s="99"/>
      <c r="AB8" s="99"/>
      <c r="AC8" s="99" t="s">
        <v>50</v>
      </c>
      <c r="AD8" s="99"/>
      <c r="AE8" s="99"/>
      <c r="AF8" s="99" t="s">
        <v>5</v>
      </c>
      <c r="AG8" s="11"/>
      <c r="AH8" s="11"/>
    </row>
    <row r="9" spans="1:32" ht="15">
      <c r="A9" s="96"/>
      <c r="B9" s="26" t="s">
        <v>162</v>
      </c>
      <c r="C9" s="10" t="s">
        <v>51</v>
      </c>
      <c r="D9" s="10" t="s">
        <v>52</v>
      </c>
      <c r="E9" s="26" t="s">
        <v>163</v>
      </c>
      <c r="F9" s="10" t="s">
        <v>53</v>
      </c>
      <c r="G9" s="10" t="s">
        <v>54</v>
      </c>
      <c r="H9" s="26" t="s">
        <v>164</v>
      </c>
      <c r="I9" s="10" t="s">
        <v>55</v>
      </c>
      <c r="J9" s="10" t="s">
        <v>56</v>
      </c>
      <c r="K9" s="26" t="s">
        <v>165</v>
      </c>
      <c r="L9" s="10" t="s">
        <v>57</v>
      </c>
      <c r="M9" s="10" t="s">
        <v>58</v>
      </c>
      <c r="N9" s="26" t="s">
        <v>166</v>
      </c>
      <c r="O9" s="10" t="s">
        <v>59</v>
      </c>
      <c r="P9" s="10" t="s">
        <v>60</v>
      </c>
      <c r="Q9" s="26" t="s">
        <v>167</v>
      </c>
      <c r="R9" s="10" t="s">
        <v>61</v>
      </c>
      <c r="S9" s="10" t="s">
        <v>62</v>
      </c>
      <c r="T9" s="26" t="s">
        <v>168</v>
      </c>
      <c r="U9" s="10" t="s">
        <v>63</v>
      </c>
      <c r="V9" s="10" t="s">
        <v>64</v>
      </c>
      <c r="W9" s="26" t="s">
        <v>169</v>
      </c>
      <c r="X9" s="10" t="s">
        <v>65</v>
      </c>
      <c r="Y9" s="10" t="s">
        <v>66</v>
      </c>
      <c r="Z9" s="26" t="s">
        <v>170</v>
      </c>
      <c r="AA9" s="10" t="s">
        <v>67</v>
      </c>
      <c r="AB9" s="10" t="s">
        <v>68</v>
      </c>
      <c r="AC9" s="26" t="s">
        <v>171</v>
      </c>
      <c r="AD9" s="10" t="s">
        <v>69</v>
      </c>
      <c r="AE9" s="10" t="s">
        <v>70</v>
      </c>
      <c r="AF9" s="99"/>
    </row>
    <row r="10" spans="1:32" ht="15">
      <c r="A10" s="7" t="s">
        <v>36</v>
      </c>
      <c r="B10" s="21">
        <v>75</v>
      </c>
      <c r="C10" s="21">
        <v>50</v>
      </c>
      <c r="D10" s="80">
        <f>B10+C10</f>
        <v>125</v>
      </c>
      <c r="E10" s="21">
        <v>335</v>
      </c>
      <c r="F10" s="21">
        <v>258</v>
      </c>
      <c r="G10" s="80">
        <f>E10+F10</f>
        <v>593</v>
      </c>
      <c r="H10" s="21">
        <v>282</v>
      </c>
      <c r="I10" s="21">
        <v>223</v>
      </c>
      <c r="J10" s="80">
        <f>H10+I10</f>
        <v>505</v>
      </c>
      <c r="K10" s="21">
        <v>220</v>
      </c>
      <c r="L10" s="21">
        <v>121</v>
      </c>
      <c r="M10" s="80">
        <f>K10+L10</f>
        <v>341</v>
      </c>
      <c r="N10" s="21">
        <v>190</v>
      </c>
      <c r="O10" s="21">
        <v>107</v>
      </c>
      <c r="P10" s="80">
        <f>N10+O10</f>
        <v>297</v>
      </c>
      <c r="Q10" s="21">
        <v>203</v>
      </c>
      <c r="R10" s="21">
        <v>139</v>
      </c>
      <c r="S10" s="80">
        <f>Q10+R10</f>
        <v>342</v>
      </c>
      <c r="T10" s="21">
        <v>189</v>
      </c>
      <c r="U10" s="21">
        <v>120</v>
      </c>
      <c r="V10" s="80">
        <f>T10+U10</f>
        <v>309</v>
      </c>
      <c r="W10" s="21">
        <v>189</v>
      </c>
      <c r="X10" s="21">
        <v>81</v>
      </c>
      <c r="Y10" s="80">
        <f>W10+X10</f>
        <v>270</v>
      </c>
      <c r="Z10" s="21">
        <v>106</v>
      </c>
      <c r="AA10" s="21">
        <v>28</v>
      </c>
      <c r="AB10" s="80">
        <f>Z10+AA10</f>
        <v>134</v>
      </c>
      <c r="AC10" s="21">
        <v>41</v>
      </c>
      <c r="AD10" s="21">
        <v>10</v>
      </c>
      <c r="AE10" s="16">
        <f>AC10+AD10</f>
        <v>51</v>
      </c>
      <c r="AF10" s="16">
        <f>D10+G10+J10+M10+P10+S10+V10+Y10+AB10+AE10</f>
        <v>2967</v>
      </c>
    </row>
    <row r="11" spans="1:32" ht="15">
      <c r="A11" s="7" t="s">
        <v>37</v>
      </c>
      <c r="B11" s="21">
        <v>2</v>
      </c>
      <c r="C11" s="21">
        <v>2</v>
      </c>
      <c r="D11" s="80">
        <f>B11+C11</f>
        <v>4</v>
      </c>
      <c r="E11" s="21">
        <v>18</v>
      </c>
      <c r="F11" s="21">
        <v>7</v>
      </c>
      <c r="G11" s="80">
        <f>E11+F11</f>
        <v>25</v>
      </c>
      <c r="H11" s="21">
        <v>28</v>
      </c>
      <c r="I11" s="21">
        <v>11</v>
      </c>
      <c r="J11" s="80">
        <f>H11+I11</f>
        <v>39</v>
      </c>
      <c r="K11" s="21">
        <v>42</v>
      </c>
      <c r="L11" s="21">
        <v>10</v>
      </c>
      <c r="M11" s="80">
        <f>K11+L11</f>
        <v>52</v>
      </c>
      <c r="N11" s="21">
        <v>24</v>
      </c>
      <c r="O11" s="21"/>
      <c r="P11" s="80">
        <f>N11+O11</f>
        <v>24</v>
      </c>
      <c r="Q11" s="21">
        <v>22</v>
      </c>
      <c r="R11" s="21">
        <v>4</v>
      </c>
      <c r="S11" s="80">
        <f>Q11+R11</f>
        <v>26</v>
      </c>
      <c r="T11" s="21">
        <v>19</v>
      </c>
      <c r="U11" s="21">
        <v>3</v>
      </c>
      <c r="V11" s="80">
        <f>T11+U11</f>
        <v>22</v>
      </c>
      <c r="W11" s="21">
        <v>15</v>
      </c>
      <c r="X11" s="21">
        <v>3</v>
      </c>
      <c r="Y11" s="80">
        <f>W11+X11</f>
        <v>18</v>
      </c>
      <c r="Z11" s="21">
        <v>13</v>
      </c>
      <c r="AA11" s="21"/>
      <c r="AB11" s="80">
        <f>Z11+AA11</f>
        <v>13</v>
      </c>
      <c r="AC11" s="21">
        <v>2</v>
      </c>
      <c r="AD11" s="21"/>
      <c r="AE11" s="16">
        <f>AC11+AD11</f>
        <v>2</v>
      </c>
      <c r="AF11" s="16">
        <f>D11+G11+J11+M11+P11+S11+V11+Y11+AB11+AE11</f>
        <v>225</v>
      </c>
    </row>
    <row r="12" spans="1:32" ht="15">
      <c r="A12" s="7" t="s">
        <v>38</v>
      </c>
      <c r="B12" s="21">
        <v>2</v>
      </c>
      <c r="C12" s="21"/>
      <c r="D12" s="80">
        <f>B12+C12</f>
        <v>2</v>
      </c>
      <c r="E12" s="21">
        <v>20</v>
      </c>
      <c r="F12" s="21">
        <v>2</v>
      </c>
      <c r="G12" s="80">
        <f>E12+F12</f>
        <v>22</v>
      </c>
      <c r="H12" s="21">
        <v>23</v>
      </c>
      <c r="I12" s="21"/>
      <c r="J12" s="80">
        <f>H12+I12</f>
        <v>23</v>
      </c>
      <c r="K12" s="21">
        <v>26</v>
      </c>
      <c r="L12" s="21">
        <v>1</v>
      </c>
      <c r="M12" s="80">
        <f>K12+L12</f>
        <v>27</v>
      </c>
      <c r="N12" s="21">
        <v>40</v>
      </c>
      <c r="O12" s="21">
        <v>1</v>
      </c>
      <c r="P12" s="80">
        <f>N12+O12</f>
        <v>41</v>
      </c>
      <c r="Q12" s="21">
        <v>45</v>
      </c>
      <c r="R12" s="21">
        <v>2</v>
      </c>
      <c r="S12" s="80">
        <f>Q12+R12</f>
        <v>47</v>
      </c>
      <c r="T12" s="21">
        <v>43</v>
      </c>
      <c r="U12" s="21">
        <v>1</v>
      </c>
      <c r="V12" s="80">
        <f>T12+U12</f>
        <v>44</v>
      </c>
      <c r="W12" s="21">
        <v>40</v>
      </c>
      <c r="X12" s="21"/>
      <c r="Y12" s="80">
        <f>W12+X12</f>
        <v>40</v>
      </c>
      <c r="Z12" s="21">
        <v>16</v>
      </c>
      <c r="AA12" s="21"/>
      <c r="AB12" s="80">
        <f>Z12+AA12</f>
        <v>16</v>
      </c>
      <c r="AC12" s="21">
        <v>6</v>
      </c>
      <c r="AD12" s="21"/>
      <c r="AE12" s="16">
        <f>AC12+AD12</f>
        <v>6</v>
      </c>
      <c r="AF12" s="16">
        <f>D12+G12+J12+M12+P12+S12+V12+Y12+AB12+AE12</f>
        <v>268</v>
      </c>
    </row>
    <row r="13" spans="1:32" ht="15">
      <c r="A13" s="7" t="s">
        <v>39</v>
      </c>
      <c r="B13" s="21">
        <v>52</v>
      </c>
      <c r="C13" s="21">
        <v>53</v>
      </c>
      <c r="D13" s="80">
        <f>B13+C13</f>
        <v>105</v>
      </c>
      <c r="E13" s="21">
        <v>305</v>
      </c>
      <c r="F13" s="21">
        <v>356</v>
      </c>
      <c r="G13" s="80">
        <f>E13+F13</f>
        <v>661</v>
      </c>
      <c r="H13" s="21">
        <v>389</v>
      </c>
      <c r="I13" s="21">
        <v>401</v>
      </c>
      <c r="J13" s="80">
        <f>H13+I13</f>
        <v>790</v>
      </c>
      <c r="K13" s="21">
        <v>349</v>
      </c>
      <c r="L13" s="21">
        <v>309</v>
      </c>
      <c r="M13" s="80">
        <f>K13+L13</f>
        <v>658</v>
      </c>
      <c r="N13" s="21">
        <v>286</v>
      </c>
      <c r="O13" s="21">
        <v>225</v>
      </c>
      <c r="P13" s="80">
        <f>N13+O13</f>
        <v>511</v>
      </c>
      <c r="Q13" s="21">
        <v>226</v>
      </c>
      <c r="R13" s="21">
        <v>182</v>
      </c>
      <c r="S13" s="80">
        <f>Q13+R13</f>
        <v>408</v>
      </c>
      <c r="T13" s="21">
        <v>157</v>
      </c>
      <c r="U13" s="21">
        <v>158</v>
      </c>
      <c r="V13" s="80">
        <f>T13+U13</f>
        <v>315</v>
      </c>
      <c r="W13" s="21">
        <v>127</v>
      </c>
      <c r="X13" s="21">
        <v>105</v>
      </c>
      <c r="Y13" s="80">
        <f>W13+X13</f>
        <v>232</v>
      </c>
      <c r="Z13" s="21">
        <v>62</v>
      </c>
      <c r="AA13" s="21">
        <v>65</v>
      </c>
      <c r="AB13" s="80">
        <f>Z13+AA13</f>
        <v>127</v>
      </c>
      <c r="AC13" s="21">
        <v>23</v>
      </c>
      <c r="AD13" s="21">
        <v>20</v>
      </c>
      <c r="AE13" s="16">
        <f>AC13+AD13</f>
        <v>43</v>
      </c>
      <c r="AF13" s="16">
        <f>D13+G13+J13+M13+P13+S13+V13+Y13+AB13+AE13</f>
        <v>3850</v>
      </c>
    </row>
    <row r="14" spans="1:32" ht="15">
      <c r="A14" s="7" t="s">
        <v>40</v>
      </c>
      <c r="B14" s="21">
        <v>1</v>
      </c>
      <c r="C14" s="21"/>
      <c r="D14" s="80">
        <f>B14+C14</f>
        <v>1</v>
      </c>
      <c r="E14" s="21">
        <v>2</v>
      </c>
      <c r="F14" s="21">
        <v>4</v>
      </c>
      <c r="G14" s="80">
        <f>E14+F14</f>
        <v>6</v>
      </c>
      <c r="H14" s="21">
        <v>5</v>
      </c>
      <c r="I14" s="21">
        <v>3</v>
      </c>
      <c r="J14" s="80">
        <f>H14+I14</f>
        <v>8</v>
      </c>
      <c r="K14" s="21">
        <v>7</v>
      </c>
      <c r="L14" s="21">
        <v>6</v>
      </c>
      <c r="M14" s="80">
        <f>K14+L14</f>
        <v>13</v>
      </c>
      <c r="N14" s="21">
        <v>6</v>
      </c>
      <c r="O14" s="21">
        <v>9</v>
      </c>
      <c r="P14" s="80">
        <f>N14+O14</f>
        <v>15</v>
      </c>
      <c r="Q14" s="21">
        <v>2</v>
      </c>
      <c r="R14" s="21">
        <v>5</v>
      </c>
      <c r="S14" s="80">
        <f>Q14+R14</f>
        <v>7</v>
      </c>
      <c r="T14" s="21">
        <v>3</v>
      </c>
      <c r="U14" s="21">
        <v>5</v>
      </c>
      <c r="V14" s="80">
        <f>T14+U14</f>
        <v>8</v>
      </c>
      <c r="W14" s="21">
        <v>8</v>
      </c>
      <c r="X14" s="21">
        <v>9</v>
      </c>
      <c r="Y14" s="80">
        <f>W14+X14</f>
        <v>17</v>
      </c>
      <c r="Z14" s="21">
        <v>2</v>
      </c>
      <c r="AA14" s="21">
        <v>6</v>
      </c>
      <c r="AB14" s="80">
        <f>Z14+AA14</f>
        <v>8</v>
      </c>
      <c r="AC14" s="21">
        <v>2</v>
      </c>
      <c r="AD14" s="21">
        <v>2</v>
      </c>
      <c r="AE14" s="16">
        <f>AC14+AD14</f>
        <v>4</v>
      </c>
      <c r="AF14" s="16">
        <f>D14+G14+J14+M14+P14+S14+V14+Y14+AB14+AE14</f>
        <v>87</v>
      </c>
    </row>
    <row r="15" spans="1:32" ht="15.75">
      <c r="A15" s="5" t="s">
        <v>5</v>
      </c>
      <c r="B15" s="17">
        <f>SUM(B10:B14)</f>
        <v>132</v>
      </c>
      <c r="C15" s="17">
        <f aca="true" t="shared" si="0" ref="C15:AE15">SUM(C10:C14)</f>
        <v>105</v>
      </c>
      <c r="D15" s="17">
        <f t="shared" si="0"/>
        <v>237</v>
      </c>
      <c r="E15" s="17">
        <f t="shared" si="0"/>
        <v>680</v>
      </c>
      <c r="F15" s="17">
        <f t="shared" si="0"/>
        <v>627</v>
      </c>
      <c r="G15" s="17">
        <f t="shared" si="0"/>
        <v>1307</v>
      </c>
      <c r="H15" s="59">
        <f t="shared" si="0"/>
        <v>727</v>
      </c>
      <c r="I15" s="17">
        <f t="shared" si="0"/>
        <v>638</v>
      </c>
      <c r="J15" s="17">
        <f t="shared" si="0"/>
        <v>1365</v>
      </c>
      <c r="K15" s="17">
        <f t="shared" si="0"/>
        <v>644</v>
      </c>
      <c r="L15" s="17">
        <f t="shared" si="0"/>
        <v>447</v>
      </c>
      <c r="M15" s="17">
        <f t="shared" si="0"/>
        <v>1091</v>
      </c>
      <c r="N15" s="17">
        <f t="shared" si="0"/>
        <v>546</v>
      </c>
      <c r="O15" s="17">
        <f t="shared" si="0"/>
        <v>342</v>
      </c>
      <c r="P15" s="17">
        <f t="shared" si="0"/>
        <v>888</v>
      </c>
      <c r="Q15" s="17">
        <f t="shared" si="0"/>
        <v>498</v>
      </c>
      <c r="R15" s="17">
        <f t="shared" si="0"/>
        <v>332</v>
      </c>
      <c r="S15" s="17">
        <f t="shared" si="0"/>
        <v>830</v>
      </c>
      <c r="T15" s="17">
        <f t="shared" si="0"/>
        <v>411</v>
      </c>
      <c r="U15" s="17">
        <f t="shared" si="0"/>
        <v>287</v>
      </c>
      <c r="V15" s="17">
        <f t="shared" si="0"/>
        <v>698</v>
      </c>
      <c r="W15" s="17">
        <f>SUM(W10:W14)</f>
        <v>379</v>
      </c>
      <c r="X15" s="17">
        <f>SUM(X10:X14)</f>
        <v>198</v>
      </c>
      <c r="Y15" s="17">
        <f t="shared" si="0"/>
        <v>577</v>
      </c>
      <c r="Z15" s="17">
        <f t="shared" si="0"/>
        <v>199</v>
      </c>
      <c r="AA15" s="17">
        <f t="shared" si="0"/>
        <v>99</v>
      </c>
      <c r="AB15" s="17">
        <f t="shared" si="0"/>
        <v>298</v>
      </c>
      <c r="AC15" s="17">
        <f t="shared" si="0"/>
        <v>74</v>
      </c>
      <c r="AD15" s="17">
        <f t="shared" si="0"/>
        <v>32</v>
      </c>
      <c r="AE15" s="17">
        <f t="shared" si="0"/>
        <v>106</v>
      </c>
      <c r="AF15" s="17">
        <f>SUM(AF10:AF14)</f>
        <v>7397</v>
      </c>
    </row>
    <row r="36" spans="2:7" ht="15">
      <c r="B36" s="93" t="s">
        <v>231</v>
      </c>
      <c r="C36" s="93"/>
      <c r="D36" s="93"/>
      <c r="E36" s="93"/>
      <c r="F36" s="93"/>
      <c r="G36" s="93"/>
    </row>
    <row r="37" spans="2:7" ht="15">
      <c r="B37" s="93"/>
      <c r="C37" s="93"/>
      <c r="D37" s="93"/>
      <c r="E37" s="93"/>
      <c r="F37" s="93"/>
      <c r="G37" s="93"/>
    </row>
    <row r="38" spans="2:7" ht="15">
      <c r="B38" s="93"/>
      <c r="C38" s="93"/>
      <c r="D38" s="93"/>
      <c r="E38" s="93"/>
      <c r="F38" s="93"/>
      <c r="G38" s="93"/>
    </row>
  </sheetData>
  <mergeCells count="15">
    <mergeCell ref="A4:H4"/>
    <mergeCell ref="B36:G38"/>
    <mergeCell ref="N8:P8"/>
    <mergeCell ref="Q8:S8"/>
    <mergeCell ref="A7:AF7"/>
    <mergeCell ref="T8:V8"/>
    <mergeCell ref="W8:Y8"/>
    <mergeCell ref="Z8:AB8"/>
    <mergeCell ref="AC8:AE8"/>
    <mergeCell ref="AF8:AF9"/>
    <mergeCell ref="B8:D8"/>
    <mergeCell ref="E8:G8"/>
    <mergeCell ref="H8:J8"/>
    <mergeCell ref="K8:M8"/>
    <mergeCell ref="A8:A9"/>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topLeftCell="A1"/>
  </sheetViews>
  <sheetFormatPr defaultColWidth="11.421875" defaultRowHeight="15"/>
  <cols>
    <col min="1" max="1" width="7.57421875" style="9" bestFit="1" customWidth="1"/>
    <col min="2" max="2" width="47.57421875" style="9" customWidth="1"/>
    <col min="3" max="16384" width="11.421875" style="9" customWidth="1"/>
  </cols>
  <sheetData>
    <row r="1" ht="15.75">
      <c r="A1" s="12" t="s">
        <v>18</v>
      </c>
    </row>
    <row r="2" ht="15.75">
      <c r="A2" s="12"/>
    </row>
    <row r="3" spans="1:9" ht="15">
      <c r="A3" s="97" t="s">
        <v>272</v>
      </c>
      <c r="B3" s="97"/>
      <c r="C3" s="97"/>
      <c r="D3" s="97"/>
      <c r="E3" s="97"/>
      <c r="F3" s="97"/>
      <c r="G3" s="97"/>
      <c r="H3" s="97"/>
      <c r="I3" s="97"/>
    </row>
    <row r="4" ht="15.75">
      <c r="A4" s="12"/>
    </row>
    <row r="6" spans="1:11" ht="15">
      <c r="A6" s="105" t="s">
        <v>221</v>
      </c>
      <c r="B6" s="105"/>
      <c r="C6" s="105"/>
      <c r="D6" s="105"/>
      <c r="E6" s="105"/>
      <c r="F6" s="105"/>
      <c r="G6" s="105"/>
      <c r="H6" s="105"/>
      <c r="I6" s="105"/>
      <c r="J6" s="105"/>
      <c r="K6" s="105"/>
    </row>
    <row r="7" spans="1:11" ht="24.75" customHeight="1">
      <c r="A7" s="108" t="s">
        <v>71</v>
      </c>
      <c r="B7" s="108" t="s">
        <v>72</v>
      </c>
      <c r="C7" s="99" t="s">
        <v>0</v>
      </c>
      <c r="D7" s="99"/>
      <c r="E7" s="99"/>
      <c r="F7" s="99" t="s">
        <v>1</v>
      </c>
      <c r="G7" s="99"/>
      <c r="H7" s="99"/>
      <c r="I7" s="100" t="s">
        <v>2</v>
      </c>
      <c r="J7" s="100"/>
      <c r="K7" s="100"/>
    </row>
    <row r="8" spans="1:11" ht="15">
      <c r="A8" s="109"/>
      <c r="B8" s="109"/>
      <c r="C8" s="26" t="s">
        <v>175</v>
      </c>
      <c r="D8" s="10" t="s">
        <v>3</v>
      </c>
      <c r="E8" s="10" t="s">
        <v>7</v>
      </c>
      <c r="F8" s="26" t="s">
        <v>160</v>
      </c>
      <c r="G8" s="10" t="s">
        <v>3</v>
      </c>
      <c r="H8" s="10" t="s">
        <v>7</v>
      </c>
      <c r="I8" s="26" t="s">
        <v>160</v>
      </c>
      <c r="J8" s="10" t="s">
        <v>20</v>
      </c>
      <c r="K8" s="10" t="s">
        <v>7</v>
      </c>
    </row>
    <row r="9" spans="1:11" ht="25.5">
      <c r="A9" s="14" t="s">
        <v>73</v>
      </c>
      <c r="B9" s="74" t="s">
        <v>232</v>
      </c>
      <c r="C9" s="43">
        <v>1474</v>
      </c>
      <c r="D9" s="43">
        <v>835</v>
      </c>
      <c r="E9" s="31">
        <f>C9+D9</f>
        <v>2309</v>
      </c>
      <c r="F9" s="43">
        <v>1283</v>
      </c>
      <c r="G9" s="43">
        <v>738</v>
      </c>
      <c r="H9" s="31">
        <f>F9+G9</f>
        <v>2021</v>
      </c>
      <c r="I9" s="31">
        <f>C9-F9</f>
        <v>191</v>
      </c>
      <c r="J9" s="31">
        <f>D9-G9</f>
        <v>97</v>
      </c>
      <c r="K9" s="31">
        <f>E9-H9</f>
        <v>288</v>
      </c>
    </row>
    <row r="10" spans="1:11" ht="15">
      <c r="A10" s="14" t="s">
        <v>74</v>
      </c>
      <c r="B10" s="74" t="s">
        <v>233</v>
      </c>
      <c r="C10" s="43">
        <v>729</v>
      </c>
      <c r="D10" s="43">
        <v>574</v>
      </c>
      <c r="E10" s="31">
        <f aca="true" t="shared" si="0" ref="E10:E48">C10+D10</f>
        <v>1303</v>
      </c>
      <c r="F10" s="43">
        <v>361</v>
      </c>
      <c r="G10" s="43">
        <v>270</v>
      </c>
      <c r="H10" s="31">
        <f aca="true" t="shared" si="1" ref="H10:H48">F10+G10</f>
        <v>631</v>
      </c>
      <c r="I10" s="31">
        <f aca="true" t="shared" si="2" ref="I10:I48">C10-F10</f>
        <v>368</v>
      </c>
      <c r="J10" s="31">
        <f aca="true" t="shared" si="3" ref="J10:J48">D10-G10</f>
        <v>304</v>
      </c>
      <c r="K10" s="31">
        <f aca="true" t="shared" si="4" ref="K10:K48">E10-H10</f>
        <v>672</v>
      </c>
    </row>
    <row r="11" spans="1:11" ht="25.5">
      <c r="A11" s="14" t="s">
        <v>75</v>
      </c>
      <c r="B11" s="74" t="s">
        <v>234</v>
      </c>
      <c r="C11" s="43">
        <v>73</v>
      </c>
      <c r="D11" s="43">
        <v>378</v>
      </c>
      <c r="E11" s="31">
        <f t="shared" si="0"/>
        <v>451</v>
      </c>
      <c r="F11" s="43">
        <v>59</v>
      </c>
      <c r="G11" s="43">
        <v>264</v>
      </c>
      <c r="H11" s="31">
        <f t="shared" si="1"/>
        <v>323</v>
      </c>
      <c r="I11" s="31">
        <f t="shared" si="2"/>
        <v>14</v>
      </c>
      <c r="J11" s="31">
        <f t="shared" si="3"/>
        <v>114</v>
      </c>
      <c r="K11" s="31">
        <f t="shared" si="4"/>
        <v>128</v>
      </c>
    </row>
    <row r="12" spans="1:11" ht="25.5">
      <c r="A12" s="14" t="s">
        <v>76</v>
      </c>
      <c r="B12" s="74" t="s">
        <v>235</v>
      </c>
      <c r="C12" s="43">
        <v>129</v>
      </c>
      <c r="D12" s="43">
        <v>177</v>
      </c>
      <c r="E12" s="31">
        <f t="shared" si="0"/>
        <v>306</v>
      </c>
      <c r="F12" s="43">
        <v>105</v>
      </c>
      <c r="G12" s="43">
        <v>144</v>
      </c>
      <c r="H12" s="31">
        <f t="shared" si="1"/>
        <v>249</v>
      </c>
      <c r="I12" s="31">
        <f t="shared" si="2"/>
        <v>24</v>
      </c>
      <c r="J12" s="31">
        <f t="shared" si="3"/>
        <v>33</v>
      </c>
      <c r="K12" s="31">
        <f t="shared" si="4"/>
        <v>57</v>
      </c>
    </row>
    <row r="13" spans="1:11" ht="15">
      <c r="A13" s="14" t="s">
        <v>77</v>
      </c>
      <c r="B13" s="74" t="s">
        <v>236</v>
      </c>
      <c r="C13" s="43">
        <v>183</v>
      </c>
      <c r="D13" s="43">
        <v>91</v>
      </c>
      <c r="E13" s="31">
        <f t="shared" si="0"/>
        <v>274</v>
      </c>
      <c r="F13" s="43">
        <v>170</v>
      </c>
      <c r="G13" s="43">
        <v>87</v>
      </c>
      <c r="H13" s="31">
        <f t="shared" si="1"/>
        <v>257</v>
      </c>
      <c r="I13" s="31">
        <f t="shared" si="2"/>
        <v>13</v>
      </c>
      <c r="J13" s="31">
        <f t="shared" si="3"/>
        <v>4</v>
      </c>
      <c r="K13" s="31">
        <f t="shared" si="4"/>
        <v>17</v>
      </c>
    </row>
    <row r="14" spans="1:11" ht="15">
      <c r="A14" s="14" t="s">
        <v>78</v>
      </c>
      <c r="B14" s="74" t="s">
        <v>237</v>
      </c>
      <c r="C14" s="43">
        <v>209</v>
      </c>
      <c r="D14" s="43">
        <v>51</v>
      </c>
      <c r="E14" s="31">
        <f t="shared" si="0"/>
        <v>260</v>
      </c>
      <c r="F14" s="43">
        <v>87</v>
      </c>
      <c r="G14" s="43">
        <v>22</v>
      </c>
      <c r="H14" s="31">
        <f t="shared" si="1"/>
        <v>109</v>
      </c>
      <c r="I14" s="31">
        <f t="shared" si="2"/>
        <v>122</v>
      </c>
      <c r="J14" s="31">
        <f t="shared" si="3"/>
        <v>29</v>
      </c>
      <c r="K14" s="31">
        <f t="shared" si="4"/>
        <v>151</v>
      </c>
    </row>
    <row r="15" spans="1:11" ht="15">
      <c r="A15" s="14" t="s">
        <v>79</v>
      </c>
      <c r="B15" s="74" t="s">
        <v>238</v>
      </c>
      <c r="C15" s="43">
        <v>69</v>
      </c>
      <c r="D15" s="43">
        <v>187</v>
      </c>
      <c r="E15" s="31">
        <f t="shared" si="0"/>
        <v>256</v>
      </c>
      <c r="F15" s="43">
        <v>64</v>
      </c>
      <c r="G15" s="43">
        <v>174</v>
      </c>
      <c r="H15" s="31">
        <f t="shared" si="1"/>
        <v>238</v>
      </c>
      <c r="I15" s="31">
        <f t="shared" si="2"/>
        <v>5</v>
      </c>
      <c r="J15" s="31">
        <f t="shared" si="3"/>
        <v>13</v>
      </c>
      <c r="K15" s="31">
        <f t="shared" si="4"/>
        <v>18</v>
      </c>
    </row>
    <row r="16" spans="1:11" ht="25.5">
      <c r="A16" s="14" t="s">
        <v>80</v>
      </c>
      <c r="B16" s="74" t="s">
        <v>239</v>
      </c>
      <c r="C16" s="43">
        <v>131</v>
      </c>
      <c r="D16" s="43">
        <v>104</v>
      </c>
      <c r="E16" s="31">
        <f t="shared" si="0"/>
        <v>235</v>
      </c>
      <c r="F16" s="43">
        <v>130</v>
      </c>
      <c r="G16" s="43">
        <v>103</v>
      </c>
      <c r="H16" s="31">
        <f t="shared" si="1"/>
        <v>233</v>
      </c>
      <c r="I16" s="31">
        <f t="shared" si="2"/>
        <v>1</v>
      </c>
      <c r="J16" s="31">
        <f t="shared" si="3"/>
        <v>1</v>
      </c>
      <c r="K16" s="31">
        <f t="shared" si="4"/>
        <v>2</v>
      </c>
    </row>
    <row r="17" spans="1:11" ht="38.25">
      <c r="A17" s="14" t="s">
        <v>81</v>
      </c>
      <c r="B17" s="74" t="s">
        <v>240</v>
      </c>
      <c r="C17" s="43">
        <v>108</v>
      </c>
      <c r="D17" s="43">
        <v>51</v>
      </c>
      <c r="E17" s="31">
        <f t="shared" si="0"/>
        <v>159</v>
      </c>
      <c r="F17" s="43">
        <v>108</v>
      </c>
      <c r="G17" s="43">
        <v>50</v>
      </c>
      <c r="H17" s="31">
        <f t="shared" si="1"/>
        <v>158</v>
      </c>
      <c r="I17" s="31">
        <f t="shared" si="2"/>
        <v>0</v>
      </c>
      <c r="J17" s="31">
        <f t="shared" si="3"/>
        <v>1</v>
      </c>
      <c r="K17" s="31">
        <f t="shared" si="4"/>
        <v>1</v>
      </c>
    </row>
    <row r="18" spans="1:11" ht="15">
      <c r="A18" s="14" t="s">
        <v>82</v>
      </c>
      <c r="B18" s="74" t="s">
        <v>241</v>
      </c>
      <c r="C18" s="43">
        <v>50</v>
      </c>
      <c r="D18" s="43">
        <v>99</v>
      </c>
      <c r="E18" s="31">
        <f t="shared" si="0"/>
        <v>149</v>
      </c>
      <c r="F18" s="43">
        <v>27</v>
      </c>
      <c r="G18" s="43">
        <v>50</v>
      </c>
      <c r="H18" s="31">
        <f t="shared" si="1"/>
        <v>77</v>
      </c>
      <c r="I18" s="31">
        <f t="shared" si="2"/>
        <v>23</v>
      </c>
      <c r="J18" s="31">
        <f t="shared" si="3"/>
        <v>49</v>
      </c>
      <c r="K18" s="31">
        <f t="shared" si="4"/>
        <v>72</v>
      </c>
    </row>
    <row r="19" spans="1:11" ht="15">
      <c r="A19" s="14" t="s">
        <v>83</v>
      </c>
      <c r="B19" s="74" t="s">
        <v>242</v>
      </c>
      <c r="C19" s="43">
        <v>143</v>
      </c>
      <c r="D19" s="43">
        <v>2</v>
      </c>
      <c r="E19" s="31">
        <f t="shared" si="0"/>
        <v>145</v>
      </c>
      <c r="F19" s="43">
        <v>117</v>
      </c>
      <c r="G19" s="43">
        <v>2</v>
      </c>
      <c r="H19" s="31">
        <f t="shared" si="1"/>
        <v>119</v>
      </c>
      <c r="I19" s="31">
        <f t="shared" si="2"/>
        <v>26</v>
      </c>
      <c r="J19" s="31">
        <f t="shared" si="3"/>
        <v>0</v>
      </c>
      <c r="K19" s="31">
        <f t="shared" si="4"/>
        <v>26</v>
      </c>
    </row>
    <row r="20" spans="1:11" ht="15">
      <c r="A20" s="14" t="s">
        <v>84</v>
      </c>
      <c r="B20" s="74" t="s">
        <v>243</v>
      </c>
      <c r="C20" s="43">
        <v>102</v>
      </c>
      <c r="D20" s="43"/>
      <c r="E20" s="31">
        <f t="shared" si="0"/>
        <v>102</v>
      </c>
      <c r="F20" s="43">
        <v>92</v>
      </c>
      <c r="G20" s="43"/>
      <c r="H20" s="31">
        <f t="shared" si="1"/>
        <v>92</v>
      </c>
      <c r="I20" s="31">
        <f t="shared" si="2"/>
        <v>10</v>
      </c>
      <c r="J20" s="31">
        <f t="shared" si="3"/>
        <v>0</v>
      </c>
      <c r="K20" s="31">
        <f t="shared" si="4"/>
        <v>10</v>
      </c>
    </row>
    <row r="21" spans="1:11" ht="15">
      <c r="A21" s="14" t="s">
        <v>85</v>
      </c>
      <c r="B21" s="74" t="s">
        <v>244</v>
      </c>
      <c r="C21" s="43">
        <v>10</v>
      </c>
      <c r="D21" s="43">
        <v>80</v>
      </c>
      <c r="E21" s="31">
        <f t="shared" si="0"/>
        <v>90</v>
      </c>
      <c r="F21" s="43">
        <v>9</v>
      </c>
      <c r="G21" s="43">
        <v>75</v>
      </c>
      <c r="H21" s="31">
        <f t="shared" si="1"/>
        <v>84</v>
      </c>
      <c r="I21" s="31">
        <f t="shared" si="2"/>
        <v>1</v>
      </c>
      <c r="J21" s="31">
        <f t="shared" si="3"/>
        <v>5</v>
      </c>
      <c r="K21" s="31">
        <f t="shared" si="4"/>
        <v>6</v>
      </c>
    </row>
    <row r="22" spans="1:11" ht="15">
      <c r="A22" s="14" t="s">
        <v>86</v>
      </c>
      <c r="B22" s="74" t="s">
        <v>245</v>
      </c>
      <c r="C22" s="43">
        <v>86</v>
      </c>
      <c r="D22" s="43">
        <v>3</v>
      </c>
      <c r="E22" s="31">
        <f t="shared" si="0"/>
        <v>89</v>
      </c>
      <c r="F22" s="43">
        <v>37</v>
      </c>
      <c r="G22" s="43">
        <v>1</v>
      </c>
      <c r="H22" s="31">
        <f t="shared" si="1"/>
        <v>38</v>
      </c>
      <c r="I22" s="31">
        <f t="shared" si="2"/>
        <v>49</v>
      </c>
      <c r="J22" s="31">
        <f t="shared" si="3"/>
        <v>2</v>
      </c>
      <c r="K22" s="31">
        <f t="shared" si="4"/>
        <v>51</v>
      </c>
    </row>
    <row r="23" spans="1:11" ht="15">
      <c r="A23" s="14" t="s">
        <v>87</v>
      </c>
      <c r="B23" s="74" t="s">
        <v>246</v>
      </c>
      <c r="C23" s="43">
        <v>23</v>
      </c>
      <c r="D23" s="43">
        <v>53</v>
      </c>
      <c r="E23" s="31">
        <f t="shared" si="0"/>
        <v>76</v>
      </c>
      <c r="F23" s="43">
        <v>21</v>
      </c>
      <c r="G23" s="43">
        <v>40</v>
      </c>
      <c r="H23" s="31">
        <f t="shared" si="1"/>
        <v>61</v>
      </c>
      <c r="I23" s="31">
        <f t="shared" si="2"/>
        <v>2</v>
      </c>
      <c r="J23" s="31">
        <f t="shared" si="3"/>
        <v>13</v>
      </c>
      <c r="K23" s="31">
        <f t="shared" si="4"/>
        <v>15</v>
      </c>
    </row>
    <row r="24" spans="1:11" ht="25.5">
      <c r="A24" s="14" t="s">
        <v>88</v>
      </c>
      <c r="B24" s="74" t="s">
        <v>247</v>
      </c>
      <c r="C24" s="43">
        <v>31</v>
      </c>
      <c r="D24" s="43">
        <v>43</v>
      </c>
      <c r="E24" s="31">
        <f t="shared" si="0"/>
        <v>74</v>
      </c>
      <c r="F24" s="43">
        <v>31</v>
      </c>
      <c r="G24" s="43">
        <v>39</v>
      </c>
      <c r="H24" s="31">
        <f t="shared" si="1"/>
        <v>70</v>
      </c>
      <c r="I24" s="31">
        <f t="shared" si="2"/>
        <v>0</v>
      </c>
      <c r="J24" s="31">
        <f t="shared" si="3"/>
        <v>4</v>
      </c>
      <c r="K24" s="31">
        <f t="shared" si="4"/>
        <v>4</v>
      </c>
    </row>
    <row r="25" spans="1:11" ht="25.5">
      <c r="A25" s="14" t="s">
        <v>89</v>
      </c>
      <c r="B25" s="74" t="s">
        <v>248</v>
      </c>
      <c r="C25" s="43">
        <v>69</v>
      </c>
      <c r="D25" s="43">
        <v>3</v>
      </c>
      <c r="E25" s="31">
        <f t="shared" si="0"/>
        <v>72</v>
      </c>
      <c r="F25" s="43">
        <v>58</v>
      </c>
      <c r="G25" s="43">
        <v>3</v>
      </c>
      <c r="H25" s="31">
        <f t="shared" si="1"/>
        <v>61</v>
      </c>
      <c r="I25" s="31">
        <f t="shared" si="2"/>
        <v>11</v>
      </c>
      <c r="J25" s="31">
        <f t="shared" si="3"/>
        <v>0</v>
      </c>
      <c r="K25" s="31">
        <f t="shared" si="4"/>
        <v>11</v>
      </c>
    </row>
    <row r="26" spans="1:11" ht="15">
      <c r="A26" s="14" t="s">
        <v>90</v>
      </c>
      <c r="B26" s="74" t="s">
        <v>249</v>
      </c>
      <c r="C26" s="43">
        <v>65</v>
      </c>
      <c r="D26" s="43">
        <v>1</v>
      </c>
      <c r="E26" s="31">
        <f t="shared" si="0"/>
        <v>66</v>
      </c>
      <c r="F26" s="43">
        <v>59</v>
      </c>
      <c r="G26" s="43">
        <v>1</v>
      </c>
      <c r="H26" s="31">
        <f t="shared" si="1"/>
        <v>60</v>
      </c>
      <c r="I26" s="31">
        <f t="shared" si="2"/>
        <v>6</v>
      </c>
      <c r="J26" s="31">
        <f t="shared" si="3"/>
        <v>0</v>
      </c>
      <c r="K26" s="31">
        <f t="shared" si="4"/>
        <v>6</v>
      </c>
    </row>
    <row r="27" spans="1:11" ht="25.5">
      <c r="A27" s="14" t="s">
        <v>91</v>
      </c>
      <c r="B27" s="74" t="s">
        <v>250</v>
      </c>
      <c r="C27" s="43">
        <v>57</v>
      </c>
      <c r="D27" s="43">
        <v>6</v>
      </c>
      <c r="E27" s="31">
        <f t="shared" si="0"/>
        <v>63</v>
      </c>
      <c r="F27" s="43">
        <v>57</v>
      </c>
      <c r="G27" s="43">
        <v>6</v>
      </c>
      <c r="H27" s="31">
        <f t="shared" si="1"/>
        <v>63</v>
      </c>
      <c r="I27" s="31">
        <f t="shared" si="2"/>
        <v>0</v>
      </c>
      <c r="J27" s="31">
        <f t="shared" si="3"/>
        <v>0</v>
      </c>
      <c r="K27" s="31">
        <f t="shared" si="4"/>
        <v>0</v>
      </c>
    </row>
    <row r="28" spans="1:11" ht="25.5">
      <c r="A28" s="14" t="s">
        <v>92</v>
      </c>
      <c r="B28" s="74" t="s">
        <v>251</v>
      </c>
      <c r="C28" s="43">
        <v>23</v>
      </c>
      <c r="D28" s="43">
        <v>38</v>
      </c>
      <c r="E28" s="31">
        <f t="shared" si="0"/>
        <v>61</v>
      </c>
      <c r="F28" s="43">
        <v>20</v>
      </c>
      <c r="G28" s="43">
        <v>26</v>
      </c>
      <c r="H28" s="31">
        <f t="shared" si="1"/>
        <v>46</v>
      </c>
      <c r="I28" s="31">
        <f t="shared" si="2"/>
        <v>3</v>
      </c>
      <c r="J28" s="31">
        <f t="shared" si="3"/>
        <v>12</v>
      </c>
      <c r="K28" s="31">
        <f t="shared" si="4"/>
        <v>15</v>
      </c>
    </row>
    <row r="29" spans="1:11" ht="15">
      <c r="A29" s="14" t="s">
        <v>93</v>
      </c>
      <c r="B29" s="74" t="s">
        <v>252</v>
      </c>
      <c r="C29" s="43">
        <v>47</v>
      </c>
      <c r="D29" s="43">
        <v>7</v>
      </c>
      <c r="E29" s="31">
        <f t="shared" si="0"/>
        <v>54</v>
      </c>
      <c r="F29" s="43">
        <v>40</v>
      </c>
      <c r="G29" s="43">
        <v>6</v>
      </c>
      <c r="H29" s="31">
        <f t="shared" si="1"/>
        <v>46</v>
      </c>
      <c r="I29" s="31">
        <f t="shared" si="2"/>
        <v>7</v>
      </c>
      <c r="J29" s="31">
        <f t="shared" si="3"/>
        <v>1</v>
      </c>
      <c r="K29" s="31">
        <f t="shared" si="4"/>
        <v>8</v>
      </c>
    </row>
    <row r="30" spans="1:11" ht="25.5">
      <c r="A30" s="14" t="s">
        <v>94</v>
      </c>
      <c r="B30" s="74" t="s">
        <v>253</v>
      </c>
      <c r="C30" s="43">
        <v>11</v>
      </c>
      <c r="D30" s="43">
        <v>42</v>
      </c>
      <c r="E30" s="31">
        <f t="shared" si="0"/>
        <v>53</v>
      </c>
      <c r="F30" s="43">
        <v>10</v>
      </c>
      <c r="G30" s="43">
        <v>41</v>
      </c>
      <c r="H30" s="31">
        <f t="shared" si="1"/>
        <v>51</v>
      </c>
      <c r="I30" s="31">
        <f t="shared" si="2"/>
        <v>1</v>
      </c>
      <c r="J30" s="31">
        <f t="shared" si="3"/>
        <v>1</v>
      </c>
      <c r="K30" s="31">
        <f t="shared" si="4"/>
        <v>2</v>
      </c>
    </row>
    <row r="31" spans="1:11" ht="25.5">
      <c r="A31" s="14" t="s">
        <v>95</v>
      </c>
      <c r="B31" s="74" t="s">
        <v>254</v>
      </c>
      <c r="C31" s="43">
        <v>47</v>
      </c>
      <c r="D31" s="43">
        <v>2</v>
      </c>
      <c r="E31" s="31">
        <f t="shared" si="0"/>
        <v>49</v>
      </c>
      <c r="F31" s="43">
        <v>20</v>
      </c>
      <c r="G31" s="43">
        <v>2</v>
      </c>
      <c r="H31" s="31">
        <f t="shared" si="1"/>
        <v>22</v>
      </c>
      <c r="I31" s="31">
        <f t="shared" si="2"/>
        <v>27</v>
      </c>
      <c r="J31" s="31">
        <f t="shared" si="3"/>
        <v>0</v>
      </c>
      <c r="K31" s="31">
        <f t="shared" si="4"/>
        <v>27</v>
      </c>
    </row>
    <row r="32" spans="1:11" ht="25.5">
      <c r="A32" s="14" t="s">
        <v>96</v>
      </c>
      <c r="B32" s="74" t="s">
        <v>255</v>
      </c>
      <c r="C32" s="43">
        <v>43</v>
      </c>
      <c r="D32" s="43">
        <v>5</v>
      </c>
      <c r="E32" s="31">
        <f t="shared" si="0"/>
        <v>48</v>
      </c>
      <c r="F32" s="43">
        <v>36</v>
      </c>
      <c r="G32" s="43">
        <v>4</v>
      </c>
      <c r="H32" s="31">
        <f t="shared" si="1"/>
        <v>40</v>
      </c>
      <c r="I32" s="31">
        <f t="shared" si="2"/>
        <v>7</v>
      </c>
      <c r="J32" s="31">
        <f t="shared" si="3"/>
        <v>1</v>
      </c>
      <c r="K32" s="31">
        <f t="shared" si="4"/>
        <v>8</v>
      </c>
    </row>
    <row r="33" spans="1:11" ht="25.5">
      <c r="A33" s="14" t="s">
        <v>97</v>
      </c>
      <c r="B33" s="74" t="s">
        <v>256</v>
      </c>
      <c r="C33" s="43">
        <v>47</v>
      </c>
      <c r="D33" s="43">
        <v>1</v>
      </c>
      <c r="E33" s="31">
        <f t="shared" si="0"/>
        <v>48</v>
      </c>
      <c r="F33" s="43">
        <v>27</v>
      </c>
      <c r="G33" s="43">
        <v>1</v>
      </c>
      <c r="H33" s="31">
        <f t="shared" si="1"/>
        <v>28</v>
      </c>
      <c r="I33" s="31">
        <f t="shared" si="2"/>
        <v>20</v>
      </c>
      <c r="J33" s="31">
        <f t="shared" si="3"/>
        <v>0</v>
      </c>
      <c r="K33" s="31">
        <f t="shared" si="4"/>
        <v>20</v>
      </c>
    </row>
    <row r="34" spans="1:11" ht="15">
      <c r="A34" s="14" t="s">
        <v>98</v>
      </c>
      <c r="B34" s="74" t="s">
        <v>257</v>
      </c>
      <c r="C34" s="43">
        <v>26</v>
      </c>
      <c r="D34" s="43">
        <v>15</v>
      </c>
      <c r="E34" s="31">
        <f t="shared" si="0"/>
        <v>41</v>
      </c>
      <c r="F34" s="43">
        <v>17</v>
      </c>
      <c r="G34" s="43">
        <v>12</v>
      </c>
      <c r="H34" s="31">
        <f t="shared" si="1"/>
        <v>29</v>
      </c>
      <c r="I34" s="31">
        <f t="shared" si="2"/>
        <v>9</v>
      </c>
      <c r="J34" s="31">
        <f t="shared" si="3"/>
        <v>3</v>
      </c>
      <c r="K34" s="31">
        <f t="shared" si="4"/>
        <v>12</v>
      </c>
    </row>
    <row r="35" spans="1:11" ht="25.5">
      <c r="A35" s="14" t="s">
        <v>99</v>
      </c>
      <c r="B35" s="74" t="s">
        <v>258</v>
      </c>
      <c r="C35" s="43">
        <v>25</v>
      </c>
      <c r="D35" s="43">
        <v>16</v>
      </c>
      <c r="E35" s="31">
        <f t="shared" si="0"/>
        <v>41</v>
      </c>
      <c r="F35" s="43">
        <v>20</v>
      </c>
      <c r="G35" s="43">
        <v>8</v>
      </c>
      <c r="H35" s="31">
        <f t="shared" si="1"/>
        <v>28</v>
      </c>
      <c r="I35" s="31">
        <f t="shared" si="2"/>
        <v>5</v>
      </c>
      <c r="J35" s="31">
        <f t="shared" si="3"/>
        <v>8</v>
      </c>
      <c r="K35" s="31">
        <f t="shared" si="4"/>
        <v>13</v>
      </c>
    </row>
    <row r="36" spans="1:11" ht="15">
      <c r="A36" s="14" t="s">
        <v>100</v>
      </c>
      <c r="B36" s="74" t="s">
        <v>259</v>
      </c>
      <c r="C36" s="43">
        <v>26</v>
      </c>
      <c r="D36" s="43">
        <v>14</v>
      </c>
      <c r="E36" s="31">
        <f t="shared" si="0"/>
        <v>40</v>
      </c>
      <c r="F36" s="43">
        <v>23</v>
      </c>
      <c r="G36" s="43">
        <v>13</v>
      </c>
      <c r="H36" s="31">
        <f t="shared" si="1"/>
        <v>36</v>
      </c>
      <c r="I36" s="31">
        <f t="shared" si="2"/>
        <v>3</v>
      </c>
      <c r="J36" s="31">
        <f t="shared" si="3"/>
        <v>1</v>
      </c>
      <c r="K36" s="31">
        <f t="shared" si="4"/>
        <v>4</v>
      </c>
    </row>
    <row r="37" spans="1:11" ht="25.5">
      <c r="A37" s="14" t="s">
        <v>101</v>
      </c>
      <c r="B37" s="74" t="s">
        <v>260</v>
      </c>
      <c r="C37" s="43">
        <v>35</v>
      </c>
      <c r="D37" s="43">
        <v>2</v>
      </c>
      <c r="E37" s="31">
        <f t="shared" si="0"/>
        <v>37</v>
      </c>
      <c r="F37" s="43">
        <v>21</v>
      </c>
      <c r="G37" s="43">
        <v>2</v>
      </c>
      <c r="H37" s="31">
        <f t="shared" si="1"/>
        <v>23</v>
      </c>
      <c r="I37" s="31">
        <f t="shared" si="2"/>
        <v>14</v>
      </c>
      <c r="J37" s="31">
        <f t="shared" si="3"/>
        <v>0</v>
      </c>
      <c r="K37" s="31">
        <f t="shared" si="4"/>
        <v>14</v>
      </c>
    </row>
    <row r="38" spans="1:11" ht="15">
      <c r="A38" s="14" t="s">
        <v>102</v>
      </c>
      <c r="B38" s="74" t="s">
        <v>261</v>
      </c>
      <c r="C38" s="43">
        <v>2</v>
      </c>
      <c r="D38" s="43">
        <v>33</v>
      </c>
      <c r="E38" s="31">
        <f t="shared" si="0"/>
        <v>35</v>
      </c>
      <c r="F38" s="43">
        <v>1</v>
      </c>
      <c r="G38" s="43">
        <v>18</v>
      </c>
      <c r="H38" s="31">
        <f t="shared" si="1"/>
        <v>19</v>
      </c>
      <c r="I38" s="31">
        <f t="shared" si="2"/>
        <v>1</v>
      </c>
      <c r="J38" s="31">
        <f t="shared" si="3"/>
        <v>15</v>
      </c>
      <c r="K38" s="31">
        <f t="shared" si="4"/>
        <v>16</v>
      </c>
    </row>
    <row r="39" spans="1:11" ht="15">
      <c r="A39" s="14" t="s">
        <v>103</v>
      </c>
      <c r="B39" s="74" t="s">
        <v>262</v>
      </c>
      <c r="C39" s="43">
        <v>28</v>
      </c>
      <c r="D39" s="43">
        <v>3</v>
      </c>
      <c r="E39" s="31">
        <f t="shared" si="0"/>
        <v>31</v>
      </c>
      <c r="F39" s="43">
        <v>23</v>
      </c>
      <c r="G39" s="43">
        <v>3</v>
      </c>
      <c r="H39" s="31">
        <f t="shared" si="1"/>
        <v>26</v>
      </c>
      <c r="I39" s="31">
        <f t="shared" si="2"/>
        <v>5</v>
      </c>
      <c r="J39" s="31">
        <f t="shared" si="3"/>
        <v>0</v>
      </c>
      <c r="K39" s="31">
        <f t="shared" si="4"/>
        <v>5</v>
      </c>
    </row>
    <row r="40" spans="1:11" ht="15">
      <c r="A40" s="14" t="s">
        <v>104</v>
      </c>
      <c r="B40" s="74" t="s">
        <v>263</v>
      </c>
      <c r="C40" s="43">
        <v>20</v>
      </c>
      <c r="D40" s="43">
        <v>10</v>
      </c>
      <c r="E40" s="31">
        <f t="shared" si="0"/>
        <v>30</v>
      </c>
      <c r="F40" s="43">
        <v>7</v>
      </c>
      <c r="G40" s="43">
        <v>7</v>
      </c>
      <c r="H40" s="31">
        <f t="shared" si="1"/>
        <v>14</v>
      </c>
      <c r="I40" s="31">
        <f t="shared" si="2"/>
        <v>13</v>
      </c>
      <c r="J40" s="31">
        <f t="shared" si="3"/>
        <v>3</v>
      </c>
      <c r="K40" s="31">
        <f t="shared" si="4"/>
        <v>16</v>
      </c>
    </row>
    <row r="41" spans="1:11" ht="15">
      <c r="A41" s="14" t="s">
        <v>105</v>
      </c>
      <c r="B41" s="74" t="s">
        <v>264</v>
      </c>
      <c r="C41" s="43">
        <v>8</v>
      </c>
      <c r="D41" s="43">
        <v>22</v>
      </c>
      <c r="E41" s="31">
        <f t="shared" si="0"/>
        <v>30</v>
      </c>
      <c r="F41" s="43">
        <v>5</v>
      </c>
      <c r="G41" s="43">
        <v>20</v>
      </c>
      <c r="H41" s="31">
        <f t="shared" si="1"/>
        <v>25</v>
      </c>
      <c r="I41" s="31">
        <f t="shared" si="2"/>
        <v>3</v>
      </c>
      <c r="J41" s="31">
        <f t="shared" si="3"/>
        <v>2</v>
      </c>
      <c r="K41" s="31">
        <f t="shared" si="4"/>
        <v>5</v>
      </c>
    </row>
    <row r="42" spans="1:11" ht="15">
      <c r="A42" s="14" t="s">
        <v>106</v>
      </c>
      <c r="B42" s="74" t="s">
        <v>265</v>
      </c>
      <c r="C42" s="43">
        <v>15</v>
      </c>
      <c r="D42" s="43">
        <v>15</v>
      </c>
      <c r="E42" s="31">
        <f t="shared" si="0"/>
        <v>30</v>
      </c>
      <c r="F42" s="43">
        <v>14</v>
      </c>
      <c r="G42" s="43">
        <v>15</v>
      </c>
      <c r="H42" s="31">
        <f t="shared" si="1"/>
        <v>29</v>
      </c>
      <c r="I42" s="31">
        <f t="shared" si="2"/>
        <v>1</v>
      </c>
      <c r="J42" s="31">
        <f t="shared" si="3"/>
        <v>0</v>
      </c>
      <c r="K42" s="31">
        <f t="shared" si="4"/>
        <v>1</v>
      </c>
    </row>
    <row r="43" spans="1:11" ht="15">
      <c r="A43" s="14" t="s">
        <v>107</v>
      </c>
      <c r="B43" s="74" t="s">
        <v>266</v>
      </c>
      <c r="C43" s="43">
        <v>15</v>
      </c>
      <c r="D43" s="43">
        <v>14</v>
      </c>
      <c r="E43" s="31">
        <f t="shared" si="0"/>
        <v>29</v>
      </c>
      <c r="F43" s="43">
        <v>15</v>
      </c>
      <c r="G43" s="43">
        <v>13</v>
      </c>
      <c r="H43" s="31">
        <f t="shared" si="1"/>
        <v>28</v>
      </c>
      <c r="I43" s="31">
        <f t="shared" si="2"/>
        <v>0</v>
      </c>
      <c r="J43" s="31">
        <f t="shared" si="3"/>
        <v>1</v>
      </c>
      <c r="K43" s="31">
        <f t="shared" si="4"/>
        <v>1</v>
      </c>
    </row>
    <row r="44" spans="1:11" ht="15">
      <c r="A44" s="14" t="s">
        <v>108</v>
      </c>
      <c r="B44" s="74" t="s">
        <v>267</v>
      </c>
      <c r="C44" s="43">
        <v>4</v>
      </c>
      <c r="D44" s="43">
        <v>22</v>
      </c>
      <c r="E44" s="31">
        <f t="shared" si="0"/>
        <v>26</v>
      </c>
      <c r="F44" s="43">
        <v>4</v>
      </c>
      <c r="G44" s="43">
        <v>22</v>
      </c>
      <c r="H44" s="31">
        <f t="shared" si="1"/>
        <v>26</v>
      </c>
      <c r="I44" s="31">
        <f t="shared" si="2"/>
        <v>0</v>
      </c>
      <c r="J44" s="31">
        <f t="shared" si="3"/>
        <v>0</v>
      </c>
      <c r="K44" s="31">
        <f t="shared" si="4"/>
        <v>0</v>
      </c>
    </row>
    <row r="45" spans="1:11" ht="15">
      <c r="A45" s="14" t="s">
        <v>109</v>
      </c>
      <c r="B45" s="74" t="s">
        <v>268</v>
      </c>
      <c r="C45" s="43">
        <v>26</v>
      </c>
      <c r="D45" s="43"/>
      <c r="E45" s="31">
        <f t="shared" si="0"/>
        <v>26</v>
      </c>
      <c r="F45" s="43">
        <v>25</v>
      </c>
      <c r="G45" s="43"/>
      <c r="H45" s="31">
        <f t="shared" si="1"/>
        <v>25</v>
      </c>
      <c r="I45" s="31">
        <f t="shared" si="2"/>
        <v>1</v>
      </c>
      <c r="J45" s="31">
        <f t="shared" si="3"/>
        <v>0</v>
      </c>
      <c r="K45" s="31">
        <f t="shared" si="4"/>
        <v>1</v>
      </c>
    </row>
    <row r="46" spans="1:11" ht="15">
      <c r="A46" s="14" t="s">
        <v>110</v>
      </c>
      <c r="B46" s="74" t="s">
        <v>269</v>
      </c>
      <c r="C46" s="43">
        <v>1</v>
      </c>
      <c r="D46" s="43">
        <v>23</v>
      </c>
      <c r="E46" s="31">
        <f t="shared" si="0"/>
        <v>24</v>
      </c>
      <c r="F46" s="43">
        <v>1</v>
      </c>
      <c r="G46" s="43">
        <v>17</v>
      </c>
      <c r="H46" s="31">
        <f t="shared" si="1"/>
        <v>18</v>
      </c>
      <c r="I46" s="31">
        <f t="shared" si="2"/>
        <v>0</v>
      </c>
      <c r="J46" s="31">
        <f t="shared" si="3"/>
        <v>6</v>
      </c>
      <c r="K46" s="31">
        <f t="shared" si="4"/>
        <v>6</v>
      </c>
    </row>
    <row r="47" spans="1:11" ht="15">
      <c r="A47" s="14" t="s">
        <v>111</v>
      </c>
      <c r="B47" s="74" t="s">
        <v>270</v>
      </c>
      <c r="C47" s="43">
        <v>24</v>
      </c>
      <c r="D47" s="43"/>
      <c r="E47" s="31">
        <f t="shared" si="0"/>
        <v>24</v>
      </c>
      <c r="F47" s="43">
        <v>20</v>
      </c>
      <c r="G47" s="43"/>
      <c r="H47" s="31">
        <f t="shared" si="1"/>
        <v>20</v>
      </c>
      <c r="I47" s="31">
        <f t="shared" si="2"/>
        <v>4</v>
      </c>
      <c r="J47" s="31">
        <f t="shared" si="3"/>
        <v>0</v>
      </c>
      <c r="K47" s="31">
        <f t="shared" si="4"/>
        <v>4</v>
      </c>
    </row>
    <row r="48" spans="1:11" ht="15">
      <c r="A48" s="14" t="s">
        <v>112</v>
      </c>
      <c r="B48" s="74" t="s">
        <v>271</v>
      </c>
      <c r="C48" s="43">
        <v>2</v>
      </c>
      <c r="D48" s="43">
        <v>21</v>
      </c>
      <c r="E48" s="31">
        <f t="shared" si="0"/>
        <v>23</v>
      </c>
      <c r="F48" s="43">
        <v>2</v>
      </c>
      <c r="G48" s="43">
        <v>6</v>
      </c>
      <c r="H48" s="31">
        <f t="shared" si="1"/>
        <v>8</v>
      </c>
      <c r="I48" s="31">
        <f t="shared" si="2"/>
        <v>0</v>
      </c>
      <c r="J48" s="31">
        <f t="shared" si="3"/>
        <v>15</v>
      </c>
      <c r="K48" s="31">
        <f t="shared" si="4"/>
        <v>15</v>
      </c>
    </row>
    <row r="49" spans="1:11" ht="15.75">
      <c r="A49" s="106" t="s">
        <v>5</v>
      </c>
      <c r="B49" s="107"/>
      <c r="C49" s="17">
        <f>SUM(C9:C48)</f>
        <v>4216</v>
      </c>
      <c r="D49" s="17">
        <f aca="true" t="shared" si="5" ref="D49:K49">SUM(D9:D48)</f>
        <v>3043</v>
      </c>
      <c r="E49" s="17">
        <f t="shared" si="5"/>
        <v>7259</v>
      </c>
      <c r="F49" s="17">
        <f t="shared" si="5"/>
        <v>3226</v>
      </c>
      <c r="G49" s="17">
        <f t="shared" si="5"/>
        <v>2305</v>
      </c>
      <c r="H49" s="17">
        <f t="shared" si="5"/>
        <v>5531</v>
      </c>
      <c r="I49" s="17">
        <f t="shared" si="5"/>
        <v>990</v>
      </c>
      <c r="J49" s="17">
        <f t="shared" si="5"/>
        <v>738</v>
      </c>
      <c r="K49" s="17">
        <f t="shared" si="5"/>
        <v>1728</v>
      </c>
    </row>
  </sheetData>
  <mergeCells count="8">
    <mergeCell ref="A49:B49"/>
    <mergeCell ref="B7:B8"/>
    <mergeCell ref="A7:A8"/>
    <mergeCell ref="A3:I3"/>
    <mergeCell ref="C7:E7"/>
    <mergeCell ref="F7:H7"/>
    <mergeCell ref="I7:K7"/>
    <mergeCell ref="A6:K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workbookViewId="0" topLeftCell="A1"/>
  </sheetViews>
  <sheetFormatPr defaultColWidth="11.421875" defaultRowHeight="15"/>
  <cols>
    <col min="1" max="1" width="7.57421875" style="9" bestFit="1" customWidth="1"/>
    <col min="2" max="2" width="50.57421875" style="9" customWidth="1"/>
    <col min="3" max="16384" width="11.421875" style="9" customWidth="1"/>
  </cols>
  <sheetData>
    <row r="1" ht="15.75">
      <c r="A1" s="12" t="s">
        <v>18</v>
      </c>
    </row>
    <row r="2" ht="15.75">
      <c r="A2" s="12"/>
    </row>
    <row r="3" spans="1:9" ht="15">
      <c r="A3" s="97" t="s">
        <v>273</v>
      </c>
      <c r="B3" s="97"/>
      <c r="C3" s="97"/>
      <c r="D3" s="97"/>
      <c r="E3" s="97"/>
      <c r="F3" s="97"/>
      <c r="G3" s="97"/>
      <c r="H3" s="97"/>
      <c r="I3" s="97"/>
    </row>
    <row r="4" ht="15.75">
      <c r="A4" s="12"/>
    </row>
    <row r="5" ht="15.75">
      <c r="A5" s="12"/>
    </row>
    <row r="7" spans="1:24" ht="15">
      <c r="A7" s="105" t="s">
        <v>221</v>
      </c>
      <c r="B7" s="105"/>
      <c r="C7" s="105"/>
      <c r="D7" s="105"/>
      <c r="E7" s="105"/>
      <c r="F7" s="105"/>
      <c r="G7" s="105"/>
      <c r="H7" s="105"/>
      <c r="I7" s="105"/>
      <c r="J7" s="105"/>
      <c r="K7" s="105"/>
      <c r="L7" s="105"/>
      <c r="M7" s="105"/>
      <c r="N7" s="105"/>
      <c r="O7" s="105"/>
      <c r="P7" s="105"/>
      <c r="Q7" s="105"/>
      <c r="R7" s="105"/>
      <c r="S7" s="105"/>
      <c r="T7" s="105"/>
      <c r="U7" s="105"/>
      <c r="V7" s="105"/>
      <c r="W7" s="105"/>
      <c r="X7" s="105"/>
    </row>
    <row r="8" spans="1:24" ht="15">
      <c r="A8" s="108" t="s">
        <v>71</v>
      </c>
      <c r="B8" s="108" t="s">
        <v>113</v>
      </c>
      <c r="C8" s="99" t="s">
        <v>41</v>
      </c>
      <c r="D8" s="99"/>
      <c r="E8" s="99" t="s">
        <v>42</v>
      </c>
      <c r="F8" s="99"/>
      <c r="G8" s="99" t="s">
        <v>43</v>
      </c>
      <c r="H8" s="99"/>
      <c r="I8" s="99" t="s">
        <v>44</v>
      </c>
      <c r="J8" s="99"/>
      <c r="K8" s="99" t="s">
        <v>45</v>
      </c>
      <c r="L8" s="99"/>
      <c r="M8" s="99" t="s">
        <v>46</v>
      </c>
      <c r="N8" s="99"/>
      <c r="O8" s="99" t="s">
        <v>47</v>
      </c>
      <c r="P8" s="99"/>
      <c r="Q8" s="99" t="s">
        <v>48</v>
      </c>
      <c r="R8" s="99"/>
      <c r="S8" s="99" t="s">
        <v>114</v>
      </c>
      <c r="T8" s="99"/>
      <c r="U8" s="99" t="s">
        <v>115</v>
      </c>
      <c r="V8" s="99"/>
      <c r="W8" s="99" t="s">
        <v>5</v>
      </c>
      <c r="X8" s="99"/>
    </row>
    <row r="9" spans="1:24" ht="15">
      <c r="A9" s="109"/>
      <c r="B9" s="109"/>
      <c r="C9" s="26" t="s">
        <v>160</v>
      </c>
      <c r="D9" s="10" t="s">
        <v>3</v>
      </c>
      <c r="E9" s="26" t="s">
        <v>160</v>
      </c>
      <c r="F9" s="10" t="s">
        <v>3</v>
      </c>
      <c r="G9" s="26" t="s">
        <v>160</v>
      </c>
      <c r="H9" s="10" t="s">
        <v>3</v>
      </c>
      <c r="I9" s="26" t="s">
        <v>160</v>
      </c>
      <c r="J9" s="10" t="s">
        <v>3</v>
      </c>
      <c r="K9" s="26" t="s">
        <v>160</v>
      </c>
      <c r="L9" s="10" t="s">
        <v>3</v>
      </c>
      <c r="M9" s="26" t="s">
        <v>160</v>
      </c>
      <c r="N9" s="10" t="s">
        <v>3</v>
      </c>
      <c r="O9" s="26" t="s">
        <v>160</v>
      </c>
      <c r="P9" s="10" t="s">
        <v>3</v>
      </c>
      <c r="Q9" s="26" t="s">
        <v>160</v>
      </c>
      <c r="R9" s="10" t="s">
        <v>3</v>
      </c>
      <c r="S9" s="26" t="s">
        <v>160</v>
      </c>
      <c r="T9" s="10" t="s">
        <v>3</v>
      </c>
      <c r="U9" s="26" t="s">
        <v>160</v>
      </c>
      <c r="V9" s="10" t="s">
        <v>3</v>
      </c>
      <c r="W9" s="26" t="s">
        <v>160</v>
      </c>
      <c r="X9" s="10" t="s">
        <v>3</v>
      </c>
    </row>
    <row r="10" spans="1:24" ht="12.75" customHeight="1">
      <c r="A10" s="14" t="s">
        <v>73</v>
      </c>
      <c r="B10" s="22" t="str">
        <f>'Contratos-Personas por Sectores'!B9</f>
        <v>Peones agrícolas (excepto en huertas, invernaderos, viveros y jardines)</v>
      </c>
      <c r="C10" s="21">
        <v>62</v>
      </c>
      <c r="D10" s="21">
        <v>25</v>
      </c>
      <c r="E10" s="21">
        <v>215</v>
      </c>
      <c r="F10" s="21">
        <v>140</v>
      </c>
      <c r="G10" s="21">
        <v>231</v>
      </c>
      <c r="H10" s="21">
        <v>136</v>
      </c>
      <c r="I10" s="21">
        <v>139</v>
      </c>
      <c r="J10" s="21">
        <v>80</v>
      </c>
      <c r="K10" s="21">
        <v>123</v>
      </c>
      <c r="L10" s="21">
        <v>76</v>
      </c>
      <c r="M10" s="21">
        <v>126</v>
      </c>
      <c r="N10" s="21">
        <v>100</v>
      </c>
      <c r="O10" s="21">
        <v>145</v>
      </c>
      <c r="P10" s="21">
        <v>98</v>
      </c>
      <c r="Q10" s="21">
        <v>125</v>
      </c>
      <c r="R10" s="21">
        <v>59</v>
      </c>
      <c r="S10" s="21">
        <v>95</v>
      </c>
      <c r="T10" s="21">
        <v>22</v>
      </c>
      <c r="U10" s="21">
        <v>25</v>
      </c>
      <c r="V10" s="21">
        <v>4</v>
      </c>
      <c r="W10" s="31">
        <f>C10+E10+G10+I10+K10+M10+O10+Q10+S10+U10</f>
        <v>1286</v>
      </c>
      <c r="X10" s="31">
        <f>D10+F10+H10+J10+L10+N10+P10+R10+T10+V10</f>
        <v>740</v>
      </c>
    </row>
    <row r="11" spans="1:24" ht="15">
      <c r="A11" s="14" t="s">
        <v>74</v>
      </c>
      <c r="B11" s="22" t="str">
        <f>'Contratos-Personas por Sectores'!B10</f>
        <v>Camareros asalariados</v>
      </c>
      <c r="C11" s="21">
        <v>5</v>
      </c>
      <c r="D11" s="21">
        <v>7</v>
      </c>
      <c r="E11" s="21">
        <v>62</v>
      </c>
      <c r="F11" s="21">
        <v>45</v>
      </c>
      <c r="G11" s="21">
        <v>73</v>
      </c>
      <c r="H11" s="21">
        <v>65</v>
      </c>
      <c r="I11" s="21">
        <v>55</v>
      </c>
      <c r="J11" s="21">
        <v>52</v>
      </c>
      <c r="K11" s="21">
        <v>46</v>
      </c>
      <c r="L11" s="21">
        <v>33</v>
      </c>
      <c r="M11" s="21">
        <v>45</v>
      </c>
      <c r="N11" s="21">
        <v>32</v>
      </c>
      <c r="O11" s="21">
        <v>29</v>
      </c>
      <c r="P11" s="21">
        <v>23</v>
      </c>
      <c r="Q11" s="21">
        <v>26</v>
      </c>
      <c r="R11" s="21">
        <v>11</v>
      </c>
      <c r="S11" s="21">
        <v>16</v>
      </c>
      <c r="T11" s="21">
        <v>2</v>
      </c>
      <c r="U11" s="21">
        <v>6</v>
      </c>
      <c r="V11" s="21"/>
      <c r="W11" s="31">
        <f aca="true" t="shared" si="0" ref="W11:W49">C11+E11+G11+I11+K11+M11+O11+Q11+S11+U11</f>
        <v>363</v>
      </c>
      <c r="X11" s="31">
        <f aca="true" t="shared" si="1" ref="X11:X49">D11+F11+H11+J11+L11+N11+P11+R11+T11+V11</f>
        <v>270</v>
      </c>
    </row>
    <row r="12" spans="1:24" ht="12.75" customHeight="1">
      <c r="A12" s="14" t="s">
        <v>75</v>
      </c>
      <c r="B12" s="22" t="str">
        <f>'Contratos-Personas por Sectores'!B11</f>
        <v>Personal de limpieza de oficinas, hoteles y otros establecimientos similares</v>
      </c>
      <c r="C12" s="21"/>
      <c r="D12" s="21">
        <v>8</v>
      </c>
      <c r="E12" s="21">
        <v>7</v>
      </c>
      <c r="F12" s="21">
        <v>32</v>
      </c>
      <c r="G12" s="21">
        <v>13</v>
      </c>
      <c r="H12" s="21">
        <v>29</v>
      </c>
      <c r="I12" s="21">
        <v>4</v>
      </c>
      <c r="J12" s="21">
        <v>33</v>
      </c>
      <c r="K12" s="21">
        <v>10</v>
      </c>
      <c r="L12" s="21">
        <v>39</v>
      </c>
      <c r="M12" s="21">
        <v>12</v>
      </c>
      <c r="N12" s="21">
        <v>43</v>
      </c>
      <c r="O12" s="21">
        <v>6</v>
      </c>
      <c r="P12" s="21">
        <v>30</v>
      </c>
      <c r="Q12" s="21">
        <v>5</v>
      </c>
      <c r="R12" s="21">
        <v>29</v>
      </c>
      <c r="S12" s="21">
        <v>2</v>
      </c>
      <c r="T12" s="21">
        <v>13</v>
      </c>
      <c r="U12" s="21"/>
      <c r="V12" s="21">
        <v>9</v>
      </c>
      <c r="W12" s="31">
        <f t="shared" si="0"/>
        <v>59</v>
      </c>
      <c r="X12" s="31">
        <f t="shared" si="1"/>
        <v>265</v>
      </c>
    </row>
    <row r="13" spans="1:24" ht="12.75" customHeight="1">
      <c r="A13" s="14" t="s">
        <v>76</v>
      </c>
      <c r="B13" s="22" t="str">
        <f>'Contratos-Personas por Sectores'!B12</f>
        <v>Empleados de servicios de correos (excepto empleados de mostrador)</v>
      </c>
      <c r="C13" s="21"/>
      <c r="D13" s="21"/>
      <c r="E13" s="21">
        <v>2</v>
      </c>
      <c r="F13" s="21">
        <v>2</v>
      </c>
      <c r="G13" s="21">
        <v>16</v>
      </c>
      <c r="H13" s="21">
        <v>6</v>
      </c>
      <c r="I13" s="21">
        <v>25</v>
      </c>
      <c r="J13" s="21">
        <v>29</v>
      </c>
      <c r="K13" s="21">
        <v>27</v>
      </c>
      <c r="L13" s="21">
        <v>26</v>
      </c>
      <c r="M13" s="21">
        <v>10</v>
      </c>
      <c r="N13" s="21">
        <v>25</v>
      </c>
      <c r="O13" s="21">
        <v>11</v>
      </c>
      <c r="P13" s="21">
        <v>28</v>
      </c>
      <c r="Q13" s="21">
        <v>7</v>
      </c>
      <c r="R13" s="21">
        <v>14</v>
      </c>
      <c r="S13" s="21">
        <v>6</v>
      </c>
      <c r="T13" s="21">
        <v>11</v>
      </c>
      <c r="U13" s="21">
        <v>1</v>
      </c>
      <c r="V13" s="21">
        <v>3</v>
      </c>
      <c r="W13" s="31">
        <f t="shared" si="0"/>
        <v>105</v>
      </c>
      <c r="X13" s="31">
        <f t="shared" si="1"/>
        <v>144</v>
      </c>
    </row>
    <row r="14" spans="1:24" ht="15">
      <c r="A14" s="14" t="s">
        <v>77</v>
      </c>
      <c r="B14" s="22" t="str">
        <f>'Contratos-Personas por Sectores'!B13</f>
        <v>Peones de las industrias manufactureras</v>
      </c>
      <c r="C14" s="21">
        <v>1</v>
      </c>
      <c r="D14" s="21">
        <v>1</v>
      </c>
      <c r="E14" s="21">
        <v>17</v>
      </c>
      <c r="F14" s="21">
        <v>14</v>
      </c>
      <c r="G14" s="21">
        <v>29</v>
      </c>
      <c r="H14" s="21">
        <v>18</v>
      </c>
      <c r="I14" s="21">
        <v>20</v>
      </c>
      <c r="J14" s="21">
        <v>10</v>
      </c>
      <c r="K14" s="21">
        <v>33</v>
      </c>
      <c r="L14" s="21">
        <v>14</v>
      </c>
      <c r="M14" s="21">
        <v>20</v>
      </c>
      <c r="N14" s="21">
        <v>8</v>
      </c>
      <c r="O14" s="21">
        <v>17</v>
      </c>
      <c r="P14" s="21">
        <v>9</v>
      </c>
      <c r="Q14" s="21">
        <v>21</v>
      </c>
      <c r="R14" s="21">
        <v>10</v>
      </c>
      <c r="S14" s="21">
        <v>10</v>
      </c>
      <c r="T14" s="21">
        <v>3</v>
      </c>
      <c r="U14" s="21">
        <v>2</v>
      </c>
      <c r="V14" s="21"/>
      <c r="W14" s="31">
        <f t="shared" si="0"/>
        <v>170</v>
      </c>
      <c r="X14" s="31">
        <f t="shared" si="1"/>
        <v>87</v>
      </c>
    </row>
    <row r="15" spans="1:24" ht="12.75" customHeight="1">
      <c r="A15" s="14" t="s">
        <v>78</v>
      </c>
      <c r="B15" s="22" t="str">
        <f>'Contratos-Personas por Sectores'!B14</f>
        <v>Compositores, músicos y cantantes</v>
      </c>
      <c r="C15" s="21">
        <v>1</v>
      </c>
      <c r="D15" s="21">
        <v>2</v>
      </c>
      <c r="E15" s="21">
        <v>13</v>
      </c>
      <c r="F15" s="21">
        <v>3</v>
      </c>
      <c r="G15" s="21">
        <v>17</v>
      </c>
      <c r="H15" s="21">
        <v>7</v>
      </c>
      <c r="I15" s="21">
        <v>18</v>
      </c>
      <c r="J15" s="21">
        <v>5</v>
      </c>
      <c r="K15" s="21">
        <v>12</v>
      </c>
      <c r="L15" s="21">
        <v>4</v>
      </c>
      <c r="M15" s="21">
        <v>12</v>
      </c>
      <c r="N15" s="21"/>
      <c r="O15" s="21">
        <v>7</v>
      </c>
      <c r="P15" s="21">
        <v>1</v>
      </c>
      <c r="Q15" s="21">
        <v>3</v>
      </c>
      <c r="R15" s="21">
        <v>1</v>
      </c>
      <c r="S15" s="21">
        <v>1</v>
      </c>
      <c r="T15" s="21"/>
      <c r="U15" s="21">
        <v>3</v>
      </c>
      <c r="V15" s="21"/>
      <c r="W15" s="31">
        <f t="shared" si="0"/>
        <v>87</v>
      </c>
      <c r="X15" s="31">
        <f t="shared" si="1"/>
        <v>23</v>
      </c>
    </row>
    <row r="16" spans="1:24" ht="15">
      <c r="A16" s="14" t="s">
        <v>79</v>
      </c>
      <c r="B16" s="22" t="str">
        <f>'Contratos-Personas por Sectores'!B15</f>
        <v>Vendedores en tiendas y almacenes</v>
      </c>
      <c r="C16" s="21">
        <v>1</v>
      </c>
      <c r="D16" s="21">
        <v>5</v>
      </c>
      <c r="E16" s="21">
        <v>17</v>
      </c>
      <c r="F16" s="21">
        <v>43</v>
      </c>
      <c r="G16" s="21">
        <v>20</v>
      </c>
      <c r="H16" s="21">
        <v>57</v>
      </c>
      <c r="I16" s="21">
        <v>13</v>
      </c>
      <c r="J16" s="21">
        <v>28</v>
      </c>
      <c r="K16" s="21">
        <v>8</v>
      </c>
      <c r="L16" s="21">
        <v>18</v>
      </c>
      <c r="M16" s="21">
        <v>3</v>
      </c>
      <c r="N16" s="21">
        <v>14</v>
      </c>
      <c r="O16" s="21"/>
      <c r="P16" s="21">
        <v>6</v>
      </c>
      <c r="Q16" s="21">
        <v>1</v>
      </c>
      <c r="R16" s="21">
        <v>2</v>
      </c>
      <c r="S16" s="21">
        <v>1</v>
      </c>
      <c r="T16" s="21">
        <v>1</v>
      </c>
      <c r="U16" s="21"/>
      <c r="V16" s="21"/>
      <c r="W16" s="31">
        <f t="shared" si="0"/>
        <v>64</v>
      </c>
      <c r="X16" s="31">
        <f t="shared" si="1"/>
        <v>174</v>
      </c>
    </row>
    <row r="17" spans="1:24" ht="12.75" customHeight="1">
      <c r="A17" s="14" t="s">
        <v>80</v>
      </c>
      <c r="B17" s="22" t="str">
        <f>'Contratos-Personas por Sectores'!B16</f>
        <v>Peones agrícolas en huertas, invernaderos, viveros y jardines</v>
      </c>
      <c r="C17" s="21">
        <v>8</v>
      </c>
      <c r="D17" s="21">
        <v>2</v>
      </c>
      <c r="E17" s="21">
        <v>24</v>
      </c>
      <c r="F17" s="21">
        <v>11</v>
      </c>
      <c r="G17" s="21">
        <v>27</v>
      </c>
      <c r="H17" s="21">
        <v>26</v>
      </c>
      <c r="I17" s="21">
        <v>16</v>
      </c>
      <c r="J17" s="21">
        <v>19</v>
      </c>
      <c r="K17" s="21">
        <v>15</v>
      </c>
      <c r="L17" s="21">
        <v>16</v>
      </c>
      <c r="M17" s="21">
        <v>12</v>
      </c>
      <c r="N17" s="21">
        <v>13</v>
      </c>
      <c r="O17" s="21">
        <v>11</v>
      </c>
      <c r="P17" s="21">
        <v>9</v>
      </c>
      <c r="Q17" s="21">
        <v>9</v>
      </c>
      <c r="R17" s="21">
        <v>5</v>
      </c>
      <c r="S17" s="21">
        <v>4</v>
      </c>
      <c r="T17" s="21">
        <v>2</v>
      </c>
      <c r="U17" s="21">
        <v>4</v>
      </c>
      <c r="V17" s="21"/>
      <c r="W17" s="31">
        <f t="shared" si="0"/>
        <v>130</v>
      </c>
      <c r="X17" s="31">
        <f t="shared" si="1"/>
        <v>103</v>
      </c>
    </row>
    <row r="18" spans="1:24" ht="25.5">
      <c r="A18" s="14" t="s">
        <v>81</v>
      </c>
      <c r="B18" s="22" t="str">
        <f>'Contratos-Personas por Sectores'!B17</f>
        <v>Trabajadores conserveros de frutas y hortalizas y trabajadores de la elaboración de bebidas no alcohólicas</v>
      </c>
      <c r="C18" s="21">
        <v>12</v>
      </c>
      <c r="D18" s="21"/>
      <c r="E18" s="21">
        <v>26</v>
      </c>
      <c r="F18" s="21">
        <v>11</v>
      </c>
      <c r="G18" s="21">
        <v>8</v>
      </c>
      <c r="H18" s="21">
        <v>10</v>
      </c>
      <c r="I18" s="21">
        <v>19</v>
      </c>
      <c r="J18" s="21">
        <v>8</v>
      </c>
      <c r="K18" s="21">
        <v>9</v>
      </c>
      <c r="L18" s="21">
        <v>4</v>
      </c>
      <c r="M18" s="21">
        <v>12</v>
      </c>
      <c r="N18" s="21">
        <v>5</v>
      </c>
      <c r="O18" s="21">
        <v>8</v>
      </c>
      <c r="P18" s="21">
        <v>5</v>
      </c>
      <c r="Q18" s="21">
        <v>9</v>
      </c>
      <c r="R18" s="21">
        <v>5</v>
      </c>
      <c r="S18" s="21">
        <v>5</v>
      </c>
      <c r="T18" s="21"/>
      <c r="U18" s="21"/>
      <c r="V18" s="21">
        <v>2</v>
      </c>
      <c r="W18" s="31">
        <f t="shared" si="0"/>
        <v>108</v>
      </c>
      <c r="X18" s="31">
        <f t="shared" si="1"/>
        <v>50</v>
      </c>
    </row>
    <row r="19" spans="1:24" ht="15">
      <c r="A19" s="14" t="s">
        <v>82</v>
      </c>
      <c r="B19" s="22" t="str">
        <f>'Contratos-Personas por Sectores'!B18</f>
        <v>Ayudantes de cocina</v>
      </c>
      <c r="C19" s="21">
        <v>1</v>
      </c>
      <c r="D19" s="21"/>
      <c r="E19" s="21">
        <v>4</v>
      </c>
      <c r="F19" s="21">
        <v>6</v>
      </c>
      <c r="G19" s="21">
        <v>5</v>
      </c>
      <c r="H19" s="21">
        <v>5</v>
      </c>
      <c r="I19" s="21">
        <v>9</v>
      </c>
      <c r="J19" s="21">
        <v>6</v>
      </c>
      <c r="K19" s="21">
        <v>5</v>
      </c>
      <c r="L19" s="21">
        <v>12</v>
      </c>
      <c r="M19" s="21"/>
      <c r="N19" s="21">
        <v>6</v>
      </c>
      <c r="O19" s="21">
        <v>2</v>
      </c>
      <c r="P19" s="21">
        <v>8</v>
      </c>
      <c r="Q19" s="21"/>
      <c r="R19" s="21">
        <v>2</v>
      </c>
      <c r="S19" s="21">
        <v>1</v>
      </c>
      <c r="T19" s="21">
        <v>4</v>
      </c>
      <c r="U19" s="21"/>
      <c r="V19" s="21">
        <v>1</v>
      </c>
      <c r="W19" s="31">
        <f t="shared" si="0"/>
        <v>27</v>
      </c>
      <c r="X19" s="31">
        <f t="shared" si="1"/>
        <v>50</v>
      </c>
    </row>
    <row r="20" spans="1:24" ht="15">
      <c r="A20" s="14" t="s">
        <v>83</v>
      </c>
      <c r="B20" s="22" t="str">
        <f>'Contratos-Personas por Sectores'!B19</f>
        <v>Albañiles</v>
      </c>
      <c r="C20" s="21">
        <v>1</v>
      </c>
      <c r="D20" s="21"/>
      <c r="E20" s="21">
        <v>4</v>
      </c>
      <c r="F20" s="21"/>
      <c r="G20" s="21">
        <v>4</v>
      </c>
      <c r="H20" s="21">
        <v>1</v>
      </c>
      <c r="I20" s="21">
        <v>19</v>
      </c>
      <c r="J20" s="21"/>
      <c r="K20" s="21">
        <v>10</v>
      </c>
      <c r="L20" s="21"/>
      <c r="M20" s="21">
        <v>22</v>
      </c>
      <c r="N20" s="21">
        <v>1</v>
      </c>
      <c r="O20" s="21">
        <v>22</v>
      </c>
      <c r="P20" s="21"/>
      <c r="Q20" s="21">
        <v>22</v>
      </c>
      <c r="R20" s="21"/>
      <c r="S20" s="21">
        <v>11</v>
      </c>
      <c r="T20" s="21"/>
      <c r="U20" s="21">
        <v>2</v>
      </c>
      <c r="V20" s="21"/>
      <c r="W20" s="31">
        <f t="shared" si="0"/>
        <v>117</v>
      </c>
      <c r="X20" s="31">
        <f t="shared" si="1"/>
        <v>2</v>
      </c>
    </row>
    <row r="21" spans="1:24" ht="15">
      <c r="A21" s="14" t="s">
        <v>84</v>
      </c>
      <c r="B21" s="22" t="str">
        <f>'Contratos-Personas por Sectores'!B20</f>
        <v>Conductores asalariados de camiones</v>
      </c>
      <c r="C21" s="21"/>
      <c r="D21" s="21"/>
      <c r="E21" s="21">
        <v>1</v>
      </c>
      <c r="F21" s="21"/>
      <c r="G21" s="21">
        <v>9</v>
      </c>
      <c r="H21" s="21"/>
      <c r="I21" s="21">
        <v>10</v>
      </c>
      <c r="J21" s="21"/>
      <c r="K21" s="21">
        <v>11</v>
      </c>
      <c r="L21" s="21"/>
      <c r="M21" s="21">
        <v>24</v>
      </c>
      <c r="N21" s="21"/>
      <c r="O21" s="21">
        <v>15</v>
      </c>
      <c r="P21" s="21"/>
      <c r="Q21" s="21">
        <v>7</v>
      </c>
      <c r="R21" s="21"/>
      <c r="S21" s="21">
        <v>11</v>
      </c>
      <c r="T21" s="21"/>
      <c r="U21" s="21">
        <v>4</v>
      </c>
      <c r="V21" s="21"/>
      <c r="W21" s="31">
        <f t="shared" si="0"/>
        <v>92</v>
      </c>
      <c r="X21" s="31">
        <f t="shared" si="1"/>
        <v>0</v>
      </c>
    </row>
    <row r="22" spans="1:24" ht="15">
      <c r="A22" s="14" t="s">
        <v>85</v>
      </c>
      <c r="B22" s="22" t="str">
        <f>'Contratos-Personas por Sectores'!B21</f>
        <v>Trabajadores de los cuidados personales a domicilio</v>
      </c>
      <c r="C22" s="21"/>
      <c r="D22" s="21"/>
      <c r="E22" s="21">
        <v>1</v>
      </c>
      <c r="F22" s="21">
        <v>4</v>
      </c>
      <c r="G22" s="21"/>
      <c r="H22" s="21">
        <v>14</v>
      </c>
      <c r="I22" s="21">
        <v>4</v>
      </c>
      <c r="J22" s="21">
        <v>6</v>
      </c>
      <c r="K22" s="21"/>
      <c r="L22" s="21">
        <v>10</v>
      </c>
      <c r="M22" s="21"/>
      <c r="N22" s="21">
        <v>7</v>
      </c>
      <c r="O22" s="21">
        <v>1</v>
      </c>
      <c r="P22" s="21">
        <v>8</v>
      </c>
      <c r="Q22" s="21">
        <v>1</v>
      </c>
      <c r="R22" s="21">
        <v>13</v>
      </c>
      <c r="S22" s="21">
        <v>2</v>
      </c>
      <c r="T22" s="21">
        <v>10</v>
      </c>
      <c r="U22" s="21"/>
      <c r="V22" s="21">
        <v>3</v>
      </c>
      <c r="W22" s="31">
        <f t="shared" si="0"/>
        <v>9</v>
      </c>
      <c r="X22" s="31">
        <f t="shared" si="1"/>
        <v>75</v>
      </c>
    </row>
    <row r="23" spans="1:24" ht="15">
      <c r="A23" s="14" t="s">
        <v>86</v>
      </c>
      <c r="B23" s="22" t="str">
        <f>'Contratos-Personas por Sectores'!B22</f>
        <v>Conductores de autobuses y tranvías</v>
      </c>
      <c r="C23" s="21">
        <v>2</v>
      </c>
      <c r="D23" s="21"/>
      <c r="E23" s="21"/>
      <c r="F23" s="21"/>
      <c r="G23" s="21"/>
      <c r="H23" s="21"/>
      <c r="I23" s="21">
        <v>4</v>
      </c>
      <c r="J23" s="21">
        <v>1</v>
      </c>
      <c r="K23" s="21">
        <v>5</v>
      </c>
      <c r="L23" s="21"/>
      <c r="M23" s="21">
        <v>5</v>
      </c>
      <c r="N23" s="21"/>
      <c r="O23" s="21">
        <v>6</v>
      </c>
      <c r="P23" s="21"/>
      <c r="Q23" s="21">
        <v>7</v>
      </c>
      <c r="R23" s="21"/>
      <c r="S23" s="21">
        <v>5</v>
      </c>
      <c r="T23" s="21"/>
      <c r="U23" s="21">
        <v>3</v>
      </c>
      <c r="V23" s="21"/>
      <c r="W23" s="31">
        <f t="shared" si="0"/>
        <v>37</v>
      </c>
      <c r="X23" s="31">
        <f t="shared" si="1"/>
        <v>1</v>
      </c>
    </row>
    <row r="24" spans="1:24" ht="15">
      <c r="A24" s="14" t="s">
        <v>87</v>
      </c>
      <c r="B24" s="22" t="str">
        <f>'Contratos-Personas por Sectores'!B23</f>
        <v>Cocineros asalariados</v>
      </c>
      <c r="C24" s="21"/>
      <c r="D24" s="21">
        <v>1</v>
      </c>
      <c r="E24" s="21">
        <v>1</v>
      </c>
      <c r="F24" s="21">
        <v>4</v>
      </c>
      <c r="G24" s="21">
        <v>6</v>
      </c>
      <c r="H24" s="21">
        <v>5</v>
      </c>
      <c r="I24" s="21">
        <v>5</v>
      </c>
      <c r="J24" s="21">
        <v>5</v>
      </c>
      <c r="K24" s="21">
        <v>2</v>
      </c>
      <c r="L24" s="21">
        <v>3</v>
      </c>
      <c r="M24" s="21">
        <v>3</v>
      </c>
      <c r="N24" s="21">
        <v>7</v>
      </c>
      <c r="O24" s="21">
        <v>2</v>
      </c>
      <c r="P24" s="21">
        <v>9</v>
      </c>
      <c r="Q24" s="21">
        <v>1</v>
      </c>
      <c r="R24" s="21">
        <v>2</v>
      </c>
      <c r="S24" s="21">
        <v>1</v>
      </c>
      <c r="T24" s="21">
        <v>2</v>
      </c>
      <c r="U24" s="21"/>
      <c r="V24" s="21">
        <v>2</v>
      </c>
      <c r="W24" s="31">
        <f t="shared" si="0"/>
        <v>21</v>
      </c>
      <c r="X24" s="31">
        <f t="shared" si="1"/>
        <v>40</v>
      </c>
    </row>
    <row r="25" spans="1:24" ht="25.5">
      <c r="A25" s="14" t="s">
        <v>88</v>
      </c>
      <c r="B25" s="22" t="str">
        <f>'Contratos-Personas por Sectores'!B24</f>
        <v>Empleados administrativos con tareas de atención al público no clasificados bajo otros epígrafes</v>
      </c>
      <c r="C25" s="21"/>
      <c r="D25" s="21"/>
      <c r="E25" s="21">
        <v>8</v>
      </c>
      <c r="F25" s="21">
        <v>7</v>
      </c>
      <c r="G25" s="21">
        <v>5</v>
      </c>
      <c r="H25" s="21">
        <v>14</v>
      </c>
      <c r="I25" s="21">
        <v>7</v>
      </c>
      <c r="J25" s="21">
        <v>6</v>
      </c>
      <c r="K25" s="21">
        <v>4</v>
      </c>
      <c r="L25" s="21">
        <v>7</v>
      </c>
      <c r="M25" s="21">
        <v>4</v>
      </c>
      <c r="N25" s="21">
        <v>2</v>
      </c>
      <c r="O25" s="21"/>
      <c r="P25" s="21">
        <v>3</v>
      </c>
      <c r="Q25" s="21">
        <v>2</v>
      </c>
      <c r="R25" s="21"/>
      <c r="S25" s="21">
        <v>1</v>
      </c>
      <c r="T25" s="21"/>
      <c r="U25" s="21"/>
      <c r="V25" s="21"/>
      <c r="W25" s="31">
        <f t="shared" si="0"/>
        <v>31</v>
      </c>
      <c r="X25" s="31">
        <f t="shared" si="1"/>
        <v>39</v>
      </c>
    </row>
    <row r="26" spans="1:24" ht="25.5">
      <c r="A26" s="14" t="s">
        <v>89</v>
      </c>
      <c r="B26" s="22" t="str">
        <f>'Contratos-Personas por Sectores'!B25</f>
        <v>Conductores asalariados de automóviles, taxis y furgonetas</v>
      </c>
      <c r="C26" s="21"/>
      <c r="D26" s="21"/>
      <c r="E26" s="21">
        <v>13</v>
      </c>
      <c r="F26" s="21">
        <v>2</v>
      </c>
      <c r="G26" s="21">
        <v>8</v>
      </c>
      <c r="H26" s="21"/>
      <c r="I26" s="21">
        <v>5</v>
      </c>
      <c r="J26" s="21">
        <v>1</v>
      </c>
      <c r="K26" s="21">
        <v>8</v>
      </c>
      <c r="L26" s="21"/>
      <c r="M26" s="21">
        <v>8</v>
      </c>
      <c r="N26" s="21"/>
      <c r="O26" s="21">
        <v>8</v>
      </c>
      <c r="P26" s="21"/>
      <c r="Q26" s="21">
        <v>5</v>
      </c>
      <c r="R26" s="21"/>
      <c r="S26" s="21">
        <v>3</v>
      </c>
      <c r="T26" s="21"/>
      <c r="U26" s="21"/>
      <c r="V26" s="21"/>
      <c r="W26" s="31">
        <f t="shared" si="0"/>
        <v>58</v>
      </c>
      <c r="X26" s="31">
        <f t="shared" si="1"/>
        <v>3</v>
      </c>
    </row>
    <row r="27" spans="1:24" ht="15">
      <c r="A27" s="14" t="s">
        <v>90</v>
      </c>
      <c r="B27" s="22" t="str">
        <f>'Contratos-Personas por Sectores'!B26</f>
        <v>Operadores de maquinaria agrícola móvil</v>
      </c>
      <c r="C27" s="21">
        <v>3</v>
      </c>
      <c r="D27" s="21"/>
      <c r="E27" s="21">
        <v>5</v>
      </c>
      <c r="F27" s="21"/>
      <c r="G27" s="21">
        <v>8</v>
      </c>
      <c r="H27" s="21"/>
      <c r="I27" s="21">
        <v>12</v>
      </c>
      <c r="J27" s="21">
        <v>1</v>
      </c>
      <c r="K27" s="21">
        <v>11</v>
      </c>
      <c r="L27" s="21"/>
      <c r="M27" s="21">
        <v>1</v>
      </c>
      <c r="N27" s="21"/>
      <c r="O27" s="21">
        <v>6</v>
      </c>
      <c r="P27" s="21"/>
      <c r="Q27" s="21">
        <v>7</v>
      </c>
      <c r="R27" s="21"/>
      <c r="S27" s="21">
        <v>5</v>
      </c>
      <c r="T27" s="21"/>
      <c r="U27" s="21">
        <v>2</v>
      </c>
      <c r="V27" s="21"/>
      <c r="W27" s="31">
        <f t="shared" si="0"/>
        <v>60</v>
      </c>
      <c r="X27" s="31">
        <f t="shared" si="1"/>
        <v>1</v>
      </c>
    </row>
    <row r="28" spans="1:24" ht="25.5">
      <c r="A28" s="14" t="s">
        <v>91</v>
      </c>
      <c r="B28" s="22" t="str">
        <f>'Contratos-Personas por Sectores'!B27</f>
        <v>Trabajadores cualificados en actividades agrícolas (excepto en huertas, invernaderos, viveros y jardines)</v>
      </c>
      <c r="C28" s="21"/>
      <c r="D28" s="21"/>
      <c r="E28" s="21">
        <v>4</v>
      </c>
      <c r="F28" s="21"/>
      <c r="G28" s="21">
        <v>10</v>
      </c>
      <c r="H28" s="21"/>
      <c r="I28" s="21">
        <v>5</v>
      </c>
      <c r="J28" s="21">
        <v>1</v>
      </c>
      <c r="K28" s="21">
        <v>7</v>
      </c>
      <c r="L28" s="21">
        <v>1</v>
      </c>
      <c r="M28" s="21">
        <v>3</v>
      </c>
      <c r="N28" s="21">
        <v>1</v>
      </c>
      <c r="O28" s="21">
        <v>11</v>
      </c>
      <c r="P28" s="21"/>
      <c r="Q28" s="21">
        <v>11</v>
      </c>
      <c r="R28" s="21">
        <v>2</v>
      </c>
      <c r="S28" s="21">
        <v>3</v>
      </c>
      <c r="T28" s="21">
        <v>1</v>
      </c>
      <c r="U28" s="21">
        <v>3</v>
      </c>
      <c r="V28" s="21"/>
      <c r="W28" s="31">
        <f t="shared" si="0"/>
        <v>57</v>
      </c>
      <c r="X28" s="31">
        <f t="shared" si="1"/>
        <v>6</v>
      </c>
    </row>
    <row r="29" spans="1:24" ht="15">
      <c r="A29" s="14" t="s">
        <v>92</v>
      </c>
      <c r="B29" s="22" t="str">
        <f>'Contratos-Personas por Sectores'!B28</f>
        <v>Monitores de actividades recreativas y de entretenimiento</v>
      </c>
      <c r="C29" s="21"/>
      <c r="D29" s="21">
        <v>2</v>
      </c>
      <c r="E29" s="21">
        <v>5</v>
      </c>
      <c r="F29" s="21">
        <v>5</v>
      </c>
      <c r="G29" s="21">
        <v>6</v>
      </c>
      <c r="H29" s="21">
        <v>8</v>
      </c>
      <c r="I29" s="21">
        <v>3</v>
      </c>
      <c r="J29" s="21">
        <v>4</v>
      </c>
      <c r="K29" s="21">
        <v>2</v>
      </c>
      <c r="L29" s="21">
        <v>4</v>
      </c>
      <c r="M29" s="21">
        <v>3</v>
      </c>
      <c r="N29" s="21">
        <v>1</v>
      </c>
      <c r="O29" s="21">
        <v>1</v>
      </c>
      <c r="P29" s="21"/>
      <c r="Q29" s="21"/>
      <c r="R29" s="21"/>
      <c r="S29" s="21"/>
      <c r="T29" s="21">
        <v>2</v>
      </c>
      <c r="U29" s="21"/>
      <c r="V29" s="21"/>
      <c r="W29" s="31">
        <f t="shared" si="0"/>
        <v>20</v>
      </c>
      <c r="X29" s="31">
        <f t="shared" si="1"/>
        <v>26</v>
      </c>
    </row>
    <row r="30" spans="1:24" ht="15">
      <c r="A30" s="14" t="s">
        <v>93</v>
      </c>
      <c r="B30" s="22" t="str">
        <f>'Contratos-Personas por Sectores'!B29</f>
        <v>Otras ocupaciones elementales</v>
      </c>
      <c r="C30" s="21">
        <v>3</v>
      </c>
      <c r="D30" s="21"/>
      <c r="E30" s="21">
        <v>3</v>
      </c>
      <c r="F30" s="21">
        <v>2</v>
      </c>
      <c r="G30" s="21">
        <v>6</v>
      </c>
      <c r="H30" s="21">
        <v>1</v>
      </c>
      <c r="I30" s="21">
        <v>6</v>
      </c>
      <c r="J30" s="21"/>
      <c r="K30" s="21">
        <v>2</v>
      </c>
      <c r="L30" s="21"/>
      <c r="M30" s="21">
        <v>4</v>
      </c>
      <c r="N30" s="21">
        <v>1</v>
      </c>
      <c r="O30" s="21">
        <v>6</v>
      </c>
      <c r="P30" s="21"/>
      <c r="Q30" s="21">
        <v>1</v>
      </c>
      <c r="R30" s="21"/>
      <c r="S30" s="21">
        <v>4</v>
      </c>
      <c r="T30" s="21">
        <v>2</v>
      </c>
      <c r="U30" s="21">
        <v>5</v>
      </c>
      <c r="V30" s="21"/>
      <c r="W30" s="31">
        <f t="shared" si="0"/>
        <v>40</v>
      </c>
      <c r="X30" s="31">
        <f t="shared" si="1"/>
        <v>6</v>
      </c>
    </row>
    <row r="31" spans="1:24" ht="12.75" customHeight="1">
      <c r="A31" s="14" t="s">
        <v>94</v>
      </c>
      <c r="B31" s="22" t="str">
        <f>'Contratos-Personas por Sectores'!B30</f>
        <v>Trabajadores de los cuidados a las personas en servicios de salud no clasificados bajo otros epígrafes</v>
      </c>
      <c r="C31" s="21"/>
      <c r="D31" s="21">
        <v>3</v>
      </c>
      <c r="E31" s="21">
        <v>2</v>
      </c>
      <c r="F31" s="21">
        <v>11</v>
      </c>
      <c r="G31" s="21"/>
      <c r="H31" s="21">
        <v>11</v>
      </c>
      <c r="I31" s="21">
        <v>1</v>
      </c>
      <c r="J31" s="21">
        <v>3</v>
      </c>
      <c r="K31" s="21">
        <v>2</v>
      </c>
      <c r="L31" s="21">
        <v>4</v>
      </c>
      <c r="M31" s="21">
        <v>2</v>
      </c>
      <c r="N31" s="21">
        <v>3</v>
      </c>
      <c r="O31" s="21">
        <v>3</v>
      </c>
      <c r="P31" s="21">
        <v>4</v>
      </c>
      <c r="Q31" s="21"/>
      <c r="R31" s="21">
        <v>1</v>
      </c>
      <c r="S31" s="21"/>
      <c r="T31" s="21">
        <v>1</v>
      </c>
      <c r="U31" s="21"/>
      <c r="V31" s="21"/>
      <c r="W31" s="31">
        <f t="shared" si="0"/>
        <v>10</v>
      </c>
      <c r="X31" s="31">
        <f t="shared" si="1"/>
        <v>41</v>
      </c>
    </row>
    <row r="32" spans="1:24" ht="25.5">
      <c r="A32" s="14" t="s">
        <v>95</v>
      </c>
      <c r="B32" s="22" t="str">
        <f>'Contratos-Personas por Sectores'!B31</f>
        <v>Auxiliares de vigilante de seguridad y similares no habilitados para ir armados</v>
      </c>
      <c r="C32" s="21"/>
      <c r="D32" s="21"/>
      <c r="E32" s="21">
        <v>2</v>
      </c>
      <c r="F32" s="21"/>
      <c r="G32" s="21">
        <v>6</v>
      </c>
      <c r="H32" s="21">
        <v>1</v>
      </c>
      <c r="I32" s="21">
        <v>4</v>
      </c>
      <c r="J32" s="21"/>
      <c r="K32" s="21">
        <v>3</v>
      </c>
      <c r="L32" s="21">
        <v>1</v>
      </c>
      <c r="M32" s="21">
        <v>1</v>
      </c>
      <c r="N32" s="21"/>
      <c r="O32" s="21">
        <v>2</v>
      </c>
      <c r="P32" s="21"/>
      <c r="Q32" s="21">
        <v>1</v>
      </c>
      <c r="R32" s="21"/>
      <c r="S32" s="21">
        <v>1</v>
      </c>
      <c r="T32" s="21"/>
      <c r="U32" s="21"/>
      <c r="V32" s="21"/>
      <c r="W32" s="31">
        <f t="shared" si="0"/>
        <v>20</v>
      </c>
      <c r="X32" s="31">
        <f t="shared" si="1"/>
        <v>2</v>
      </c>
    </row>
    <row r="33" spans="1:24" ht="25.5">
      <c r="A33" s="14" t="s">
        <v>96</v>
      </c>
      <c r="B33" s="22" t="str">
        <f>'Contratos-Personas por Sectores'!B32</f>
        <v>Vigilantes de seguridad y similares habilitados para ir armados</v>
      </c>
      <c r="C33" s="21"/>
      <c r="D33" s="21"/>
      <c r="E33" s="21"/>
      <c r="F33" s="21"/>
      <c r="G33" s="21">
        <v>5</v>
      </c>
      <c r="H33" s="21">
        <v>1</v>
      </c>
      <c r="I33" s="21">
        <v>7</v>
      </c>
      <c r="J33" s="21"/>
      <c r="K33" s="21">
        <v>11</v>
      </c>
      <c r="L33" s="21">
        <v>1</v>
      </c>
      <c r="M33" s="21">
        <v>5</v>
      </c>
      <c r="N33" s="21">
        <v>1</v>
      </c>
      <c r="O33" s="21">
        <v>4</v>
      </c>
      <c r="P33" s="21">
        <v>1</v>
      </c>
      <c r="Q33" s="21">
        <v>2</v>
      </c>
      <c r="R33" s="21"/>
      <c r="S33" s="21">
        <v>2</v>
      </c>
      <c r="T33" s="21"/>
      <c r="U33" s="21"/>
      <c r="V33" s="21"/>
      <c r="W33" s="31">
        <f t="shared" si="0"/>
        <v>36</v>
      </c>
      <c r="X33" s="31">
        <f t="shared" si="1"/>
        <v>4</v>
      </c>
    </row>
    <row r="34" spans="1:24" ht="12.75" customHeight="1">
      <c r="A34" s="14" t="s">
        <v>97</v>
      </c>
      <c r="B34" s="22" t="str">
        <f>'Contratos-Personas por Sectores'!B33</f>
        <v>Montadores y ensambladores no clasificados en otros epígrafes</v>
      </c>
      <c r="C34" s="21"/>
      <c r="D34" s="21"/>
      <c r="E34" s="21">
        <v>3</v>
      </c>
      <c r="F34" s="21">
        <v>1</v>
      </c>
      <c r="G34" s="21">
        <v>3</v>
      </c>
      <c r="H34" s="21"/>
      <c r="I34" s="21">
        <v>3</v>
      </c>
      <c r="J34" s="21"/>
      <c r="K34" s="21">
        <v>10</v>
      </c>
      <c r="L34" s="21"/>
      <c r="M34" s="21">
        <v>5</v>
      </c>
      <c r="N34" s="21"/>
      <c r="O34" s="21">
        <v>2</v>
      </c>
      <c r="P34" s="21"/>
      <c r="Q34" s="21">
        <v>1</v>
      </c>
      <c r="R34" s="21"/>
      <c r="S34" s="21"/>
      <c r="T34" s="21"/>
      <c r="U34" s="21"/>
      <c r="V34" s="21"/>
      <c r="W34" s="31">
        <f t="shared" si="0"/>
        <v>27</v>
      </c>
      <c r="X34" s="31">
        <f t="shared" si="1"/>
        <v>1</v>
      </c>
    </row>
    <row r="35" spans="1:24" ht="15">
      <c r="A35" s="14" t="s">
        <v>98</v>
      </c>
      <c r="B35" s="22" t="str">
        <f>'Contratos-Personas por Sectores'!B34</f>
        <v>Actores</v>
      </c>
      <c r="C35" s="21"/>
      <c r="D35" s="21"/>
      <c r="E35" s="21">
        <v>4</v>
      </c>
      <c r="F35" s="21">
        <v>2</v>
      </c>
      <c r="G35" s="21">
        <v>4</v>
      </c>
      <c r="H35" s="21">
        <v>1</v>
      </c>
      <c r="I35" s="21">
        <v>2</v>
      </c>
      <c r="J35" s="21">
        <v>2</v>
      </c>
      <c r="K35" s="21">
        <v>1</v>
      </c>
      <c r="L35" s="21">
        <v>3</v>
      </c>
      <c r="M35" s="21">
        <v>4</v>
      </c>
      <c r="N35" s="21">
        <v>2</v>
      </c>
      <c r="O35" s="21">
        <v>1</v>
      </c>
      <c r="P35" s="21">
        <v>1</v>
      </c>
      <c r="Q35" s="21"/>
      <c r="R35" s="21"/>
      <c r="S35" s="21"/>
      <c r="T35" s="21">
        <v>1</v>
      </c>
      <c r="U35" s="21">
        <v>1</v>
      </c>
      <c r="V35" s="21">
        <v>1</v>
      </c>
      <c r="W35" s="31">
        <f t="shared" si="0"/>
        <v>17</v>
      </c>
      <c r="X35" s="31">
        <f t="shared" si="1"/>
        <v>13</v>
      </c>
    </row>
    <row r="36" spans="1:24" ht="25.5">
      <c r="A36" s="14" t="s">
        <v>99</v>
      </c>
      <c r="B36" s="22" t="str">
        <f>'Contratos-Personas por Sectores'!B35</f>
        <v>Trabajadores de servicios personales no clasificados bajo otros epígrafes</v>
      </c>
      <c r="C36" s="21">
        <v>2</v>
      </c>
      <c r="D36" s="21">
        <v>1</v>
      </c>
      <c r="E36" s="21">
        <v>3</v>
      </c>
      <c r="F36" s="21">
        <v>2</v>
      </c>
      <c r="G36" s="21">
        <v>4</v>
      </c>
      <c r="H36" s="21">
        <v>1</v>
      </c>
      <c r="I36" s="21">
        <v>1</v>
      </c>
      <c r="J36" s="21"/>
      <c r="K36" s="21">
        <v>3</v>
      </c>
      <c r="L36" s="21">
        <v>2</v>
      </c>
      <c r="M36" s="21">
        <v>4</v>
      </c>
      <c r="N36" s="21">
        <v>2</v>
      </c>
      <c r="O36" s="21">
        <v>1</v>
      </c>
      <c r="P36" s="21"/>
      <c r="Q36" s="21">
        <v>2</v>
      </c>
      <c r="R36" s="21"/>
      <c r="S36" s="21"/>
      <c r="T36" s="21"/>
      <c r="U36" s="21"/>
      <c r="V36" s="21"/>
      <c r="W36" s="31">
        <f t="shared" si="0"/>
        <v>20</v>
      </c>
      <c r="X36" s="31">
        <f t="shared" si="1"/>
        <v>8</v>
      </c>
    </row>
    <row r="37" spans="1:24" ht="12.75" customHeight="1">
      <c r="A37" s="14" t="s">
        <v>100</v>
      </c>
      <c r="B37" s="22" t="str">
        <f>'Contratos-Personas por Sectores'!B36</f>
        <v>Grabadores de datos</v>
      </c>
      <c r="C37" s="21"/>
      <c r="D37" s="21"/>
      <c r="E37" s="21">
        <v>10</v>
      </c>
      <c r="F37" s="21">
        <v>3</v>
      </c>
      <c r="G37" s="21">
        <v>8</v>
      </c>
      <c r="H37" s="21">
        <v>7</v>
      </c>
      <c r="I37" s="21">
        <v>2</v>
      </c>
      <c r="J37" s="21">
        <v>1</v>
      </c>
      <c r="K37" s="21">
        <v>1</v>
      </c>
      <c r="L37" s="21"/>
      <c r="M37" s="21"/>
      <c r="N37" s="21"/>
      <c r="O37" s="21">
        <v>2</v>
      </c>
      <c r="P37" s="21">
        <v>1</v>
      </c>
      <c r="Q37" s="21"/>
      <c r="R37" s="21">
        <v>1</v>
      </c>
      <c r="S37" s="21"/>
      <c r="T37" s="21"/>
      <c r="U37" s="21"/>
      <c r="V37" s="21"/>
      <c r="W37" s="31">
        <f t="shared" si="0"/>
        <v>23</v>
      </c>
      <c r="X37" s="31">
        <f t="shared" si="1"/>
        <v>13</v>
      </c>
    </row>
    <row r="38" spans="1:24" ht="25.5">
      <c r="A38" s="14" t="s">
        <v>101</v>
      </c>
      <c r="B38" s="22" t="str">
        <f>'Contratos-Personas por Sectores'!B37</f>
        <v>Otros técnicos y profesionales de apoyo de actividades culturales y artísticas</v>
      </c>
      <c r="C38" s="21">
        <v>1</v>
      </c>
      <c r="D38" s="21"/>
      <c r="E38" s="21">
        <v>5</v>
      </c>
      <c r="F38" s="21"/>
      <c r="G38" s="21">
        <v>8</v>
      </c>
      <c r="H38" s="21">
        <v>1</v>
      </c>
      <c r="I38" s="21">
        <v>1</v>
      </c>
      <c r="J38" s="21">
        <v>1</v>
      </c>
      <c r="K38" s="21">
        <v>3</v>
      </c>
      <c r="L38" s="21"/>
      <c r="M38" s="21">
        <v>2</v>
      </c>
      <c r="N38" s="21"/>
      <c r="O38" s="21"/>
      <c r="P38" s="21"/>
      <c r="Q38" s="21">
        <v>1</v>
      </c>
      <c r="R38" s="21"/>
      <c r="S38" s="21"/>
      <c r="T38" s="21"/>
      <c r="U38" s="21"/>
      <c r="V38" s="21"/>
      <c r="W38" s="31">
        <f t="shared" si="0"/>
        <v>21</v>
      </c>
      <c r="X38" s="31">
        <f t="shared" si="1"/>
        <v>2</v>
      </c>
    </row>
    <row r="39" spans="1:24" ht="12.75" customHeight="1">
      <c r="A39" s="14" t="s">
        <v>102</v>
      </c>
      <c r="B39" s="22" t="str">
        <f>'Contratos-Personas por Sectores'!B38</f>
        <v>Auxiliares de enfermería de atención primaria</v>
      </c>
      <c r="C39" s="21"/>
      <c r="D39" s="21">
        <v>1</v>
      </c>
      <c r="E39" s="21">
        <v>1</v>
      </c>
      <c r="F39" s="21">
        <v>3</v>
      </c>
      <c r="G39" s="21"/>
      <c r="H39" s="21">
        <v>4</v>
      </c>
      <c r="I39" s="21"/>
      <c r="J39" s="21">
        <v>3</v>
      </c>
      <c r="K39" s="21"/>
      <c r="L39" s="21">
        <v>4</v>
      </c>
      <c r="M39" s="21"/>
      <c r="N39" s="21">
        <v>2</v>
      </c>
      <c r="O39" s="21"/>
      <c r="P39" s="21">
        <v>1</v>
      </c>
      <c r="Q39" s="21"/>
      <c r="R39" s="21"/>
      <c r="S39" s="21"/>
      <c r="T39" s="21"/>
      <c r="U39" s="21"/>
      <c r="V39" s="21"/>
      <c r="W39" s="31">
        <f t="shared" si="0"/>
        <v>1</v>
      </c>
      <c r="X39" s="31">
        <f t="shared" si="1"/>
        <v>18</v>
      </c>
    </row>
    <row r="40" spans="1:24" ht="12.75" customHeight="1">
      <c r="A40" s="14" t="s">
        <v>103</v>
      </c>
      <c r="B40" s="22" t="str">
        <f>'Contratos-Personas por Sectores'!B39</f>
        <v>Peones del transporte de mercancías y descargadores</v>
      </c>
      <c r="C40" s="21"/>
      <c r="D40" s="21"/>
      <c r="E40" s="21">
        <v>4</v>
      </c>
      <c r="F40" s="21">
        <v>1</v>
      </c>
      <c r="G40" s="21">
        <v>5</v>
      </c>
      <c r="H40" s="21"/>
      <c r="I40" s="21">
        <v>4</v>
      </c>
      <c r="J40" s="21">
        <v>1</v>
      </c>
      <c r="K40" s="21">
        <v>2</v>
      </c>
      <c r="L40" s="21"/>
      <c r="M40" s="21">
        <v>4</v>
      </c>
      <c r="N40" s="21"/>
      <c r="O40" s="21">
        <v>1</v>
      </c>
      <c r="P40" s="21"/>
      <c r="Q40" s="21"/>
      <c r="R40" s="21"/>
      <c r="S40" s="21">
        <v>2</v>
      </c>
      <c r="T40" s="21">
        <v>1</v>
      </c>
      <c r="U40" s="21">
        <v>1</v>
      </c>
      <c r="V40" s="21"/>
      <c r="W40" s="31">
        <f t="shared" si="0"/>
        <v>23</v>
      </c>
      <c r="X40" s="31">
        <f t="shared" si="1"/>
        <v>3</v>
      </c>
    </row>
    <row r="41" spans="1:24" ht="15">
      <c r="A41" s="14" t="s">
        <v>104</v>
      </c>
      <c r="B41" s="22" t="str">
        <f>'Contratos-Personas por Sectores'!B40</f>
        <v>Empleados de sala de juegos y afines</v>
      </c>
      <c r="C41" s="21">
        <v>2</v>
      </c>
      <c r="D41" s="21">
        <v>1</v>
      </c>
      <c r="E41" s="21"/>
      <c r="F41" s="21">
        <v>3</v>
      </c>
      <c r="G41" s="21">
        <v>2</v>
      </c>
      <c r="H41" s="21">
        <v>2</v>
      </c>
      <c r="I41" s="21">
        <v>3</v>
      </c>
      <c r="J41" s="21"/>
      <c r="K41" s="21"/>
      <c r="L41" s="21"/>
      <c r="M41" s="21"/>
      <c r="N41" s="21"/>
      <c r="O41" s="21"/>
      <c r="P41" s="21">
        <v>1</v>
      </c>
      <c r="Q41" s="21"/>
      <c r="R41" s="21"/>
      <c r="S41" s="21"/>
      <c r="T41" s="21"/>
      <c r="U41" s="21"/>
      <c r="V41" s="21"/>
      <c r="W41" s="31">
        <f t="shared" si="0"/>
        <v>7</v>
      </c>
      <c r="X41" s="31">
        <f t="shared" si="1"/>
        <v>7</v>
      </c>
    </row>
    <row r="42" spans="1:24" ht="12.75" customHeight="1">
      <c r="A42" s="14" t="s">
        <v>105</v>
      </c>
      <c r="B42" s="22" t="str">
        <f>'Contratos-Personas por Sectores'!B41</f>
        <v>Cajeros y taquilleros (excepto bancos)</v>
      </c>
      <c r="C42" s="21"/>
      <c r="D42" s="21"/>
      <c r="E42" s="21">
        <v>1</v>
      </c>
      <c r="F42" s="21">
        <v>5</v>
      </c>
      <c r="G42" s="21">
        <v>2</v>
      </c>
      <c r="H42" s="21">
        <v>6</v>
      </c>
      <c r="I42" s="21">
        <v>1</v>
      </c>
      <c r="J42" s="21">
        <v>6</v>
      </c>
      <c r="K42" s="21">
        <v>1</v>
      </c>
      <c r="L42" s="21">
        <v>2</v>
      </c>
      <c r="M42" s="21"/>
      <c r="N42" s="21"/>
      <c r="O42" s="21"/>
      <c r="P42" s="21">
        <v>1</v>
      </c>
      <c r="Q42" s="21"/>
      <c r="R42" s="21"/>
      <c r="S42" s="21"/>
      <c r="T42" s="21"/>
      <c r="U42" s="21"/>
      <c r="V42" s="21"/>
      <c r="W42" s="31">
        <f t="shared" si="0"/>
        <v>5</v>
      </c>
      <c r="X42" s="31">
        <f t="shared" si="1"/>
        <v>20</v>
      </c>
    </row>
    <row r="43" spans="1:24" ht="12.75" customHeight="1">
      <c r="A43" s="14" t="s">
        <v>106</v>
      </c>
      <c r="B43" s="22" t="str">
        <f>'Contratos-Personas por Sectores'!B42</f>
        <v>Reponedores</v>
      </c>
      <c r="C43" s="21"/>
      <c r="D43" s="21">
        <v>3</v>
      </c>
      <c r="E43" s="21">
        <v>3</v>
      </c>
      <c r="F43" s="21">
        <v>3</v>
      </c>
      <c r="G43" s="21">
        <v>2</v>
      </c>
      <c r="H43" s="21">
        <v>3</v>
      </c>
      <c r="I43" s="21">
        <v>3</v>
      </c>
      <c r="J43" s="21">
        <v>1</v>
      </c>
      <c r="K43" s="21">
        <v>2</v>
      </c>
      <c r="L43" s="21">
        <v>2</v>
      </c>
      <c r="M43" s="21">
        <v>3</v>
      </c>
      <c r="N43" s="21">
        <v>1</v>
      </c>
      <c r="O43" s="21">
        <v>1</v>
      </c>
      <c r="P43" s="21">
        <v>1</v>
      </c>
      <c r="Q43" s="21"/>
      <c r="R43" s="21">
        <v>1</v>
      </c>
      <c r="S43" s="21"/>
      <c r="T43" s="21"/>
      <c r="U43" s="21"/>
      <c r="V43" s="21"/>
      <c r="W43" s="31">
        <f t="shared" si="0"/>
        <v>14</v>
      </c>
      <c r="X43" s="31">
        <f t="shared" si="1"/>
        <v>15</v>
      </c>
    </row>
    <row r="44" spans="1:24" ht="12.75" customHeight="1">
      <c r="A44" s="14" t="s">
        <v>107</v>
      </c>
      <c r="B44" s="22" t="str">
        <f>'Contratos-Personas por Sectores'!B43</f>
        <v>Operadores de máquinas de lavandería y tintorería</v>
      </c>
      <c r="C44" s="21">
        <v>1</v>
      </c>
      <c r="D44" s="21"/>
      <c r="E44" s="21">
        <v>1</v>
      </c>
      <c r="F44" s="21">
        <v>1</v>
      </c>
      <c r="G44" s="21">
        <v>2</v>
      </c>
      <c r="H44" s="21">
        <v>2</v>
      </c>
      <c r="I44" s="21">
        <v>2</v>
      </c>
      <c r="J44" s="21">
        <v>1</v>
      </c>
      <c r="K44" s="21">
        <v>4</v>
      </c>
      <c r="L44" s="21">
        <v>1</v>
      </c>
      <c r="M44" s="21">
        <v>4</v>
      </c>
      <c r="N44" s="21">
        <v>4</v>
      </c>
      <c r="O44" s="21"/>
      <c r="P44" s="21">
        <v>2</v>
      </c>
      <c r="Q44" s="21">
        <v>1</v>
      </c>
      <c r="R44" s="21">
        <v>1</v>
      </c>
      <c r="S44" s="21"/>
      <c r="T44" s="21"/>
      <c r="U44" s="21"/>
      <c r="V44" s="21">
        <v>1</v>
      </c>
      <c r="W44" s="31">
        <f t="shared" si="0"/>
        <v>15</v>
      </c>
      <c r="X44" s="31">
        <f t="shared" si="1"/>
        <v>13</v>
      </c>
    </row>
    <row r="45" spans="1:24" ht="15">
      <c r="A45" s="14" t="s">
        <v>108</v>
      </c>
      <c r="B45" s="22" t="str">
        <f>'Contratos-Personas por Sectores'!B44</f>
        <v>Empleados domésticos</v>
      </c>
      <c r="C45" s="21"/>
      <c r="D45" s="21"/>
      <c r="E45" s="21">
        <v>1</v>
      </c>
      <c r="F45" s="21"/>
      <c r="G45" s="21"/>
      <c r="H45" s="21">
        <v>6</v>
      </c>
      <c r="I45" s="21"/>
      <c r="J45" s="21">
        <v>2</v>
      </c>
      <c r="K45" s="21"/>
      <c r="L45" s="21">
        <v>2</v>
      </c>
      <c r="M45" s="21">
        <v>2</v>
      </c>
      <c r="N45" s="21">
        <v>2</v>
      </c>
      <c r="O45" s="21"/>
      <c r="P45" s="21">
        <v>4</v>
      </c>
      <c r="Q45" s="21">
        <v>1</v>
      </c>
      <c r="R45" s="21">
        <v>3</v>
      </c>
      <c r="S45" s="21"/>
      <c r="T45" s="21">
        <v>1</v>
      </c>
      <c r="U45" s="21"/>
      <c r="V45" s="21">
        <v>2</v>
      </c>
      <c r="W45" s="31">
        <f t="shared" si="0"/>
        <v>4</v>
      </c>
      <c r="X45" s="31">
        <f t="shared" si="1"/>
        <v>22</v>
      </c>
    </row>
    <row r="46" spans="1:24" ht="15">
      <c r="A46" s="14" t="s">
        <v>109</v>
      </c>
      <c r="B46" s="22" t="str">
        <f>'Contratos-Personas por Sectores'!B45</f>
        <v>Peones de la construcción de edificios</v>
      </c>
      <c r="C46" s="21">
        <v>1</v>
      </c>
      <c r="D46" s="21"/>
      <c r="E46" s="21">
        <v>3</v>
      </c>
      <c r="F46" s="21"/>
      <c r="G46" s="21">
        <v>3</v>
      </c>
      <c r="H46" s="21"/>
      <c r="I46" s="21">
        <v>1</v>
      </c>
      <c r="J46" s="21"/>
      <c r="K46" s="21">
        <v>3</v>
      </c>
      <c r="L46" s="21"/>
      <c r="M46" s="21">
        <v>6</v>
      </c>
      <c r="N46" s="21"/>
      <c r="O46" s="21">
        <v>2</v>
      </c>
      <c r="P46" s="21"/>
      <c r="Q46" s="21">
        <v>3</v>
      </c>
      <c r="R46" s="21"/>
      <c r="S46" s="21">
        <v>2</v>
      </c>
      <c r="T46" s="21"/>
      <c r="U46" s="21">
        <v>1</v>
      </c>
      <c r="V46" s="21"/>
      <c r="W46" s="31">
        <f t="shared" si="0"/>
        <v>25</v>
      </c>
      <c r="X46" s="31">
        <f t="shared" si="1"/>
        <v>0</v>
      </c>
    </row>
    <row r="47" spans="1:24" ht="15">
      <c r="A47" s="14" t="s">
        <v>110</v>
      </c>
      <c r="B47" s="22" t="str">
        <f>'Contratos-Personas por Sectores'!B46</f>
        <v>Peluqueros</v>
      </c>
      <c r="C47" s="21"/>
      <c r="D47" s="21"/>
      <c r="E47" s="21">
        <v>1</v>
      </c>
      <c r="F47" s="21">
        <v>3</v>
      </c>
      <c r="G47" s="21"/>
      <c r="H47" s="21">
        <v>7</v>
      </c>
      <c r="I47" s="21"/>
      <c r="J47" s="21">
        <v>1</v>
      </c>
      <c r="K47" s="21"/>
      <c r="L47" s="21">
        <v>2</v>
      </c>
      <c r="M47" s="21"/>
      <c r="N47" s="21">
        <v>3</v>
      </c>
      <c r="O47" s="21"/>
      <c r="P47" s="21">
        <v>1</v>
      </c>
      <c r="Q47" s="21"/>
      <c r="R47" s="21"/>
      <c r="S47" s="21"/>
      <c r="T47" s="21"/>
      <c r="U47" s="21"/>
      <c r="V47" s="21"/>
      <c r="W47" s="31">
        <f t="shared" si="0"/>
        <v>1</v>
      </c>
      <c r="X47" s="31">
        <f t="shared" si="1"/>
        <v>17</v>
      </c>
    </row>
    <row r="48" spans="1:24" ht="12.75" customHeight="1">
      <c r="A48" s="14" t="s">
        <v>111</v>
      </c>
      <c r="B48" s="22" t="str">
        <f>'Contratos-Personas por Sectores'!B47</f>
        <v>Mozos de equipaje y afines</v>
      </c>
      <c r="C48" s="21">
        <v>1</v>
      </c>
      <c r="D48" s="21"/>
      <c r="E48" s="21">
        <v>6</v>
      </c>
      <c r="F48" s="21"/>
      <c r="G48" s="21">
        <v>8</v>
      </c>
      <c r="H48" s="21"/>
      <c r="I48" s="21">
        <v>3</v>
      </c>
      <c r="J48" s="21"/>
      <c r="K48" s="21">
        <v>1</v>
      </c>
      <c r="L48" s="21"/>
      <c r="M48" s="21"/>
      <c r="N48" s="21"/>
      <c r="O48" s="21">
        <v>2</v>
      </c>
      <c r="P48" s="21"/>
      <c r="Q48" s="21"/>
      <c r="R48" s="21"/>
      <c r="S48" s="21"/>
      <c r="T48" s="21"/>
      <c r="U48" s="21"/>
      <c r="V48" s="21"/>
      <c r="W48" s="31">
        <f t="shared" si="0"/>
        <v>21</v>
      </c>
      <c r="X48" s="31">
        <f t="shared" si="1"/>
        <v>0</v>
      </c>
    </row>
    <row r="49" spans="1:24" ht="15">
      <c r="A49" s="14" t="s">
        <v>112</v>
      </c>
      <c r="B49" s="22" t="str">
        <f>'Contratos-Personas por Sectores'!B48</f>
        <v>Médicos de familia</v>
      </c>
      <c r="C49" s="21"/>
      <c r="D49" s="21"/>
      <c r="E49" s="21"/>
      <c r="F49" s="21"/>
      <c r="G49" s="21"/>
      <c r="H49" s="21"/>
      <c r="I49" s="21">
        <v>1</v>
      </c>
      <c r="J49" s="21">
        <v>3</v>
      </c>
      <c r="K49" s="21">
        <v>1</v>
      </c>
      <c r="L49" s="21"/>
      <c r="M49" s="21"/>
      <c r="N49" s="21">
        <v>1</v>
      </c>
      <c r="O49" s="21"/>
      <c r="P49" s="21"/>
      <c r="Q49" s="21"/>
      <c r="R49" s="21"/>
      <c r="S49" s="21"/>
      <c r="T49" s="21">
        <v>2</v>
      </c>
      <c r="U49" s="21"/>
      <c r="V49" s="21"/>
      <c r="W49" s="31">
        <f t="shared" si="0"/>
        <v>2</v>
      </c>
      <c r="X49" s="31">
        <f t="shared" si="1"/>
        <v>6</v>
      </c>
    </row>
    <row r="50" spans="1:24" ht="15.75">
      <c r="A50" s="111" t="s">
        <v>5</v>
      </c>
      <c r="B50" s="111"/>
      <c r="C50" s="110">
        <f>SUM(C10:D49)</f>
        <v>170</v>
      </c>
      <c r="D50" s="110"/>
      <c r="E50" s="110">
        <f>SUM(E10:F49)</f>
        <v>851</v>
      </c>
      <c r="F50" s="110"/>
      <c r="G50" s="110">
        <f>SUM(G10:H49)</f>
        <v>1018</v>
      </c>
      <c r="H50" s="110"/>
      <c r="I50" s="110">
        <f>SUM(I10:J49)</f>
        <v>757</v>
      </c>
      <c r="J50" s="110"/>
      <c r="K50" s="110">
        <f>SUM(K10:L49)</f>
        <v>689</v>
      </c>
      <c r="L50" s="110"/>
      <c r="M50" s="110">
        <f>SUM(M10:N49)</f>
        <v>658</v>
      </c>
      <c r="N50" s="110"/>
      <c r="O50" s="110">
        <f>SUM(O10:P49)</f>
        <v>590</v>
      </c>
      <c r="P50" s="110"/>
      <c r="Q50" s="110">
        <f>SUM(Q10:R49)</f>
        <v>444</v>
      </c>
      <c r="R50" s="110"/>
      <c r="S50" s="110">
        <f>SUM(S10:T49)</f>
        <v>275</v>
      </c>
      <c r="T50" s="110"/>
      <c r="U50" s="110">
        <f>SUM(U10:V49)</f>
        <v>91</v>
      </c>
      <c r="V50" s="110"/>
      <c r="W50" s="110">
        <f>SUM(W10:X49)</f>
        <v>5543</v>
      </c>
      <c r="X50" s="110"/>
    </row>
  </sheetData>
  <mergeCells count="27">
    <mergeCell ref="A3:I3"/>
    <mergeCell ref="A7:X7"/>
    <mergeCell ref="B8:B9"/>
    <mergeCell ref="A8:A9"/>
    <mergeCell ref="C8:D8"/>
    <mergeCell ref="E8:F8"/>
    <mergeCell ref="G8:H8"/>
    <mergeCell ref="I8:J8"/>
    <mergeCell ref="K8:L8"/>
    <mergeCell ref="M8:N8"/>
    <mergeCell ref="O8:P8"/>
    <mergeCell ref="A50:B50"/>
    <mergeCell ref="C50:D50"/>
    <mergeCell ref="E50:F50"/>
    <mergeCell ref="G50:H50"/>
    <mergeCell ref="I50:J50"/>
    <mergeCell ref="U50:V50"/>
    <mergeCell ref="Q8:R8"/>
    <mergeCell ref="S8:T8"/>
    <mergeCell ref="U8:V8"/>
    <mergeCell ref="W8:X8"/>
    <mergeCell ref="W50:X50"/>
    <mergeCell ref="K50:L50"/>
    <mergeCell ref="M50:N50"/>
    <mergeCell ref="O50:P50"/>
    <mergeCell ref="Q50:R50"/>
    <mergeCell ref="S50:T5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2011-09-15T06:36:14Z</dcterms:created>
  <dcterms:modified xsi:type="dcterms:W3CDTF">2018-02-16T13:51:44Z</dcterms:modified>
  <cp:category/>
  <cp:version/>
  <cp:contentType/>
  <cp:contentStatus/>
</cp:coreProperties>
</file>