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eta\Div Euroasesoria\Proyectos\P 046 Pacto Empleo 2011\03 Acciones\12 Informe Permanente ML\Datos 2016\03 Marzo\"/>
    </mc:Choice>
  </mc:AlternateContent>
  <bookViews>
    <workbookView xWindow="0" yWindow="0" windowWidth="14430" windowHeight="7155"/>
  </bookViews>
  <sheets>
    <sheet name="Info" sheetId="12" r:id="rId1"/>
    <sheet name="Evolución" sheetId="13" r:id="rId2"/>
    <sheet name="Contratadas Sexo-Edad" sheetId="1" r:id="rId3"/>
    <sheet name="Contratos Estudios-Sexo" sheetId="2" r:id="rId4"/>
    <sheet name="Contratos Estudios-Edad" sheetId="3" r:id="rId5"/>
    <sheet name="Contratos por Sectores" sheetId="4" r:id="rId6"/>
    <sheet name="Contratadas Sexo-Edad-Sector" sheetId="5" r:id="rId7"/>
    <sheet name="Contratos-Personas por Sectores" sheetId="6" r:id="rId8"/>
    <sheet name="Contratos Sexo-Edad-Ocupación" sheetId="7" r:id="rId9"/>
    <sheet name="Ocupacions + contratads x sexos" sheetId="8" r:id="rId10"/>
    <sheet name="Duración Contratos-Estudios" sheetId="9" r:id="rId11"/>
    <sheet name="Duración-Formación-Edad" sheetId="10" r:id="rId12"/>
    <sheet name="BORME" sheetId="11" r:id="rId13"/>
    <sheet name="Seguridad Social" sheetId="14" r:id="rId14"/>
  </sheets>
  <calcPr calcId="152511"/>
</workbook>
</file>

<file path=xl/calcChain.xml><?xml version="1.0" encoding="utf-8"?>
<calcChain xmlns="http://schemas.openxmlformats.org/spreadsheetml/2006/main">
  <c r="P19" i="3" l="1"/>
  <c r="P17" i="3"/>
  <c r="M17" i="3"/>
  <c r="H39" i="14" l="1"/>
  <c r="E14" i="11" l="1"/>
  <c r="D14" i="11"/>
  <c r="C14" i="11"/>
  <c r="B14" i="11"/>
  <c r="D81" i="13" l="1"/>
  <c r="D82" i="13"/>
  <c r="D83" i="13"/>
  <c r="D84" i="13"/>
  <c r="D85" i="13"/>
  <c r="D86" i="13"/>
  <c r="D87" i="13"/>
  <c r="D88" i="13"/>
  <c r="D89" i="13"/>
  <c r="D90" i="13"/>
  <c r="D91" i="13"/>
  <c r="D92" i="13"/>
  <c r="W10" i="7" l="1"/>
  <c r="W11" i="7"/>
  <c r="W12" i="7"/>
  <c r="W13" i="7"/>
  <c r="W14" i="7"/>
  <c r="W15" i="7"/>
  <c r="W16" i="7"/>
  <c r="W17" i="7"/>
  <c r="W18" i="7"/>
  <c r="W19" i="7"/>
  <c r="W20" i="7"/>
  <c r="W21" i="7"/>
  <c r="W22" i="7"/>
  <c r="W23" i="7"/>
  <c r="W24" i="7"/>
  <c r="W25" i="7"/>
  <c r="W26" i="7"/>
  <c r="W27" i="7"/>
  <c r="W28" i="7"/>
  <c r="W29" i="7"/>
  <c r="W30" i="7"/>
  <c r="W31" i="7"/>
  <c r="W32" i="7"/>
  <c r="W33" i="7"/>
  <c r="W34" i="7"/>
  <c r="W35" i="7"/>
  <c r="W36" i="7"/>
  <c r="W37" i="7"/>
  <c r="W38" i="7"/>
  <c r="W39" i="7"/>
  <c r="W40" i="7"/>
  <c r="W41" i="7"/>
  <c r="W42" i="7"/>
  <c r="W43" i="7"/>
  <c r="W44" i="7"/>
  <c r="W45" i="7"/>
  <c r="W46" i="7"/>
  <c r="W47" i="7"/>
  <c r="W48" i="7"/>
  <c r="W49" i="7"/>
  <c r="H15" i="5"/>
  <c r="J10" i="9" l="1"/>
  <c r="J11" i="9"/>
  <c r="J12" i="9"/>
  <c r="J13" i="9"/>
  <c r="J14" i="9"/>
  <c r="J9" i="9"/>
  <c r="C15" i="9"/>
  <c r="D15" i="9"/>
  <c r="E15" i="9"/>
  <c r="F15" i="9"/>
  <c r="G15" i="9"/>
  <c r="H15" i="9"/>
  <c r="I15" i="9"/>
  <c r="J15" i="9" l="1"/>
  <c r="D69" i="13"/>
  <c r="D70" i="13"/>
  <c r="D71" i="13"/>
  <c r="D72" i="13"/>
  <c r="D73" i="13"/>
  <c r="D74" i="13"/>
  <c r="D75" i="13"/>
  <c r="D76" i="13"/>
  <c r="D77" i="13"/>
  <c r="D78" i="13"/>
  <c r="D79" i="13"/>
  <c r="D80" i="13"/>
  <c r="I67" i="10" l="1"/>
  <c r="H67" i="10"/>
  <c r="G67" i="10"/>
  <c r="F67" i="10"/>
  <c r="E67" i="10"/>
  <c r="D67" i="10"/>
  <c r="I64" i="10"/>
  <c r="H64" i="10"/>
  <c r="G64" i="10"/>
  <c r="F64" i="10"/>
  <c r="E64" i="10"/>
  <c r="D64" i="10"/>
  <c r="I61" i="10"/>
  <c r="H61" i="10"/>
  <c r="G61" i="10"/>
  <c r="F61" i="10"/>
  <c r="E61" i="10"/>
  <c r="D61" i="10"/>
  <c r="I58" i="10"/>
  <c r="H58" i="10"/>
  <c r="G58" i="10"/>
  <c r="F58" i="10"/>
  <c r="E58" i="10"/>
  <c r="D58" i="10"/>
  <c r="I55" i="10"/>
  <c r="H55" i="10"/>
  <c r="G55" i="10"/>
  <c r="F55" i="10"/>
  <c r="E55" i="10"/>
  <c r="D55" i="10"/>
  <c r="I52" i="10"/>
  <c r="H52" i="10"/>
  <c r="G52" i="10"/>
  <c r="F52" i="10"/>
  <c r="E52" i="10"/>
  <c r="D52" i="10"/>
  <c r="I49" i="10"/>
  <c r="H49" i="10"/>
  <c r="G49" i="10"/>
  <c r="F49" i="10"/>
  <c r="E49" i="10"/>
  <c r="D49" i="10"/>
  <c r="I46" i="10"/>
  <c r="H46" i="10"/>
  <c r="G46" i="10"/>
  <c r="F46" i="10"/>
  <c r="E46" i="10"/>
  <c r="D46" i="10"/>
  <c r="I43" i="10"/>
  <c r="H43" i="10"/>
  <c r="G43" i="10"/>
  <c r="F43" i="10"/>
  <c r="E43" i="10"/>
  <c r="D43" i="10"/>
  <c r="I40" i="10"/>
  <c r="H40" i="10"/>
  <c r="G40" i="10"/>
  <c r="F40" i="10"/>
  <c r="E40" i="10"/>
  <c r="D40" i="10"/>
  <c r="I37" i="10"/>
  <c r="H37" i="10"/>
  <c r="G37" i="10"/>
  <c r="F37" i="10"/>
  <c r="E37" i="10"/>
  <c r="D37" i="10"/>
  <c r="I34" i="10"/>
  <c r="H34" i="10"/>
  <c r="G34" i="10"/>
  <c r="F34" i="10"/>
  <c r="E34" i="10"/>
  <c r="D34" i="10"/>
  <c r="I31" i="10"/>
  <c r="H31" i="10"/>
  <c r="G31" i="10"/>
  <c r="F31" i="10"/>
  <c r="E31" i="10"/>
  <c r="D31" i="10"/>
  <c r="I25" i="10"/>
  <c r="H25" i="10"/>
  <c r="G25" i="10"/>
  <c r="F25" i="10"/>
  <c r="E25" i="10"/>
  <c r="D25" i="10"/>
  <c r="I22" i="10"/>
  <c r="H22" i="10"/>
  <c r="G22" i="10"/>
  <c r="F22" i="10"/>
  <c r="E22" i="10"/>
  <c r="D22" i="10"/>
  <c r="I19" i="10"/>
  <c r="H19" i="10"/>
  <c r="G19" i="10"/>
  <c r="F19" i="10"/>
  <c r="E19" i="10"/>
  <c r="D19" i="10"/>
  <c r="I16" i="10"/>
  <c r="H16" i="10"/>
  <c r="G16" i="10"/>
  <c r="F16" i="10"/>
  <c r="E16" i="10"/>
  <c r="D16" i="10"/>
  <c r="I13" i="10"/>
  <c r="H13" i="10"/>
  <c r="G13" i="10"/>
  <c r="F13" i="10"/>
  <c r="E13" i="10"/>
  <c r="D13" i="10"/>
  <c r="E10" i="10"/>
  <c r="F10" i="10"/>
  <c r="G10" i="10"/>
  <c r="H10" i="10"/>
  <c r="I10" i="10"/>
  <c r="D10" i="10"/>
  <c r="AB10" i="5"/>
  <c r="Y10" i="5"/>
  <c r="V10" i="5"/>
  <c r="S10" i="5"/>
  <c r="P10" i="5"/>
  <c r="M10" i="5"/>
  <c r="J10" i="5"/>
  <c r="G10" i="5"/>
  <c r="D10" i="5"/>
  <c r="E21" i="3"/>
  <c r="F21" i="3"/>
  <c r="F11" i="2"/>
  <c r="O8" i="10"/>
  <c r="P8" i="10"/>
  <c r="Q8" i="10"/>
  <c r="R8" i="10"/>
  <c r="S8" i="10"/>
  <c r="O9" i="10"/>
  <c r="P9" i="10"/>
  <c r="Q9" i="10"/>
  <c r="R9" i="10"/>
  <c r="S9" i="10"/>
  <c r="O10" i="10"/>
  <c r="P10" i="10"/>
  <c r="Q10" i="10"/>
  <c r="R10" i="10"/>
  <c r="S10" i="10"/>
  <c r="O11" i="10"/>
  <c r="P11" i="10"/>
  <c r="Q11" i="10"/>
  <c r="R11" i="10"/>
  <c r="S11" i="10"/>
  <c r="O12" i="10"/>
  <c r="P12" i="10"/>
  <c r="Q12" i="10"/>
  <c r="R12" i="10"/>
  <c r="S12" i="10"/>
  <c r="O13" i="10"/>
  <c r="P13" i="10"/>
  <c r="Q13" i="10"/>
  <c r="R13" i="10"/>
  <c r="S13" i="10"/>
  <c r="O14" i="10"/>
  <c r="P14" i="10"/>
  <c r="Q14" i="10"/>
  <c r="R14" i="10"/>
  <c r="S14" i="10"/>
  <c r="O15" i="10"/>
  <c r="P15" i="10"/>
  <c r="Q15" i="10"/>
  <c r="R15" i="10"/>
  <c r="S15" i="10"/>
  <c r="O16" i="10"/>
  <c r="P16" i="10"/>
  <c r="Q16" i="10"/>
  <c r="R16" i="10"/>
  <c r="S16" i="10"/>
  <c r="O17" i="10"/>
  <c r="P17" i="10"/>
  <c r="Q17" i="10"/>
  <c r="R17" i="10"/>
  <c r="S17" i="10"/>
  <c r="O18" i="10"/>
  <c r="P18" i="10"/>
  <c r="Q18" i="10"/>
  <c r="R18" i="10"/>
  <c r="S18" i="10"/>
  <c r="O19" i="10"/>
  <c r="P19" i="10"/>
  <c r="Q19" i="10"/>
  <c r="R19" i="10"/>
  <c r="S19" i="10"/>
  <c r="O20" i="10"/>
  <c r="P20" i="10"/>
  <c r="Q20" i="10"/>
  <c r="R20" i="10"/>
  <c r="S20" i="10"/>
  <c r="O21" i="10"/>
  <c r="P21" i="10"/>
  <c r="Q21" i="10"/>
  <c r="R21" i="10"/>
  <c r="S21" i="10"/>
  <c r="O22" i="10"/>
  <c r="P22" i="10"/>
  <c r="Q22" i="10"/>
  <c r="R22" i="10"/>
  <c r="S22" i="10"/>
  <c r="O23" i="10"/>
  <c r="P23" i="10"/>
  <c r="Q23" i="10"/>
  <c r="R23" i="10"/>
  <c r="S23" i="10"/>
  <c r="O24" i="10"/>
  <c r="P24" i="10"/>
  <c r="Q24" i="10"/>
  <c r="R24" i="10"/>
  <c r="S24" i="10"/>
  <c r="O25" i="10"/>
  <c r="P25" i="10"/>
  <c r="Q25" i="10"/>
  <c r="R25" i="10"/>
  <c r="S25" i="10"/>
  <c r="O26" i="10"/>
  <c r="P26" i="10"/>
  <c r="Q26" i="10"/>
  <c r="R26" i="10"/>
  <c r="S26" i="10"/>
  <c r="O27" i="10"/>
  <c r="P27" i="10"/>
  <c r="Q27" i="10"/>
  <c r="R27" i="10"/>
  <c r="S27" i="10"/>
  <c r="N27" i="10"/>
  <c r="N26" i="10"/>
  <c r="N25" i="10"/>
  <c r="N24" i="10"/>
  <c r="N23" i="10"/>
  <c r="N22" i="10"/>
  <c r="N21" i="10"/>
  <c r="N20" i="10"/>
  <c r="N19" i="10"/>
  <c r="N18" i="10"/>
  <c r="N17" i="10"/>
  <c r="N16" i="10"/>
  <c r="N15" i="10"/>
  <c r="N14" i="10"/>
  <c r="N13" i="10"/>
  <c r="N12" i="10"/>
  <c r="N11" i="10"/>
  <c r="N10" i="10"/>
  <c r="N9" i="10"/>
  <c r="N8" i="10"/>
  <c r="J35" i="10"/>
  <c r="J9" i="10"/>
  <c r="J11" i="10"/>
  <c r="J12" i="10"/>
  <c r="J14" i="10"/>
  <c r="J15" i="10"/>
  <c r="J17" i="10"/>
  <c r="J18" i="10"/>
  <c r="J20" i="10"/>
  <c r="J21" i="10"/>
  <c r="J23" i="10"/>
  <c r="J24" i="10"/>
  <c r="J26" i="10"/>
  <c r="J27" i="10"/>
  <c r="J29" i="10"/>
  <c r="J30" i="10"/>
  <c r="J32" i="10"/>
  <c r="J33" i="10"/>
  <c r="J36" i="10"/>
  <c r="J38" i="10"/>
  <c r="J39" i="10"/>
  <c r="J41" i="10"/>
  <c r="J42" i="10"/>
  <c r="J44" i="10"/>
  <c r="J45" i="10"/>
  <c r="J47" i="10"/>
  <c r="J49" i="10" s="1"/>
  <c r="J48" i="10"/>
  <c r="J50" i="10"/>
  <c r="J51" i="10"/>
  <c r="J53" i="10"/>
  <c r="J55" i="10" s="1"/>
  <c r="J54" i="10"/>
  <c r="J56" i="10"/>
  <c r="J57" i="10"/>
  <c r="J59" i="10"/>
  <c r="J60" i="10"/>
  <c r="J62" i="10"/>
  <c r="J63" i="10"/>
  <c r="J65" i="10"/>
  <c r="J66" i="10"/>
  <c r="J8" i="10"/>
  <c r="Q42" i="14"/>
  <c r="S42" i="14" s="1"/>
  <c r="N42" i="14"/>
  <c r="P42" i="14" s="1"/>
  <c r="B39" i="14"/>
  <c r="D39" i="14" s="1"/>
  <c r="B42" i="14"/>
  <c r="D42" i="14" s="1"/>
  <c r="E39" i="14"/>
  <c r="E42" i="14"/>
  <c r="J39" i="14"/>
  <c r="H42" i="14"/>
  <c r="J42" i="14" s="1"/>
  <c r="T43" i="14"/>
  <c r="V43" i="14" s="1"/>
  <c r="S43" i="14"/>
  <c r="P43" i="14"/>
  <c r="M43" i="14"/>
  <c r="J43" i="14"/>
  <c r="G43" i="14"/>
  <c r="D43" i="14"/>
  <c r="K42" i="14"/>
  <c r="M42" i="14" s="1"/>
  <c r="T41" i="14"/>
  <c r="V41" i="14" s="1"/>
  <c r="S41" i="14"/>
  <c r="P41" i="14"/>
  <c r="M41" i="14"/>
  <c r="J41" i="14"/>
  <c r="G41" i="14"/>
  <c r="D41" i="14"/>
  <c r="T40" i="14"/>
  <c r="V40" i="14" s="1"/>
  <c r="S40" i="14"/>
  <c r="P40" i="14"/>
  <c r="M40" i="14"/>
  <c r="J40" i="14"/>
  <c r="G40" i="14"/>
  <c r="D40" i="14"/>
  <c r="S39" i="14"/>
  <c r="P39" i="14"/>
  <c r="K39" i="14"/>
  <c r="M39" i="14" s="1"/>
  <c r="B12" i="14"/>
  <c r="C10" i="14" s="1"/>
  <c r="D57" i="13"/>
  <c r="D58" i="13"/>
  <c r="D59" i="13"/>
  <c r="D60" i="13"/>
  <c r="D61" i="13"/>
  <c r="D62" i="13"/>
  <c r="D63" i="13"/>
  <c r="D64" i="13"/>
  <c r="D65" i="13"/>
  <c r="D66" i="13"/>
  <c r="D67" i="13"/>
  <c r="D68"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9" i="13"/>
  <c r="J64" i="10" l="1"/>
  <c r="J67" i="10"/>
  <c r="J46" i="10"/>
  <c r="J43" i="10"/>
  <c r="J10" i="10"/>
  <c r="J52" i="10"/>
  <c r="J37" i="10"/>
  <c r="J25" i="10"/>
  <c r="J19" i="10"/>
  <c r="J61" i="10"/>
  <c r="J58" i="10"/>
  <c r="J40" i="10"/>
  <c r="J34" i="10"/>
  <c r="J31" i="10"/>
  <c r="J22" i="10"/>
  <c r="J16" i="10"/>
  <c r="J13" i="10"/>
  <c r="O28" i="10"/>
  <c r="S28" i="10"/>
  <c r="T10" i="10"/>
  <c r="Q28" i="10"/>
  <c r="R28" i="10"/>
  <c r="P28" i="10"/>
  <c r="T24" i="10"/>
  <c r="T20" i="10"/>
  <c r="T16" i="10"/>
  <c r="T12" i="10"/>
  <c r="T25" i="10"/>
  <c r="T21" i="10"/>
  <c r="T17" i="10"/>
  <c r="T13" i="10"/>
  <c r="T9" i="10"/>
  <c r="T27" i="10"/>
  <c r="T23" i="10"/>
  <c r="T19" i="10"/>
  <c r="T15" i="10"/>
  <c r="T11" i="10"/>
  <c r="T26" i="10"/>
  <c r="T22" i="10"/>
  <c r="T18" i="10"/>
  <c r="T14" i="10"/>
  <c r="T42" i="14"/>
  <c r="V42" i="14" s="1"/>
  <c r="C8" i="14"/>
  <c r="T39" i="14"/>
  <c r="V39" i="14" s="1"/>
  <c r="C9" i="14"/>
  <c r="C12" i="14"/>
  <c r="G39" i="14"/>
  <c r="G42" i="14"/>
  <c r="C11" i="14"/>
  <c r="AB14" i="5"/>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C15" i="5"/>
  <c r="E15" i="5"/>
  <c r="F15" i="5"/>
  <c r="I15" i="5"/>
  <c r="K15" i="5"/>
  <c r="L15" i="5"/>
  <c r="N15" i="5"/>
  <c r="O15" i="5"/>
  <c r="Q15" i="5"/>
  <c r="R15" i="5"/>
  <c r="T15" i="5"/>
  <c r="U15" i="5"/>
  <c r="W15" i="5"/>
  <c r="X15" i="5"/>
  <c r="Z15" i="5"/>
  <c r="AA15" i="5"/>
  <c r="AC15" i="5"/>
  <c r="AD15" i="5"/>
  <c r="B15" i="5"/>
  <c r="H49" i="8"/>
  <c r="F49" i="8"/>
  <c r="D49" i="8"/>
  <c r="B8" i="8"/>
  <c r="C8" i="8"/>
  <c r="E8" i="8"/>
  <c r="B9" i="8"/>
  <c r="C9" i="8"/>
  <c r="E9" i="8"/>
  <c r="B10" i="8"/>
  <c r="C10" i="8"/>
  <c r="E10" i="8"/>
  <c r="B11" i="8"/>
  <c r="C11" i="8"/>
  <c r="E11" i="8"/>
  <c r="B12" i="8"/>
  <c r="C12" i="8"/>
  <c r="E12" i="8"/>
  <c r="B13" i="8"/>
  <c r="C13" i="8"/>
  <c r="E13" i="8"/>
  <c r="B14" i="8"/>
  <c r="C14" i="8"/>
  <c r="E14" i="8"/>
  <c r="B15" i="8"/>
  <c r="C15" i="8"/>
  <c r="E15" i="8"/>
  <c r="B16" i="8"/>
  <c r="C16" i="8"/>
  <c r="E16" i="8"/>
  <c r="B17" i="8"/>
  <c r="C17" i="8"/>
  <c r="E17" i="8"/>
  <c r="B18" i="8"/>
  <c r="C18" i="8"/>
  <c r="E18" i="8"/>
  <c r="B19" i="8"/>
  <c r="C19" i="8"/>
  <c r="E19" i="8"/>
  <c r="B20" i="8"/>
  <c r="C20" i="8"/>
  <c r="E20" i="8"/>
  <c r="B21" i="8"/>
  <c r="C21" i="8"/>
  <c r="E21" i="8"/>
  <c r="B22" i="8"/>
  <c r="C22" i="8"/>
  <c r="E22" i="8"/>
  <c r="B23" i="8"/>
  <c r="C23" i="8"/>
  <c r="E23" i="8"/>
  <c r="B24" i="8"/>
  <c r="C24" i="8"/>
  <c r="E24" i="8"/>
  <c r="B25" i="8"/>
  <c r="C25" i="8"/>
  <c r="E25" i="8"/>
  <c r="B26" i="8"/>
  <c r="C26" i="8"/>
  <c r="E26" i="8"/>
  <c r="B27" i="8"/>
  <c r="C27" i="8"/>
  <c r="E27" i="8"/>
  <c r="B28" i="8"/>
  <c r="C28" i="8"/>
  <c r="E28" i="8"/>
  <c r="B29" i="8"/>
  <c r="C29" i="8"/>
  <c r="E29" i="8"/>
  <c r="B30" i="8"/>
  <c r="C30" i="8"/>
  <c r="E30" i="8"/>
  <c r="B31" i="8"/>
  <c r="C31" i="8"/>
  <c r="E31" i="8"/>
  <c r="B32" i="8"/>
  <c r="C32" i="8"/>
  <c r="E32" i="8"/>
  <c r="B33" i="8"/>
  <c r="C33" i="8"/>
  <c r="E33" i="8"/>
  <c r="B34" i="8"/>
  <c r="C34" i="8"/>
  <c r="E34" i="8"/>
  <c r="B35" i="8"/>
  <c r="C35" i="8"/>
  <c r="E35" i="8"/>
  <c r="B36" i="8"/>
  <c r="C36" i="8"/>
  <c r="E36" i="8"/>
  <c r="B37" i="8"/>
  <c r="C37" i="8"/>
  <c r="E37" i="8"/>
  <c r="B38" i="8"/>
  <c r="C38" i="8"/>
  <c r="E38" i="8"/>
  <c r="B39" i="8"/>
  <c r="C39" i="8"/>
  <c r="E39" i="8"/>
  <c r="B40" i="8"/>
  <c r="C40" i="8"/>
  <c r="E40" i="8"/>
  <c r="B41" i="8"/>
  <c r="C41" i="8"/>
  <c r="E41" i="8"/>
  <c r="B42" i="8"/>
  <c r="C42" i="8"/>
  <c r="E42" i="8"/>
  <c r="B43" i="8"/>
  <c r="C43" i="8"/>
  <c r="E43" i="8"/>
  <c r="B44" i="8"/>
  <c r="C44" i="8"/>
  <c r="E44" i="8"/>
  <c r="B45" i="8"/>
  <c r="C45" i="8"/>
  <c r="E45" i="8"/>
  <c r="B46" i="8"/>
  <c r="C46" i="8"/>
  <c r="E46" i="8"/>
  <c r="B47" i="8"/>
  <c r="C47" i="8"/>
  <c r="E47" i="8"/>
  <c r="X10" i="7"/>
  <c r="X11" i="7"/>
  <c r="X12" i="7"/>
  <c r="X13" i="7"/>
  <c r="X14" i="7"/>
  <c r="X15" i="7"/>
  <c r="X16" i="7"/>
  <c r="X17" i="7"/>
  <c r="X18" i="7"/>
  <c r="X19" i="7"/>
  <c r="X20" i="7"/>
  <c r="X21" i="7"/>
  <c r="X22" i="7"/>
  <c r="X23" i="7"/>
  <c r="X24" i="7"/>
  <c r="X25" i="7"/>
  <c r="X26" i="7"/>
  <c r="X27" i="7"/>
  <c r="X28" i="7"/>
  <c r="X29" i="7"/>
  <c r="X30" i="7"/>
  <c r="X31" i="7"/>
  <c r="X32" i="7"/>
  <c r="X33" i="7"/>
  <c r="X34" i="7"/>
  <c r="X35" i="7"/>
  <c r="X36" i="7"/>
  <c r="X37" i="7"/>
  <c r="X38" i="7"/>
  <c r="X39" i="7"/>
  <c r="X40" i="7"/>
  <c r="X41" i="7"/>
  <c r="X42" i="7"/>
  <c r="X43" i="7"/>
  <c r="X44" i="7"/>
  <c r="X45" i="7"/>
  <c r="X46" i="7"/>
  <c r="X47" i="7"/>
  <c r="X48" i="7"/>
  <c r="X49" i="7"/>
  <c r="C50" i="7"/>
  <c r="E50" i="7"/>
  <c r="G50" i="7"/>
  <c r="I50" i="7"/>
  <c r="K50" i="7"/>
  <c r="M50" i="7"/>
  <c r="O50" i="7"/>
  <c r="Q50" i="7"/>
  <c r="S50" i="7"/>
  <c r="U50" i="7"/>
  <c r="E9" i="6"/>
  <c r="H9" i="6"/>
  <c r="G8" i="8" s="1"/>
  <c r="I9" i="6"/>
  <c r="J9" i="6"/>
  <c r="E10" i="6"/>
  <c r="H10" i="6"/>
  <c r="G9" i="8" s="1"/>
  <c r="I10" i="6"/>
  <c r="J10" i="6"/>
  <c r="E11" i="6"/>
  <c r="H11" i="6"/>
  <c r="G10" i="8" s="1"/>
  <c r="I11" i="6"/>
  <c r="J11" i="6"/>
  <c r="E12" i="6"/>
  <c r="H12" i="6"/>
  <c r="G11" i="8" s="1"/>
  <c r="I12" i="6"/>
  <c r="J12" i="6"/>
  <c r="E13" i="6"/>
  <c r="H13" i="6"/>
  <c r="G12" i="8" s="1"/>
  <c r="I13" i="6"/>
  <c r="J13" i="6"/>
  <c r="E14" i="6"/>
  <c r="H14" i="6"/>
  <c r="G13" i="8" s="1"/>
  <c r="I14" i="6"/>
  <c r="J14" i="6"/>
  <c r="E15" i="6"/>
  <c r="H15" i="6"/>
  <c r="G14" i="8" s="1"/>
  <c r="I15" i="6"/>
  <c r="J15" i="6"/>
  <c r="E16" i="6"/>
  <c r="H16" i="6"/>
  <c r="G15" i="8" s="1"/>
  <c r="I16" i="6"/>
  <c r="J16" i="6"/>
  <c r="E17" i="6"/>
  <c r="H17" i="6"/>
  <c r="G16" i="8" s="1"/>
  <c r="I17" i="6"/>
  <c r="J17" i="6"/>
  <c r="E18" i="6"/>
  <c r="H18" i="6"/>
  <c r="G17" i="8" s="1"/>
  <c r="I18" i="6"/>
  <c r="J18" i="6"/>
  <c r="E19" i="6"/>
  <c r="H19" i="6"/>
  <c r="G18" i="8" s="1"/>
  <c r="I19" i="6"/>
  <c r="J19" i="6"/>
  <c r="E20" i="6"/>
  <c r="H20" i="6"/>
  <c r="G19" i="8" s="1"/>
  <c r="I20" i="6"/>
  <c r="J20" i="6"/>
  <c r="E21" i="6"/>
  <c r="H21" i="6"/>
  <c r="G20" i="8" s="1"/>
  <c r="I21" i="6"/>
  <c r="J21" i="6"/>
  <c r="E22" i="6"/>
  <c r="H22" i="6"/>
  <c r="G21" i="8" s="1"/>
  <c r="I22" i="6"/>
  <c r="J22" i="6"/>
  <c r="E23" i="6"/>
  <c r="H23" i="6"/>
  <c r="G22" i="8" s="1"/>
  <c r="I23" i="6"/>
  <c r="J23" i="6"/>
  <c r="E24" i="6"/>
  <c r="H24" i="6"/>
  <c r="G23" i="8" s="1"/>
  <c r="I24" i="6"/>
  <c r="J24" i="6"/>
  <c r="E25" i="6"/>
  <c r="H25" i="6"/>
  <c r="G24" i="8" s="1"/>
  <c r="I25" i="6"/>
  <c r="J25" i="6"/>
  <c r="E26" i="6"/>
  <c r="H26" i="6"/>
  <c r="G25" i="8" s="1"/>
  <c r="I26" i="6"/>
  <c r="J26" i="6"/>
  <c r="E27" i="6"/>
  <c r="H27" i="6"/>
  <c r="G26" i="8" s="1"/>
  <c r="I27" i="6"/>
  <c r="J27" i="6"/>
  <c r="E28" i="6"/>
  <c r="H28" i="6"/>
  <c r="G27" i="8" s="1"/>
  <c r="I28" i="6"/>
  <c r="J28" i="6"/>
  <c r="E29" i="6"/>
  <c r="H29" i="6"/>
  <c r="G28" i="8" s="1"/>
  <c r="I29" i="6"/>
  <c r="J29" i="6"/>
  <c r="E30" i="6"/>
  <c r="H30" i="6"/>
  <c r="G29" i="8" s="1"/>
  <c r="I30" i="6"/>
  <c r="J30" i="6"/>
  <c r="E31" i="6"/>
  <c r="H31" i="6"/>
  <c r="G30" i="8" s="1"/>
  <c r="I31" i="6"/>
  <c r="J31" i="6"/>
  <c r="E32" i="6"/>
  <c r="H32" i="6"/>
  <c r="G31" i="8" s="1"/>
  <c r="I32" i="6"/>
  <c r="J32" i="6"/>
  <c r="E33" i="6"/>
  <c r="H33" i="6"/>
  <c r="G32" i="8" s="1"/>
  <c r="I33" i="6"/>
  <c r="J33" i="6"/>
  <c r="E34" i="6"/>
  <c r="H34" i="6"/>
  <c r="G33" i="8" s="1"/>
  <c r="I34" i="6"/>
  <c r="J34" i="6"/>
  <c r="E35" i="6"/>
  <c r="H35" i="6"/>
  <c r="G34" i="8" s="1"/>
  <c r="I35" i="6"/>
  <c r="J35" i="6"/>
  <c r="E36" i="6"/>
  <c r="H36" i="6"/>
  <c r="G35" i="8" s="1"/>
  <c r="I36" i="6"/>
  <c r="J36" i="6"/>
  <c r="E37" i="6"/>
  <c r="H37" i="6"/>
  <c r="G36" i="8" s="1"/>
  <c r="I37" i="6"/>
  <c r="J37" i="6"/>
  <c r="E38" i="6"/>
  <c r="H38" i="6"/>
  <c r="G37" i="8" s="1"/>
  <c r="I38" i="6"/>
  <c r="J38" i="6"/>
  <c r="E39" i="6"/>
  <c r="H39" i="6"/>
  <c r="G38" i="8" s="1"/>
  <c r="I39" i="6"/>
  <c r="J39" i="6"/>
  <c r="E40" i="6"/>
  <c r="H40" i="6"/>
  <c r="G39" i="8" s="1"/>
  <c r="I40" i="6"/>
  <c r="J40" i="6"/>
  <c r="E41" i="6"/>
  <c r="H41" i="6"/>
  <c r="G40" i="8" s="1"/>
  <c r="I41" i="6"/>
  <c r="J41" i="6"/>
  <c r="E42" i="6"/>
  <c r="H42" i="6"/>
  <c r="G41" i="8" s="1"/>
  <c r="I42" i="6"/>
  <c r="J42" i="6"/>
  <c r="E43" i="6"/>
  <c r="H43" i="6"/>
  <c r="G42" i="8" s="1"/>
  <c r="I43" i="6"/>
  <c r="J43" i="6"/>
  <c r="E44" i="6"/>
  <c r="H44" i="6"/>
  <c r="G43" i="8" s="1"/>
  <c r="I44" i="6"/>
  <c r="J44" i="6"/>
  <c r="E45" i="6"/>
  <c r="H45" i="6"/>
  <c r="G44" i="8" s="1"/>
  <c r="I45" i="6"/>
  <c r="J45" i="6"/>
  <c r="E46" i="6"/>
  <c r="H46" i="6"/>
  <c r="G45" i="8" s="1"/>
  <c r="I46" i="6"/>
  <c r="J46" i="6"/>
  <c r="E47" i="6"/>
  <c r="H47" i="6"/>
  <c r="G46" i="8" s="1"/>
  <c r="I47" i="6"/>
  <c r="J47" i="6"/>
  <c r="E48" i="6"/>
  <c r="H48" i="6"/>
  <c r="G47" i="8" s="1"/>
  <c r="I48" i="6"/>
  <c r="J48" i="6"/>
  <c r="C49" i="6"/>
  <c r="D49" i="6"/>
  <c r="F49" i="6"/>
  <c r="G49" i="6"/>
  <c r="AE10" i="5"/>
  <c r="D11" i="5"/>
  <c r="G11" i="5"/>
  <c r="J11" i="5"/>
  <c r="M11" i="5"/>
  <c r="P11" i="5"/>
  <c r="S11" i="5"/>
  <c r="V11" i="5"/>
  <c r="Y11" i="5"/>
  <c r="AB11" i="5"/>
  <c r="AE11" i="5"/>
  <c r="D12" i="5"/>
  <c r="G12" i="5"/>
  <c r="J12" i="5"/>
  <c r="M12" i="5"/>
  <c r="P12" i="5"/>
  <c r="S12" i="5"/>
  <c r="V12" i="5"/>
  <c r="Y12" i="5"/>
  <c r="AB12" i="5"/>
  <c r="AE12" i="5"/>
  <c r="D13" i="5"/>
  <c r="G13" i="5"/>
  <c r="J13" i="5"/>
  <c r="M13" i="5"/>
  <c r="P13" i="5"/>
  <c r="S13" i="5"/>
  <c r="V13" i="5"/>
  <c r="Y13" i="5"/>
  <c r="AB13" i="5"/>
  <c r="AE13" i="5"/>
  <c r="D14" i="5"/>
  <c r="G14" i="5"/>
  <c r="J14" i="5"/>
  <c r="M14" i="5"/>
  <c r="P14" i="5"/>
  <c r="S14" i="5"/>
  <c r="V14" i="5"/>
  <c r="Y14" i="5"/>
  <c r="D8" i="4"/>
  <c r="D9" i="4"/>
  <c r="D10" i="4"/>
  <c r="D11" i="4"/>
  <c r="D12" i="4"/>
  <c r="B13" i="4"/>
  <c r="C13" i="4"/>
  <c r="D11" i="3"/>
  <c r="G11" i="3"/>
  <c r="J11" i="3"/>
  <c r="M11" i="3"/>
  <c r="P11" i="3"/>
  <c r="S11" i="3"/>
  <c r="V11" i="3"/>
  <c r="Y11" i="3"/>
  <c r="Z11" i="3"/>
  <c r="AA11" i="3"/>
  <c r="D12" i="3"/>
  <c r="G12" i="3"/>
  <c r="J12" i="3"/>
  <c r="M12" i="3"/>
  <c r="P12" i="3"/>
  <c r="S12" i="3"/>
  <c r="V12" i="3"/>
  <c r="Y12" i="3"/>
  <c r="Z12" i="3"/>
  <c r="AA12" i="3"/>
  <c r="D13" i="3"/>
  <c r="G13" i="3"/>
  <c r="J13" i="3"/>
  <c r="M13" i="3"/>
  <c r="P13" i="3"/>
  <c r="S13" i="3"/>
  <c r="V13" i="3"/>
  <c r="Y13" i="3"/>
  <c r="Z13" i="3"/>
  <c r="AA13" i="3"/>
  <c r="D14" i="3"/>
  <c r="G14" i="3"/>
  <c r="J14" i="3"/>
  <c r="M14" i="3"/>
  <c r="P14" i="3"/>
  <c r="S14" i="3"/>
  <c r="V14" i="3"/>
  <c r="Y14" i="3"/>
  <c r="Z14" i="3"/>
  <c r="AA14" i="3"/>
  <c r="D15" i="3"/>
  <c r="G15" i="3"/>
  <c r="J15" i="3"/>
  <c r="M15" i="3"/>
  <c r="P15" i="3"/>
  <c r="S15" i="3"/>
  <c r="V15" i="3"/>
  <c r="Y15" i="3"/>
  <c r="Z15" i="3"/>
  <c r="AA15" i="3"/>
  <c r="D16" i="3"/>
  <c r="G16" i="3"/>
  <c r="J16" i="3"/>
  <c r="M16" i="3"/>
  <c r="P16" i="3"/>
  <c r="S16" i="3"/>
  <c r="V16" i="3"/>
  <c r="Y16" i="3"/>
  <c r="Z16" i="3"/>
  <c r="AA16" i="3"/>
  <c r="D17" i="3"/>
  <c r="G17" i="3"/>
  <c r="J17" i="3"/>
  <c r="S17" i="3"/>
  <c r="V17" i="3"/>
  <c r="Y17" i="3"/>
  <c r="Z17" i="3"/>
  <c r="AA17" i="3"/>
  <c r="D18" i="3"/>
  <c r="G18" i="3"/>
  <c r="J18" i="3"/>
  <c r="M18" i="3"/>
  <c r="P18" i="3"/>
  <c r="S18" i="3"/>
  <c r="V18" i="3"/>
  <c r="Y18" i="3"/>
  <c r="Z18" i="3"/>
  <c r="AA18" i="3"/>
  <c r="D19" i="3"/>
  <c r="G19" i="3"/>
  <c r="J19" i="3"/>
  <c r="M19" i="3"/>
  <c r="S19" i="3"/>
  <c r="V19" i="3"/>
  <c r="Y19" i="3"/>
  <c r="Z19" i="3"/>
  <c r="AA19" i="3"/>
  <c r="D20" i="3"/>
  <c r="G20" i="3"/>
  <c r="J20" i="3"/>
  <c r="M20" i="3"/>
  <c r="P20" i="3"/>
  <c r="S20" i="3"/>
  <c r="V20" i="3"/>
  <c r="Y20" i="3"/>
  <c r="Z20" i="3"/>
  <c r="AA20" i="3"/>
  <c r="B21" i="3"/>
  <c r="C21" i="3"/>
  <c r="H21" i="3"/>
  <c r="I21" i="3"/>
  <c r="K21" i="3"/>
  <c r="L21" i="3"/>
  <c r="N21" i="3"/>
  <c r="O21" i="3"/>
  <c r="Q21" i="3"/>
  <c r="R21" i="3"/>
  <c r="T21" i="3"/>
  <c r="U21" i="3"/>
  <c r="W21" i="3"/>
  <c r="X21" i="3"/>
  <c r="F10" i="2"/>
  <c r="K10" i="2"/>
  <c r="L10" i="2"/>
  <c r="M10" i="2"/>
  <c r="K11" i="2"/>
  <c r="L11" i="2"/>
  <c r="M11" i="2"/>
  <c r="F12" i="2"/>
  <c r="K12" i="2"/>
  <c r="L12" i="2"/>
  <c r="M12" i="2"/>
  <c r="F13" i="2"/>
  <c r="K13" i="2"/>
  <c r="L13" i="2"/>
  <c r="M13" i="2"/>
  <c r="F14" i="2"/>
  <c r="K14" i="2"/>
  <c r="L14" i="2"/>
  <c r="M14" i="2"/>
  <c r="F15" i="2"/>
  <c r="K15" i="2"/>
  <c r="L15" i="2"/>
  <c r="M15" i="2"/>
  <c r="F16" i="2"/>
  <c r="K16" i="2"/>
  <c r="L16" i="2"/>
  <c r="M16" i="2"/>
  <c r="F17" i="2"/>
  <c r="K17" i="2"/>
  <c r="L17" i="2"/>
  <c r="M17" i="2"/>
  <c r="B18" i="2"/>
  <c r="D18" i="2"/>
  <c r="G18" i="2"/>
  <c r="I18" i="2"/>
  <c r="F10" i="1"/>
  <c r="K10" i="1"/>
  <c r="L10" i="1"/>
  <c r="M10" i="1"/>
  <c r="F11" i="1"/>
  <c r="K11" i="1"/>
  <c r="L11" i="1"/>
  <c r="M11" i="1"/>
  <c r="F12" i="1"/>
  <c r="K12" i="1"/>
  <c r="L12" i="1"/>
  <c r="M12" i="1"/>
  <c r="F13" i="1"/>
  <c r="K13" i="1"/>
  <c r="L13" i="1"/>
  <c r="M13" i="1"/>
  <c r="F14" i="1"/>
  <c r="K14" i="1"/>
  <c r="L14" i="1"/>
  <c r="M14" i="1"/>
  <c r="F15" i="1"/>
  <c r="K15" i="1"/>
  <c r="L15" i="1"/>
  <c r="M15" i="1"/>
  <c r="F16" i="1"/>
  <c r="K16" i="1"/>
  <c r="L16" i="1"/>
  <c r="M16" i="1"/>
  <c r="F17" i="1"/>
  <c r="K17" i="1"/>
  <c r="L17" i="1"/>
  <c r="M17" i="1"/>
  <c r="F18" i="1"/>
  <c r="K18" i="1"/>
  <c r="L18" i="1"/>
  <c r="M18" i="1"/>
  <c r="F19" i="1"/>
  <c r="K19" i="1"/>
  <c r="L19" i="1"/>
  <c r="M19" i="1"/>
  <c r="B20" i="1"/>
  <c r="D20" i="1"/>
  <c r="G20" i="1"/>
  <c r="I20" i="1"/>
  <c r="Y21" i="3" l="1"/>
  <c r="V21" i="3"/>
  <c r="S21" i="3"/>
  <c r="P21" i="3"/>
  <c r="M21" i="3"/>
  <c r="J21" i="3"/>
  <c r="G21" i="3"/>
  <c r="AA21" i="3"/>
  <c r="Z21" i="3"/>
  <c r="D21" i="3"/>
  <c r="T8" i="10"/>
  <c r="N28" i="10"/>
  <c r="T28" i="10" s="1"/>
  <c r="K9" i="6"/>
  <c r="K32" i="6"/>
  <c r="K45" i="6"/>
  <c r="K22" i="6"/>
  <c r="E49" i="6"/>
  <c r="I49" i="6"/>
  <c r="K11" i="6"/>
  <c r="H49" i="6"/>
  <c r="K38" i="6"/>
  <c r="K26" i="6"/>
  <c r="K17" i="6"/>
  <c r="W50" i="7"/>
  <c r="K41" i="6"/>
  <c r="K36" i="6"/>
  <c r="K28" i="6"/>
  <c r="K24" i="6"/>
  <c r="K20" i="6"/>
  <c r="K13" i="6"/>
  <c r="K10" i="6"/>
  <c r="K47" i="6"/>
  <c r="K43" i="6"/>
  <c r="K40" i="6"/>
  <c r="K37" i="6"/>
  <c r="K34" i="6"/>
  <c r="K30" i="6"/>
  <c r="K27" i="6"/>
  <c r="K25" i="6"/>
  <c r="K23" i="6"/>
  <c r="K21" i="6"/>
  <c r="K19" i="6"/>
  <c r="K16" i="6"/>
  <c r="K12" i="6"/>
  <c r="K48" i="6"/>
  <c r="K46" i="6"/>
  <c r="K44" i="6"/>
  <c r="K42" i="6"/>
  <c r="K18" i="6"/>
  <c r="K14" i="6"/>
  <c r="J49" i="6"/>
  <c r="K39" i="6"/>
  <c r="K35" i="6"/>
  <c r="K33" i="6"/>
  <c r="K31" i="6"/>
  <c r="K29" i="6"/>
  <c r="K15" i="6"/>
  <c r="AF11" i="5"/>
  <c r="N17" i="2"/>
  <c r="N16" i="2"/>
  <c r="N15" i="2"/>
  <c r="N14" i="2"/>
  <c r="N13" i="2"/>
  <c r="N12" i="2"/>
  <c r="N11" i="2"/>
  <c r="N10" i="2"/>
  <c r="N19" i="1"/>
  <c r="N18" i="1"/>
  <c r="N17" i="1"/>
  <c r="N16" i="1"/>
  <c r="N15" i="1"/>
  <c r="N14" i="1"/>
  <c r="N13" i="1"/>
  <c r="N12" i="1"/>
  <c r="N11" i="1"/>
  <c r="N10" i="1"/>
  <c r="AE15" i="5"/>
  <c r="Y15" i="5"/>
  <c r="S15" i="5"/>
  <c r="M15" i="5"/>
  <c r="G15" i="5"/>
  <c r="AB15" i="5"/>
  <c r="V15" i="5"/>
  <c r="P15" i="5"/>
  <c r="J15" i="5"/>
  <c r="D13" i="4"/>
  <c r="AB19" i="3"/>
  <c r="AB20" i="3"/>
  <c r="AB17" i="3"/>
  <c r="AB16" i="3"/>
  <c r="AB15" i="3"/>
  <c r="AB13" i="3"/>
  <c r="AB12" i="3"/>
  <c r="AB11" i="3"/>
  <c r="AB18" i="3"/>
  <c r="AB14" i="3"/>
  <c r="L18" i="2"/>
  <c r="F18" i="2"/>
  <c r="E11" i="2" s="1"/>
  <c r="K18" i="2"/>
  <c r="J13" i="2" s="1"/>
  <c r="M18" i="2"/>
  <c r="K20" i="1"/>
  <c r="M20" i="1"/>
  <c r="F20" i="1"/>
  <c r="L20" i="1"/>
  <c r="E48" i="8"/>
  <c r="C48" i="8"/>
  <c r="G48" i="8"/>
  <c r="H48" i="8" s="1"/>
  <c r="AF14" i="5"/>
  <c r="AF13" i="5"/>
  <c r="AF12" i="5"/>
  <c r="AF10" i="5"/>
  <c r="D15" i="5"/>
  <c r="J11" i="1" l="1"/>
  <c r="H12" i="1"/>
  <c r="E19" i="1"/>
  <c r="E10" i="1"/>
  <c r="E16" i="1"/>
  <c r="J11" i="2"/>
  <c r="H10" i="2"/>
  <c r="D10" i="8"/>
  <c r="F22" i="8"/>
  <c r="D8" i="8"/>
  <c r="F16" i="8"/>
  <c r="D37" i="8"/>
  <c r="F14" i="8"/>
  <c r="F32" i="8"/>
  <c r="D11" i="8"/>
  <c r="F24" i="8"/>
  <c r="D9" i="8"/>
  <c r="D13" i="8"/>
  <c r="F20" i="8"/>
  <c r="F28" i="8"/>
  <c r="H17" i="8"/>
  <c r="F8" i="8"/>
  <c r="D12" i="8"/>
  <c r="F18" i="8"/>
  <c r="F26" i="8"/>
  <c r="D45" i="8"/>
  <c r="F9" i="8"/>
  <c r="F10" i="8"/>
  <c r="F11" i="8"/>
  <c r="F12" i="8"/>
  <c r="F13" i="8"/>
  <c r="F15" i="8"/>
  <c r="F17" i="8"/>
  <c r="F19" i="8"/>
  <c r="F21" i="8"/>
  <c r="F23" i="8"/>
  <c r="F25" i="8"/>
  <c r="F27" i="8"/>
  <c r="F30" i="8"/>
  <c r="F34" i="8"/>
  <c r="D41" i="8"/>
  <c r="H9" i="8"/>
  <c r="H25" i="8"/>
  <c r="E11" i="1"/>
  <c r="C13" i="1"/>
  <c r="H18" i="2"/>
  <c r="D14" i="8"/>
  <c r="D15" i="8"/>
  <c r="D16" i="8"/>
  <c r="D17" i="8"/>
  <c r="D18" i="8"/>
  <c r="D19" i="8"/>
  <c r="D20" i="8"/>
  <c r="D21" i="8"/>
  <c r="D22" i="8"/>
  <c r="D23" i="8"/>
  <c r="D24" i="8"/>
  <c r="D25" i="8"/>
  <c r="D26" i="8"/>
  <c r="D27" i="8"/>
  <c r="D28" i="8"/>
  <c r="F29" i="8"/>
  <c r="F31" i="8"/>
  <c r="F33" i="8"/>
  <c r="F35" i="8"/>
  <c r="D39" i="8"/>
  <c r="D43" i="8"/>
  <c r="D47" i="8"/>
  <c r="H13" i="8"/>
  <c r="H21" i="8"/>
  <c r="H32" i="8"/>
  <c r="D48" i="8"/>
  <c r="D29" i="8"/>
  <c r="D30" i="8"/>
  <c r="D31" i="8"/>
  <c r="D32" i="8"/>
  <c r="D33" i="8"/>
  <c r="D34" i="8"/>
  <c r="D35" i="8"/>
  <c r="D36" i="8"/>
  <c r="D38" i="8"/>
  <c r="D40" i="8"/>
  <c r="D42" i="8"/>
  <c r="D44" i="8"/>
  <c r="D46" i="8"/>
  <c r="H11" i="8"/>
  <c r="H15" i="8"/>
  <c r="H19" i="8"/>
  <c r="H23" i="8"/>
  <c r="H28" i="8"/>
  <c r="H36" i="8"/>
  <c r="K49" i="6"/>
  <c r="J14" i="2"/>
  <c r="J18" i="2"/>
  <c r="J12" i="2"/>
  <c r="J16" i="2"/>
  <c r="H12" i="2"/>
  <c r="J15" i="2"/>
  <c r="J17" i="2"/>
  <c r="J10" i="2"/>
  <c r="H15" i="2"/>
  <c r="H11" i="2"/>
  <c r="H13" i="2"/>
  <c r="H17" i="2"/>
  <c r="H14" i="2"/>
  <c r="H16" i="2"/>
  <c r="J15" i="1"/>
  <c r="J19" i="1"/>
  <c r="J13" i="1"/>
  <c r="J17" i="1"/>
  <c r="H14" i="1"/>
  <c r="J10" i="1"/>
  <c r="H18" i="1"/>
  <c r="H16" i="1"/>
  <c r="H10" i="1"/>
  <c r="E12" i="1"/>
  <c r="E20" i="1"/>
  <c r="C17" i="1"/>
  <c r="C20" i="1"/>
  <c r="H40" i="8"/>
  <c r="AF15" i="5"/>
  <c r="AB21" i="3"/>
  <c r="E15" i="2"/>
  <c r="C14" i="2"/>
  <c r="E13" i="2"/>
  <c r="E10" i="2"/>
  <c r="C10" i="2"/>
  <c r="E12" i="2"/>
  <c r="E14" i="2"/>
  <c r="E17" i="2"/>
  <c r="C12" i="2"/>
  <c r="C16" i="2"/>
  <c r="N18" i="2"/>
  <c r="E16" i="2"/>
  <c r="E18" i="2"/>
  <c r="C11" i="2"/>
  <c r="C13" i="2"/>
  <c r="C15" i="2"/>
  <c r="C17" i="2"/>
  <c r="C18" i="2"/>
  <c r="J12" i="1"/>
  <c r="J14" i="1"/>
  <c r="J16" i="1"/>
  <c r="J18" i="1"/>
  <c r="J20" i="1"/>
  <c r="H11" i="1"/>
  <c r="H13" i="1"/>
  <c r="H15" i="1"/>
  <c r="H17" i="1"/>
  <c r="H19" i="1"/>
  <c r="H20" i="1"/>
  <c r="E14" i="1"/>
  <c r="E18" i="1"/>
  <c r="C11" i="1"/>
  <c r="C15" i="1"/>
  <c r="C19" i="1"/>
  <c r="N20" i="1"/>
  <c r="E13" i="1"/>
  <c r="E15" i="1"/>
  <c r="E17" i="1"/>
  <c r="C12" i="1"/>
  <c r="C14" i="1"/>
  <c r="C16" i="1"/>
  <c r="C18" i="1"/>
  <c r="C10" i="1"/>
  <c r="H44" i="8"/>
  <c r="F36" i="8"/>
  <c r="F37" i="8"/>
  <c r="F38" i="8"/>
  <c r="F39" i="8"/>
  <c r="F40" i="8"/>
  <c r="F41" i="8"/>
  <c r="F42" i="8"/>
  <c r="F43" i="8"/>
  <c r="F44" i="8"/>
  <c r="F45" i="8"/>
  <c r="F46" i="8"/>
  <c r="F47" i="8"/>
  <c r="F48" i="8"/>
  <c r="H10" i="8"/>
  <c r="H12" i="8"/>
  <c r="H14" i="8"/>
  <c r="H16" i="8"/>
  <c r="H18" i="8"/>
  <c r="H20" i="8"/>
  <c r="H22" i="8"/>
  <c r="H24" i="8"/>
  <c r="H26" i="8"/>
  <c r="H30" i="8"/>
  <c r="H34" i="8"/>
  <c r="H38" i="8"/>
  <c r="H42" i="8"/>
  <c r="H46" i="8"/>
  <c r="H27" i="8"/>
  <c r="H29" i="8"/>
  <c r="H31" i="8"/>
  <c r="H33" i="8"/>
  <c r="H35" i="8"/>
  <c r="H37" i="8"/>
  <c r="H39" i="8"/>
  <c r="H41" i="8"/>
  <c r="H43" i="8"/>
  <c r="H45" i="8"/>
  <c r="H47" i="8"/>
  <c r="H8" i="8"/>
</calcChain>
</file>

<file path=xl/sharedStrings.xml><?xml version="1.0" encoding="utf-8"?>
<sst xmlns="http://schemas.openxmlformats.org/spreadsheetml/2006/main" count="665" uniqueCount="293">
  <si>
    <t>Nº DE CONTRATOS</t>
  </si>
  <si>
    <t>Nº DE PERSONAS CONTRATADAS</t>
  </si>
  <si>
    <t>DIFERENCIA CONTRATOS - PERSONAS CONTRATADAS</t>
  </si>
  <si>
    <t>Mujeres</t>
  </si>
  <si>
    <t>% de mujeres del total de contratos</t>
  </si>
  <si>
    <t>TOTAL</t>
  </si>
  <si>
    <t>% de mujeres del total de personas contratadas</t>
  </si>
  <si>
    <t>Total</t>
  </si>
  <si>
    <t>16-19</t>
  </si>
  <si>
    <t>20-24</t>
  </si>
  <si>
    <t>25-29</t>
  </si>
  <si>
    <t>30-34</t>
  </si>
  <si>
    <t>35-39</t>
  </si>
  <si>
    <t>40-44</t>
  </si>
  <si>
    <t>45-49</t>
  </si>
  <si>
    <t>50-54</t>
  </si>
  <si>
    <t>55-59</t>
  </si>
  <si>
    <t>60-64</t>
  </si>
  <si>
    <t>FUENTE: Observatorio del Empleo del SEXPE</t>
  </si>
  <si>
    <t>DIFERENCIAS CONTRATOS - PERSONAS CONTRATADAS</t>
  </si>
  <si>
    <t xml:space="preserve">Mujeres </t>
  </si>
  <si>
    <t>SIN ESTUDIOS</t>
  </si>
  <si>
    <t>ESTUDIOS PRIMARIOS</t>
  </si>
  <si>
    <t>E.S.O.</t>
  </si>
  <si>
    <t>BACHILLERATO</t>
  </si>
  <si>
    <t>F.P. GRADO MEDIO</t>
  </si>
  <si>
    <t>F.P. GRADO SUPERIOR</t>
  </si>
  <si>
    <t>Total sin Estudios</t>
  </si>
  <si>
    <t>Total Estudios Primarios</t>
  </si>
  <si>
    <t>Totales E.S.O.</t>
  </si>
  <si>
    <t>Total Bachillerato</t>
  </si>
  <si>
    <t>Total FP Grado Medio</t>
  </si>
  <si>
    <t>Total FP Grado Superior</t>
  </si>
  <si>
    <t>Nº de Contrataciones</t>
  </si>
  <si>
    <t>Nº de Personas Contratadas</t>
  </si>
  <si>
    <t>Diferencia Contratos - Personas Contratadas</t>
  </si>
  <si>
    <t>Agricultura</t>
  </si>
  <si>
    <t>Industria</t>
  </si>
  <si>
    <t>Construcción</t>
  </si>
  <si>
    <t>Servicios</t>
  </si>
  <si>
    <t>Admón. Pública y Defensa</t>
  </si>
  <si>
    <t>16 - 19</t>
  </si>
  <si>
    <t>20 - 24</t>
  </si>
  <si>
    <t>25 - 29</t>
  </si>
  <si>
    <t>30 - 34</t>
  </si>
  <si>
    <t>35 - 39</t>
  </si>
  <si>
    <t>40 - 44</t>
  </si>
  <si>
    <t>45 - 49</t>
  </si>
  <si>
    <t>50 - 54</t>
  </si>
  <si>
    <t xml:space="preserve">55 -59 </t>
  </si>
  <si>
    <t>60 - 65</t>
  </si>
  <si>
    <t xml:space="preserve">Mujeres 16 - 19 </t>
  </si>
  <si>
    <t>Total 16 - 19</t>
  </si>
  <si>
    <t>Mujeres 20 - 24</t>
  </si>
  <si>
    <t>Total 20 - 24</t>
  </si>
  <si>
    <t>Mujeres 25 - 29</t>
  </si>
  <si>
    <t>Total 25 - 29</t>
  </si>
  <si>
    <t>Mujeres 30 - 34</t>
  </si>
  <si>
    <t>Total 30 - 34</t>
  </si>
  <si>
    <t>Mujeres 35 - 39</t>
  </si>
  <si>
    <t>Total 35 - 39</t>
  </si>
  <si>
    <t>Mujeres 40 - 44</t>
  </si>
  <si>
    <t>Total 40 - 44</t>
  </si>
  <si>
    <t>Mujeres 45 - 49</t>
  </si>
  <si>
    <t>Total 45 - 49</t>
  </si>
  <si>
    <t>Mujeres 50 - 54</t>
  </si>
  <si>
    <t>Total 50 - 54</t>
  </si>
  <si>
    <t>Mujeres 55 - 59</t>
  </si>
  <si>
    <t>Total 55 - 59</t>
  </si>
  <si>
    <t>Mujeres 60 - 65</t>
  </si>
  <si>
    <t>Total 60 - 65</t>
  </si>
  <si>
    <t>ORDEN</t>
  </si>
  <si>
    <t>OCUPACIONES</t>
  </si>
  <si>
    <t>1º</t>
  </si>
  <si>
    <t>2º</t>
  </si>
  <si>
    <t>3º</t>
  </si>
  <si>
    <t>4º</t>
  </si>
  <si>
    <t>5º</t>
  </si>
  <si>
    <t>6º</t>
  </si>
  <si>
    <t>7º</t>
  </si>
  <si>
    <t>8º</t>
  </si>
  <si>
    <t>9º</t>
  </si>
  <si>
    <t>10º</t>
  </si>
  <si>
    <t>11º</t>
  </si>
  <si>
    <t>12º</t>
  </si>
  <si>
    <t>13º</t>
  </si>
  <si>
    <t>14º</t>
  </si>
  <si>
    <t>15º</t>
  </si>
  <si>
    <t>16º</t>
  </si>
  <si>
    <t>17º</t>
  </si>
  <si>
    <t>18º</t>
  </si>
  <si>
    <t>19º</t>
  </si>
  <si>
    <t>20º</t>
  </si>
  <si>
    <t>21º</t>
  </si>
  <si>
    <t>22º</t>
  </si>
  <si>
    <t>23º</t>
  </si>
  <si>
    <t>24º</t>
  </si>
  <si>
    <t>25º</t>
  </si>
  <si>
    <t>26º</t>
  </si>
  <si>
    <t>27º</t>
  </si>
  <si>
    <t>28º</t>
  </si>
  <si>
    <t>29º</t>
  </si>
  <si>
    <t>30º</t>
  </si>
  <si>
    <t>31º</t>
  </si>
  <si>
    <t>32º</t>
  </si>
  <si>
    <t>33º</t>
  </si>
  <si>
    <t>34º</t>
  </si>
  <si>
    <t>35º</t>
  </si>
  <si>
    <t>36º</t>
  </si>
  <si>
    <t>37º</t>
  </si>
  <si>
    <t>38º</t>
  </si>
  <si>
    <t>39º</t>
  </si>
  <si>
    <t>40º</t>
  </si>
  <si>
    <t>OCUPACIÓN</t>
  </si>
  <si>
    <t>55 - 59</t>
  </si>
  <si>
    <t>60 - 64</t>
  </si>
  <si>
    <t>Nº de Mujeres</t>
  </si>
  <si>
    <t>% Del total de personas contratadasa</t>
  </si>
  <si>
    <t>Nº Contratos</t>
  </si>
  <si>
    <t>Diferencia</t>
  </si>
  <si>
    <t>Personas Contratadas</t>
  </si>
  <si>
    <t>&lt;= 1 Mes</t>
  </si>
  <si>
    <t>1 – 3 meses</t>
  </si>
  <si>
    <t>3-6 meses</t>
  </si>
  <si>
    <t>6-12 meses</t>
  </si>
  <si>
    <t xml:space="preserve">Sin Estudios </t>
  </si>
  <si>
    <t xml:space="preserve">Estudios Primarios </t>
  </si>
  <si>
    <t xml:space="preserve">E.S.O. </t>
  </si>
  <si>
    <t>Bachillerato</t>
  </si>
  <si>
    <t>F.P. Grado Medio</t>
  </si>
  <si>
    <t xml:space="preserve">F.P. Grado Superior </t>
  </si>
  <si>
    <t>&lt;=1 mes</t>
  </si>
  <si>
    <t>&gt;3 y &lt;=6 meses</t>
  </si>
  <si>
    <t>&gt;1 y &lt;=3 meses</t>
  </si>
  <si>
    <t>&gt;6 y &lt;=12 meses</t>
  </si>
  <si>
    <t>Nº Personas Contratadas</t>
  </si>
  <si>
    <t>MUJERES</t>
  </si>
  <si>
    <t xml:space="preserve">25 - 29 </t>
  </si>
  <si>
    <t xml:space="preserve">20 - 24 </t>
  </si>
  <si>
    <t xml:space="preserve"> 35 - 39</t>
  </si>
  <si>
    <t xml:space="preserve"> 40 - 44</t>
  </si>
  <si>
    <t>RESUMEN PERSONAS CONTRATADAS</t>
  </si>
  <si>
    <t>ACUMULADO AÑO</t>
  </si>
  <si>
    <t>Nº</t>
  </si>
  <si>
    <t>Capital</t>
  </si>
  <si>
    <t xml:space="preserve">Nº </t>
  </si>
  <si>
    <t>Energía</t>
  </si>
  <si>
    <t>Construcción y Afines</t>
  </si>
  <si>
    <t>Comercio</t>
  </si>
  <si>
    <t>Hostelería</t>
  </si>
  <si>
    <t>Sanidad</t>
  </si>
  <si>
    <t>CONSTITUCIÓN POR SECTORES DE ACTIVIDAD</t>
  </si>
  <si>
    <t>CONSTITUCIONES POR TIPOS SOCIETARIOS</t>
  </si>
  <si>
    <t>FUENTE: Boletin Oficial del Registro Mercantil</t>
  </si>
  <si>
    <t>Sin Estudios</t>
  </si>
  <si>
    <t>Estudios Primarios</t>
  </si>
  <si>
    <t>F.P. Grado Superior</t>
  </si>
  <si>
    <t>TOTAL TODAS LAS OCUPACIONES</t>
  </si>
  <si>
    <t>% Hombres</t>
  </si>
  <si>
    <t>% Mujeres</t>
  </si>
  <si>
    <t>Hombres</t>
  </si>
  <si>
    <t>% de hombres del total de contratos</t>
  </si>
  <si>
    <t>Hombres 16 - 19</t>
  </si>
  <si>
    <t>Hombres 20 - 24</t>
  </si>
  <si>
    <t xml:space="preserve">Hombres 25 - 29 </t>
  </si>
  <si>
    <t>Hombres 30 - 34</t>
  </si>
  <si>
    <t>Hombres 35 - 39</t>
  </si>
  <si>
    <t>Hombres 40 - 44</t>
  </si>
  <si>
    <t>Hombres 45 - 49</t>
  </si>
  <si>
    <t>Hombres 50 - 54</t>
  </si>
  <si>
    <t>Hombres 55 - 59</t>
  </si>
  <si>
    <t>Hombres 60 - 65</t>
  </si>
  <si>
    <t>Nº de Hombres</t>
  </si>
  <si>
    <t>% de Hombres del total de personas contratadas</t>
  </si>
  <si>
    <t>HOMBRES</t>
  </si>
  <si>
    <t xml:space="preserve">Hombres </t>
  </si>
  <si>
    <t>Estas tablas se publican con el objeto de facilitar su trabajo a aquellas personas interesadas en estudiar y analizar con detalle el mercado laboral de la ciudad de Badajoz. Para cada serie de datos se especifica la fuente de procedencia así como detalles de su contenido. La utilización de las tablas está sujeta a la cita, en cualquier publicación o difusión de datos que quiera realizarse, de las fuentes originales así como de la procedencia de la información a través del Informe del Mercado Laboral de la ciudad de Badajoz-Ayuntamiento de Badajoz. Entre los documentos publicados se incluye una Nota Metodológica con mayor detalle de procedencia y procesamiento de los datos.</t>
  </si>
  <si>
    <t>DURACIÓN DEL CONTRATO</t>
  </si>
  <si>
    <t>INTERVALO DE EDAD</t>
  </si>
  <si>
    <t>NIVEL DE ESTUDIOS</t>
  </si>
  <si>
    <t>SECTORES DE ACTIVIDAD</t>
  </si>
  <si>
    <t>SEXO</t>
  </si>
  <si>
    <t>TIPO SOCIETARIO</t>
  </si>
  <si>
    <t>FUENTE: Instituto Nacional de Estadística y Observatorio del Empleo del SEXPE</t>
  </si>
  <si>
    <t xml:space="preserve">Evolución del nº de Personas Contratadas desde 2010 disgregado por sexo y mes </t>
  </si>
  <si>
    <t>Meses</t>
  </si>
  <si>
    <t>Totales</t>
  </si>
  <si>
    <t>Contratación en la ciudad de Badajoz</t>
  </si>
  <si>
    <t>Cualquier comentario o cuestión relativa a esta información puede dirigirse a la Concejalía de Empleo y Desarrollo Económico del Ayuntamiento de Badajoz. Plaza de la Soledad, nº 7. 2ª planta. 06002. Badajoz</t>
  </si>
  <si>
    <t>FUENTE: Seguridad Social</t>
  </si>
  <si>
    <t>Valor Absoluto</t>
  </si>
  <si>
    <t>% del total</t>
  </si>
  <si>
    <t>Régimen General</t>
  </si>
  <si>
    <t>Régimen Agrario</t>
  </si>
  <si>
    <t>Régimen Hogar</t>
  </si>
  <si>
    <t>Régimen Autónomos</t>
  </si>
  <si>
    <t>Régimen Agrícola</t>
  </si>
  <si>
    <t>Régimen del Hogar</t>
  </si>
  <si>
    <t>Régimen Autónomo</t>
  </si>
  <si>
    <t>Régimen del Mar</t>
  </si>
  <si>
    <t>Régimen del Carbón</t>
  </si>
  <si>
    <t>Régimen Total</t>
  </si>
  <si>
    <t>Afiliación a la Seg. Social</t>
  </si>
  <si>
    <t>% en relación con la PEEA</t>
  </si>
  <si>
    <t>Ciudad de Badajoz</t>
  </si>
  <si>
    <t>Provincia Badajoz</t>
  </si>
  <si>
    <t>Provincia Cáceres</t>
  </si>
  <si>
    <t>Extremadura</t>
  </si>
  <si>
    <t>España</t>
  </si>
  <si>
    <t>&gt; 12 meses</t>
  </si>
  <si>
    <t>Indefinido / Obra o Servicio</t>
  </si>
  <si>
    <t>&gt; 12 Meses</t>
  </si>
  <si>
    <r>
      <rPr>
        <sz val="10"/>
        <color theme="1"/>
        <rFont val="Arial"/>
        <family val="2"/>
      </rPr>
      <t>Evolución de las Contrataciones por sexos en la ciudad de Badajoz desde Enero de 2010 hasta la actualidad.</t>
    </r>
    <r>
      <rPr>
        <b/>
        <sz val="10"/>
        <color theme="1"/>
        <rFont val="Arial"/>
        <family val="2"/>
      </rPr>
      <t>Fuente</t>
    </r>
    <r>
      <rPr>
        <sz val="10"/>
        <color theme="1"/>
        <rFont val="Arial"/>
        <family val="2"/>
      </rPr>
      <t>: Elaboración propia a partir de datos del Observatorio del Empleo del SEXPE</t>
    </r>
  </si>
  <si>
    <t>Grado</t>
  </si>
  <si>
    <t>Másteres y Doctorados</t>
  </si>
  <si>
    <t>GRADO</t>
  </si>
  <si>
    <t>MÁSTERES Y DOCTORADO</t>
  </si>
  <si>
    <t>Total Másteres y Doctorado</t>
  </si>
  <si>
    <t>Total Grados</t>
  </si>
  <si>
    <t xml:space="preserve">Másteres y Doctorado </t>
  </si>
  <si>
    <t>PEEA 1.1.2015</t>
  </si>
  <si>
    <t>MARZO / 2016</t>
  </si>
  <si>
    <t>Nº de Contratos y Personas Contratadas en  Marzo de 2016 disgregado por Intervalos de Edad y Sexo.</t>
  </si>
  <si>
    <r>
      <t xml:space="preserve">Porcentaje de personas contratadas por sexos y edad en relación con el total de personas contratadas en la ciudad de Badajoz en Marzo de 2016. </t>
    </r>
    <r>
      <rPr>
        <b/>
        <sz val="10"/>
        <color theme="1"/>
        <rFont val="Arial"/>
        <family val="2"/>
      </rPr>
      <t>Fuente:</t>
    </r>
    <r>
      <rPr>
        <sz val="10"/>
        <color theme="1"/>
        <rFont val="Arial"/>
        <family val="2"/>
      </rPr>
      <t xml:space="preserve"> Elaboración propia a partir de datos del Observatorio del Empleo del SEXPE</t>
    </r>
  </si>
  <si>
    <t>Nº de Contratos y Personas Contratadas en Marzo de 2016 disgregado por Niveles de Estudios y Sexo</t>
  </si>
  <si>
    <r>
      <t xml:space="preserve">Porcentaje de hombres y mujeres contratadas por niveles de estudios en la ciudad de Badajoz en Marzo de 2016. </t>
    </r>
    <r>
      <rPr>
        <b/>
        <sz val="10"/>
        <color theme="1"/>
        <rFont val="Arial"/>
        <family val="2"/>
      </rPr>
      <t>Fuente:</t>
    </r>
    <r>
      <rPr>
        <sz val="10"/>
        <color theme="1"/>
        <rFont val="Arial"/>
        <family val="2"/>
      </rPr>
      <t xml:space="preserve"> Elaboración propia a partir de datos del Observatorio del Empleo del SEXPE</t>
    </r>
  </si>
  <si>
    <t>Nº de Personas Contratadas en Marzo de 2016 disgregado por Nivel de Estudios, Intervalo de Edad y Sexo.</t>
  </si>
  <si>
    <r>
      <t xml:space="preserve">Número de personas contratadas por grupos de edad y niveles de estudio en la ciudad de Badajoz en Marzo de 2016. </t>
    </r>
    <r>
      <rPr>
        <b/>
        <sz val="10"/>
        <color theme="1"/>
        <rFont val="Arial"/>
        <family val="2"/>
      </rPr>
      <t>Fuente:</t>
    </r>
    <r>
      <rPr>
        <sz val="10"/>
        <color theme="1"/>
        <rFont val="Arial"/>
        <family val="2"/>
      </rPr>
      <t xml:space="preserve"> Elaboración propia a partir de datos del Observatorio del Empleo del SEXPE</t>
    </r>
  </si>
  <si>
    <t xml:space="preserve">Nº de Contratatos y Personas Contratadas en Marzo de 2016 disgregado por Sectores de Actividad </t>
  </si>
  <si>
    <r>
      <t xml:space="preserve">Porcentaje de personas contratadas por sectores de actividad en la ciudad de Badajoz en Marzo de 2016. </t>
    </r>
    <r>
      <rPr>
        <b/>
        <sz val="10"/>
        <color theme="1"/>
        <rFont val="Arial"/>
        <family val="2"/>
      </rPr>
      <t>Fuente:</t>
    </r>
    <r>
      <rPr>
        <sz val="10"/>
        <color theme="1"/>
        <rFont val="Arial"/>
        <family val="2"/>
      </rPr>
      <t xml:space="preserve"> Elaboración propia a partir de datos del Observatorio del Empleo del SEXPE</t>
    </r>
  </si>
  <si>
    <t>Nº de Personas Contratadas en Marzo de 2016 disgregadas por Sectores de Actividad, Intervalo de Edad y Sexo</t>
  </si>
  <si>
    <r>
      <t xml:space="preserve">Nº de personas contratadas por grupos de edad y sectores de actividad en la ciudad de Badajoz en Marzo de 2016. </t>
    </r>
    <r>
      <rPr>
        <b/>
        <sz val="10"/>
        <color theme="1"/>
        <rFont val="Arial"/>
        <family val="2"/>
      </rPr>
      <t>Fuente</t>
    </r>
    <r>
      <rPr>
        <sz val="10"/>
        <color theme="1"/>
        <rFont val="Arial"/>
        <family val="2"/>
      </rPr>
      <t>: Elaboración propia a partir de datos del Observatorio del Empleo del SEXPE</t>
    </r>
  </si>
  <si>
    <t>Peones agrícolas (excepto en huertas, invernaderos, viveros y jardines)</t>
  </si>
  <si>
    <t>Camareros asalariados</t>
  </si>
  <si>
    <t>Vendedores en tiendas y almacenes</t>
  </si>
  <si>
    <t>Personal de limpieza de oficinas, hoteles y otros establecimientos similares</t>
  </si>
  <si>
    <t>Empleados de servicios de correos (excepto empleados de mostrador)</t>
  </si>
  <si>
    <t>Ayudantes de cocina</t>
  </si>
  <si>
    <t>Trabajadores cualificados en actividades agrícolas (excepto en huertas, invernaderos, viveros y jardines)</t>
  </si>
  <si>
    <t>Albañiles</t>
  </si>
  <si>
    <t>Monitores de actividades recreativas y de entretenimiento</t>
  </si>
  <si>
    <t>Cuidadores de niños en guarderías y centros educativos</t>
  </si>
  <si>
    <t>Empleados administrativos con tareas de atención al público no clasificados bajo otros epígrafes</t>
  </si>
  <si>
    <t>Cocineros asalariados</t>
  </si>
  <si>
    <t>Compositores, músicos y cantantes</t>
  </si>
  <si>
    <t>Trabajadores de los cuidados personales a domicilio</t>
  </si>
  <si>
    <t>Peones agrícolas en huertas, invernaderos, viveros y jardines</t>
  </si>
  <si>
    <t>Empleados administrativos sin tareas de atención al público no clasificados bajo otros epígrafes</t>
  </si>
  <si>
    <t>Conductores asalariados de camiones</t>
  </si>
  <si>
    <t>Vigilantes de seguridad y similares habilitados para ir armados</t>
  </si>
  <si>
    <t>Trabajadores cualificados en actividades forestales y del medio natural</t>
  </si>
  <si>
    <t>Operadores de maquinaria agrícola móvil</t>
  </si>
  <si>
    <t>Agentes y representantes comerciales</t>
  </si>
  <si>
    <t>Conductores de autobuses y tranvías</t>
  </si>
  <si>
    <t>Montadores y ensambladores no clasificados en otros epígrafes</t>
  </si>
  <si>
    <t>Azafatos de tierra</t>
  </si>
  <si>
    <t>Peones de las industrias manufactureras</t>
  </si>
  <si>
    <t>Conductores asalariados de automóviles, taxis y furgonetas</t>
  </si>
  <si>
    <t>Promotores de venta</t>
  </si>
  <si>
    <t>Trabajadores de los cuidados a las personas en servicios de salud no clasificados bajo otros epígrafes</t>
  </si>
  <si>
    <t>Empleados domésticos</t>
  </si>
  <si>
    <t>Peones de la construcción de edificios</t>
  </si>
  <si>
    <t>Teleoperadores</t>
  </si>
  <si>
    <t>Otro personal de limpieza</t>
  </si>
  <si>
    <t>Reponedores</t>
  </si>
  <si>
    <t>Auxiliares de vigilante de seguridad y similares no habilitados para ir armados</t>
  </si>
  <si>
    <t>Empleados de sala de juegos y afines</t>
  </si>
  <si>
    <t>Peones de obras públicas</t>
  </si>
  <si>
    <t>Auxiliares de enfermería de atención primaria</t>
  </si>
  <si>
    <t>Peones del transporte de mercancías y descargadores</t>
  </si>
  <si>
    <t>Peluqueros</t>
  </si>
  <si>
    <t>Cajeros y taquilleros (excepto bancos)</t>
  </si>
  <si>
    <t>Las 40 Ocupaciones más contratadas (Nº de Contratatos y Nº de Personas Contratadas) en Marzo de 2016 disgregado por Sexo</t>
  </si>
  <si>
    <t>marzo / 2016</t>
  </si>
  <si>
    <t>Las 40 Ocupaciones más contratadas (Nº de Personas Contratadas) en Marzo de 2016 disgregado por Intervalo de Edad y Sexo</t>
  </si>
  <si>
    <t>Las 40 Ocupaciones más contratadas (Nº de Personas Contratadas) en Marzo de 2016 disgregado por Sexo y su representatividad sobre el total de contratación.</t>
  </si>
  <si>
    <t>Nº de Personas Contratadas en Marzo de 2016 disgregado por duración del contrato y Nivel de Estudios</t>
  </si>
  <si>
    <r>
      <t xml:space="preserve">Nº de personas contratadas por duración de los contratos y niveles de estudios en la ciudad de Badajoz en Marzo de 2016. </t>
    </r>
    <r>
      <rPr>
        <b/>
        <sz val="10"/>
        <color theme="1"/>
        <rFont val="Arial"/>
        <family val="2"/>
      </rPr>
      <t>Fuente:</t>
    </r>
    <r>
      <rPr>
        <sz val="10"/>
        <color theme="1"/>
        <rFont val="Arial"/>
        <family val="2"/>
      </rPr>
      <t xml:space="preserve"> Elaboración propia a partir de datos del Observatorio del Empleo del SEXPE</t>
    </r>
  </si>
  <si>
    <t>Nº de Contratos y de Personas Contratadas  en Marzo de 2016 disgregado por Intervalo de Edad, Sexo y Duración del Contrato</t>
  </si>
  <si>
    <t>Sociedad Limitada</t>
  </si>
  <si>
    <t>Sociedad Limitada Personal</t>
  </si>
  <si>
    <t>Sociedad Limitada Laboral</t>
  </si>
  <si>
    <t>Sociedad Responsabilidad Limitada</t>
  </si>
  <si>
    <t>Agrupación Europea de Interés Económico</t>
  </si>
  <si>
    <t>Nº  de Constituciones Societarias en Marzo de 2016 según BORME disgregado por tipo de Sociedad, Número y Capital</t>
  </si>
  <si>
    <t xml:space="preserve">Sociedades constituidas e importe de su capital social en la ciudad de Badajoz en el mes de Marzo de 2016 y acumulado anual. Distribución por tipos societarios. </t>
  </si>
  <si>
    <t>Nº  de Constituciones Societarias en Marzo de 2016 según BORME disgregado por Sector de Actividad, Número y Capital</t>
  </si>
  <si>
    <t>MARZO/ 2016</t>
  </si>
  <si>
    <t>Sociedades constituidas e importe de su capital social en la ciudad de Badajoz en el mes de Marzo de 2016. Distribución por sectores de actividad económica.</t>
  </si>
  <si>
    <t>Nº de Afiliaciones según Regìmenes en la Seguridad Social en Marzo de 2016 en la ciudad de Badajoz por regímenes de afiliación.</t>
  </si>
  <si>
    <r>
      <t xml:space="preserve">Procentaje de Afiliaciónes en la Seguridad Social por regímenes de afiliación en base al total de afiliaciones en el último día laborable de cada mes en la ciudad de Badajoz en Marzo de 2016. </t>
    </r>
    <r>
      <rPr>
        <b/>
        <sz val="10"/>
        <color indexed="8"/>
        <rFont val="Arial"/>
        <family val="2"/>
      </rPr>
      <t>Fuente:</t>
    </r>
    <r>
      <rPr>
        <sz val="10"/>
        <color indexed="8"/>
        <rFont val="Arial"/>
        <family val="2"/>
      </rPr>
      <t xml:space="preserve"> Elaboración propia a partir de datos de la Seguridad Social.</t>
    </r>
  </si>
  <si>
    <r>
      <t xml:space="preserve">Procentaje de Afiliaciónes en la Seguridad Social en la ciudad de Badajoz, Provincias de Badajoz y Cáceres, Extremadura y España en en el último día laborable de cada mes en relación con la PEEA de cada zona de referencia  en Marzo de 2016. </t>
    </r>
    <r>
      <rPr>
        <b/>
        <sz val="10"/>
        <color theme="1"/>
        <rFont val="Arial"/>
        <family val="2"/>
      </rPr>
      <t>Fuente:</t>
    </r>
    <r>
      <rPr>
        <sz val="10"/>
        <color theme="1"/>
        <rFont val="Arial"/>
        <family val="2"/>
      </rPr>
      <t xml:space="preserve"> Elaboración propia a partir de datos de la Seguridad Social.</t>
    </r>
  </si>
  <si>
    <t>Nº de Afiliaciones según Regìmenes en la Seguridad Social en Marzo de 2016 en relación con la PEEA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</si>
</sst>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C0A]mmm\-yy;@"/>
  </numFmts>
  <fonts count="17" x14ac:knownFonts="1">
    <font>
      <sz val="11"/>
      <color theme="1"/>
      <name val="Calibri"/>
      <family val="2"/>
      <scheme val="minor"/>
    </font>
    <font>
      <sz val="10"/>
      <name val="Arial"/>
      <family val="2"/>
    </font>
    <font>
      <sz val="11"/>
      <color theme="1"/>
      <name val="Calibri"/>
      <family val="2"/>
      <scheme val="minor"/>
    </font>
    <font>
      <sz val="10"/>
      <color theme="1"/>
      <name val="Arial"/>
      <family val="2"/>
    </font>
    <font>
      <b/>
      <sz val="10"/>
      <color theme="1"/>
      <name val="Arial"/>
      <family val="2"/>
    </font>
    <font>
      <b/>
      <sz val="12"/>
      <color theme="1"/>
      <name val="Arial"/>
      <family val="2"/>
    </font>
    <font>
      <b/>
      <sz val="11"/>
      <color theme="1"/>
      <name val="Arial"/>
      <family val="2"/>
    </font>
    <font>
      <sz val="14"/>
      <color theme="1"/>
      <name val="Calibri"/>
      <family val="2"/>
      <scheme val="minor"/>
    </font>
    <font>
      <sz val="14"/>
      <color theme="1"/>
      <name val="Arial"/>
      <family val="2"/>
    </font>
    <font>
      <b/>
      <sz val="11"/>
      <color theme="3"/>
      <name val="Arial"/>
      <family val="2"/>
    </font>
    <font>
      <sz val="10"/>
      <name val="Arial"/>
      <family val="2"/>
    </font>
    <font>
      <sz val="10"/>
      <color indexed="8"/>
      <name val="Arial"/>
      <family val="2"/>
    </font>
    <font>
      <sz val="11"/>
      <color theme="1"/>
      <name val="Arial"/>
      <family val="2"/>
    </font>
    <font>
      <b/>
      <sz val="10"/>
      <color indexed="8"/>
      <name val="Arial"/>
      <family val="2"/>
    </font>
    <font>
      <sz val="10"/>
      <name val="Arial"/>
      <family val="2"/>
    </font>
    <font>
      <sz val="12"/>
      <name val="Arial"/>
      <family val="2"/>
    </font>
    <font>
      <sz val="11"/>
      <color indexed="8"/>
      <name val="Calibri"/>
      <family val="2"/>
    </font>
  </fonts>
  <fills count="4">
    <fill>
      <patternFill patternType="none"/>
    </fill>
    <fill>
      <patternFill patternType="gray125"/>
    </fill>
    <fill>
      <patternFill patternType="solid">
        <fgColor indexed="9"/>
      </patternFill>
    </fill>
    <fill>
      <patternFill patternType="solid">
        <fgColor rgb="FFFFFF9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s>
  <cellStyleXfs count="28">
    <xf numFmtId="0" fontId="0" fillId="0" borderId="0"/>
    <xf numFmtId="0" fontId="1" fillId="0" borderId="0"/>
    <xf numFmtId="0" fontId="1" fillId="0" borderId="0"/>
    <xf numFmtId="0" fontId="1" fillId="0" borderId="0"/>
    <xf numFmtId="9" fontId="2" fillId="0" borderId="0" applyFont="0" applyFill="0" applyBorder="0" applyAlignment="0" applyProtection="0"/>
    <xf numFmtId="0" fontId="10" fillId="0" borderId="0"/>
    <xf numFmtId="0" fontId="2" fillId="0" borderId="0"/>
    <xf numFmtId="0" fontId="1" fillId="0" borderId="0"/>
    <xf numFmtId="9" fontId="2" fillId="0" borderId="0" applyFont="0" applyFill="0" applyBorder="0" applyAlignment="0" applyProtection="0"/>
    <xf numFmtId="0" fontId="1" fillId="0" borderId="0"/>
    <xf numFmtId="0" fontId="2" fillId="0" borderId="0"/>
    <xf numFmtId="9" fontId="2" fillId="0" borderId="0" applyFont="0" applyFill="0" applyBorder="0" applyAlignment="0" applyProtection="0"/>
    <xf numFmtId="0" fontId="14" fillId="0" borderId="0"/>
    <xf numFmtId="0" fontId="1" fillId="0" borderId="0"/>
    <xf numFmtId="0" fontId="1" fillId="0" borderId="0"/>
    <xf numFmtId="0" fontId="2" fillId="0" borderId="0"/>
    <xf numFmtId="0" fontId="15" fillId="0" borderId="0"/>
    <xf numFmtId="0" fontId="2" fillId="0" borderId="0"/>
    <xf numFmtId="0" fontId="1"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cellStyleXfs>
  <cellXfs count="122">
    <xf numFmtId="0" fontId="0" fillId="0" borderId="0" xfId="0"/>
    <xf numFmtId="0" fontId="3" fillId="0" borderId="0" xfId="0" applyFont="1"/>
    <xf numFmtId="0" fontId="4" fillId="0" borderId="1" xfId="0" applyFont="1" applyBorder="1"/>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xf numFmtId="0" fontId="3" fillId="0" borderId="1" xfId="0" applyFont="1" applyBorder="1"/>
    <xf numFmtId="0" fontId="4" fillId="0" borderId="1" xfId="0" applyFont="1" applyBorder="1"/>
    <xf numFmtId="0" fontId="4" fillId="0" borderId="1" xfId="0" applyFont="1" applyBorder="1" applyAlignment="1">
      <alignment horizontal="center" vertical="center" wrapText="1"/>
    </xf>
    <xf numFmtId="0" fontId="3" fillId="0" borderId="0" xfId="0" applyFont="1"/>
    <xf numFmtId="0" fontId="4" fillId="0" borderId="1" xfId="0" applyFont="1" applyBorder="1" applyAlignment="1">
      <alignment horizontal="center" vertical="center"/>
    </xf>
    <xf numFmtId="0" fontId="3" fillId="0" borderId="0" xfId="0" applyFont="1" applyAlignment="1"/>
    <xf numFmtId="0" fontId="5" fillId="0" borderId="0" xfId="0" applyFont="1"/>
    <xf numFmtId="0" fontId="4" fillId="0" borderId="0" xfId="0" applyFont="1" applyAlignment="1">
      <alignment horizontal="center" vertical="center"/>
    </xf>
    <xf numFmtId="0" fontId="4" fillId="0" borderId="1" xfId="0" applyFont="1" applyBorder="1" applyAlignment="1">
      <alignment horizontal="right"/>
    </xf>
    <xf numFmtId="0" fontId="4" fillId="0" borderId="1" xfId="0" applyFont="1" applyBorder="1" applyAlignment="1">
      <alignment horizontal="left" vertical="center"/>
    </xf>
    <xf numFmtId="3" fontId="3" fillId="0" borderId="1" xfId="0" applyNumberFormat="1" applyFont="1" applyBorder="1"/>
    <xf numFmtId="3" fontId="5" fillId="0" borderId="1" xfId="0" applyNumberFormat="1" applyFont="1" applyBorder="1"/>
    <xf numFmtId="1" fontId="4" fillId="0" borderId="1" xfId="0" applyNumberFormat="1" applyFont="1" applyBorder="1"/>
    <xf numFmtId="4" fontId="3" fillId="0" borderId="1" xfId="0" applyNumberFormat="1" applyFont="1" applyBorder="1"/>
    <xf numFmtId="4" fontId="4" fillId="0" borderId="1" xfId="0" applyNumberFormat="1" applyFont="1" applyBorder="1"/>
    <xf numFmtId="164" fontId="1" fillId="2" borderId="1" xfId="0" applyNumberFormat="1" applyFont="1" applyFill="1" applyBorder="1" applyAlignment="1">
      <alignment horizontal="right" vertical="center" wrapText="1"/>
    </xf>
    <xf numFmtId="0" fontId="3" fillId="0" borderId="1" xfId="0" applyFont="1" applyBorder="1" applyAlignment="1">
      <alignment wrapText="1"/>
    </xf>
    <xf numFmtId="10" fontId="5" fillId="0" borderId="1" xfId="0" applyNumberFormat="1" applyFont="1" applyBorder="1"/>
    <xf numFmtId="0" fontId="3" fillId="0" borderId="4" xfId="0" applyFont="1" applyBorder="1" applyAlignment="1"/>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0" fontId="3" fillId="0" borderId="1" xfId="0" applyNumberFormat="1" applyFont="1" applyBorder="1"/>
    <xf numFmtId="10" fontId="3" fillId="0" borderId="1" xfId="4" applyNumberFormat="1" applyFont="1" applyBorder="1"/>
    <xf numFmtId="10" fontId="5" fillId="0" borderId="1" xfId="4" applyNumberFormat="1" applyFont="1" applyBorder="1"/>
    <xf numFmtId="3" fontId="3" fillId="0" borderId="1" xfId="0" applyNumberFormat="1" applyFont="1" applyBorder="1" applyAlignment="1">
      <alignment vertical="center"/>
    </xf>
    <xf numFmtId="3" fontId="5" fillId="0" borderId="1" xfId="0" applyNumberFormat="1" applyFont="1" applyBorder="1" applyAlignment="1">
      <alignment vertical="center"/>
    </xf>
    <xf numFmtId="10" fontId="5" fillId="0" borderId="1" xfId="0" applyNumberFormat="1" applyFont="1" applyBorder="1" applyAlignment="1">
      <alignment vertical="center"/>
    </xf>
    <xf numFmtId="10" fontId="3" fillId="0" borderId="1" xfId="0" applyNumberFormat="1" applyFont="1" applyBorder="1" applyAlignment="1">
      <alignment vertical="center"/>
    </xf>
    <xf numFmtId="0" fontId="4" fillId="0" borderId="1" xfId="0" applyFont="1" applyBorder="1" applyAlignment="1">
      <alignment horizontal="center" vertical="center"/>
    </xf>
    <xf numFmtId="0" fontId="0" fillId="3" borderId="0" xfId="0" applyFill="1"/>
    <xf numFmtId="0" fontId="7" fillId="3" borderId="0" xfId="0" applyFont="1" applyFill="1" applyAlignment="1">
      <alignment vertical="center"/>
    </xf>
    <xf numFmtId="0" fontId="8" fillId="0" borderId="0" xfId="0" applyFont="1" applyAlignment="1">
      <alignment horizontal="center" vertical="center" wrapText="1"/>
    </xf>
    <xf numFmtId="0" fontId="7" fillId="0" borderId="0" xfId="0" applyFont="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1" xfId="0" applyFont="1" applyBorder="1" applyAlignment="1">
      <alignment horizontal="center" vertical="center"/>
    </xf>
    <xf numFmtId="164" fontId="1" fillId="2" borderId="1" xfId="1" applyNumberFormat="1" applyFont="1" applyFill="1" applyBorder="1" applyAlignment="1">
      <alignment horizontal="right" vertical="center" wrapText="1"/>
    </xf>
    <xf numFmtId="3" fontId="11" fillId="0" borderId="1" xfId="0" applyNumberFormat="1" applyFont="1" applyBorder="1"/>
    <xf numFmtId="0" fontId="9" fillId="0" borderId="0" xfId="0" applyFont="1" applyAlignment="1"/>
    <xf numFmtId="0" fontId="9" fillId="0" borderId="0" xfId="0" applyFont="1" applyAlignment="1">
      <alignment wrapText="1"/>
    </xf>
    <xf numFmtId="0" fontId="3" fillId="0" borderId="0" xfId="0" applyFont="1" applyAlignment="1">
      <alignment horizontal="center" wrapText="1"/>
    </xf>
    <xf numFmtId="0" fontId="4" fillId="0" borderId="1" xfId="0" applyFont="1" applyBorder="1" applyAlignment="1">
      <alignment vertical="center" wrapText="1"/>
    </xf>
    <xf numFmtId="0" fontId="4" fillId="0" borderId="1" xfId="0" applyFont="1" applyBorder="1" applyAlignment="1">
      <alignment vertical="center"/>
    </xf>
    <xf numFmtId="0" fontId="6" fillId="0" borderId="1" xfId="0" applyFont="1" applyBorder="1"/>
    <xf numFmtId="3" fontId="12" fillId="0" borderId="1" xfId="0" applyNumberFormat="1" applyFont="1" applyBorder="1"/>
    <xf numFmtId="0" fontId="6" fillId="0" borderId="0" xfId="0" applyFont="1" applyBorder="1" applyAlignment="1">
      <alignment vertical="center" wrapText="1"/>
    </xf>
    <xf numFmtId="0" fontId="6" fillId="0" borderId="1" xfId="0" applyFont="1" applyBorder="1" applyAlignment="1">
      <alignment horizontal="center" vertical="center" wrapText="1"/>
    </xf>
    <xf numFmtId="10" fontId="6" fillId="0" borderId="1" xfId="0" applyNumberFormat="1" applyFont="1" applyBorder="1"/>
    <xf numFmtId="0" fontId="4" fillId="0" borderId="1" xfId="0" applyFont="1" applyBorder="1" applyAlignment="1">
      <alignment horizontal="center" vertical="center" wrapText="1"/>
    </xf>
    <xf numFmtId="0" fontId="4" fillId="0" borderId="1" xfId="0" applyFont="1" applyBorder="1" applyAlignment="1">
      <alignment horizontal="justify" vertical="top" wrapText="1"/>
    </xf>
    <xf numFmtId="0" fontId="5" fillId="0" borderId="1" xfId="0" applyFont="1" applyBorder="1" applyAlignment="1">
      <alignment wrapText="1"/>
    </xf>
    <xf numFmtId="3" fontId="3" fillId="0" borderId="1" xfId="0" applyNumberFormat="1" applyFont="1" applyBorder="1"/>
    <xf numFmtId="3" fontId="5" fillId="0" borderId="1" xfId="0" applyNumberFormat="1" applyFont="1" applyBorder="1"/>
    <xf numFmtId="0" fontId="4" fillId="0" borderId="3" xfId="0" applyFont="1" applyBorder="1" applyAlignment="1">
      <alignment horizontal="center" vertical="center" wrapText="1"/>
    </xf>
    <xf numFmtId="0" fontId="3" fillId="0" borderId="0" xfId="0" applyFont="1"/>
    <xf numFmtId="0" fontId="0" fillId="0" borderId="0" xfId="0"/>
    <xf numFmtId="0" fontId="4" fillId="0" borderId="1" xfId="0" applyFont="1" applyBorder="1"/>
    <xf numFmtId="0" fontId="4" fillId="0" borderId="1" xfId="0" applyFont="1" applyBorder="1" applyAlignment="1">
      <alignment horizontal="center" vertical="center" wrapText="1"/>
    </xf>
    <xf numFmtId="0" fontId="3" fillId="0" borderId="0" xfId="0" applyFont="1" applyAlignment="1"/>
    <xf numFmtId="0" fontId="5" fillId="0" borderId="0" xfId="0" applyFont="1"/>
    <xf numFmtId="0" fontId="4" fillId="0" borderId="1" xfId="0" applyFont="1" applyBorder="1" applyAlignment="1">
      <alignment horizontal="justify" vertical="top" wrapText="1"/>
    </xf>
    <xf numFmtId="3" fontId="4" fillId="0" borderId="1" xfId="0" applyNumberFormat="1" applyFont="1" applyBorder="1" applyAlignment="1">
      <alignment horizontal="center" vertical="center"/>
    </xf>
    <xf numFmtId="0" fontId="3" fillId="0" borderId="1" xfId="0" applyFont="1" applyBorder="1" applyAlignment="1">
      <alignment horizontal="left" vertical="center"/>
    </xf>
    <xf numFmtId="0" fontId="4" fillId="0" borderId="1" xfId="0" applyFont="1" applyBorder="1" applyAlignment="1">
      <alignment horizontal="left" vertical="center"/>
    </xf>
    <xf numFmtId="0" fontId="3" fillId="0" borderId="1" xfId="0" applyFont="1" applyBorder="1" applyAlignment="1">
      <alignment horizontal="left" vertical="center" wrapText="1"/>
    </xf>
    <xf numFmtId="3" fontId="3" fillId="0" borderId="1" xfId="0" applyNumberFormat="1" applyFont="1" applyBorder="1"/>
    <xf numFmtId="3" fontId="4" fillId="0" borderId="1" xfId="0" applyNumberFormat="1" applyFont="1" applyBorder="1"/>
    <xf numFmtId="0" fontId="3" fillId="0" borderId="1" xfId="0" applyFont="1" applyBorder="1" applyAlignment="1">
      <alignment wrapText="1"/>
    </xf>
    <xf numFmtId="3" fontId="6" fillId="0" borderId="1" xfId="0" applyNumberFormat="1" applyFont="1" applyBorder="1"/>
    <xf numFmtId="0" fontId="9" fillId="0" borderId="0" xfId="0" applyFont="1" applyAlignment="1">
      <alignment wrapText="1"/>
    </xf>
    <xf numFmtId="0" fontId="9" fillId="0" borderId="0" xfId="0" applyFont="1" applyAlignment="1">
      <alignment horizontal="left" wrapText="1"/>
    </xf>
    <xf numFmtId="0" fontId="3" fillId="0" borderId="8" xfId="0" applyFont="1" applyBorder="1" applyAlignment="1"/>
    <xf numFmtId="3" fontId="3" fillId="0" borderId="1" xfId="0" applyNumberFormat="1" applyFont="1" applyBorder="1"/>
    <xf numFmtId="3" fontId="3" fillId="0" borderId="1" xfId="0" applyNumberFormat="1" applyFont="1" applyBorder="1"/>
    <xf numFmtId="10" fontId="3" fillId="0" borderId="1" xfId="0" applyNumberFormat="1" applyFont="1" applyBorder="1"/>
    <xf numFmtId="10" fontId="3" fillId="0" borderId="1" xfId="4" applyNumberFormat="1" applyFont="1" applyBorder="1"/>
    <xf numFmtId="3" fontId="11" fillId="0" borderId="1" xfId="0" applyNumberFormat="1" applyFont="1" applyBorder="1"/>
    <xf numFmtId="164" fontId="3" fillId="0" borderId="1" xfId="0" applyNumberFormat="1" applyFont="1" applyBorder="1"/>
    <xf numFmtId="0" fontId="13" fillId="0" borderId="1" xfId="0" applyFont="1" applyBorder="1" applyAlignment="1">
      <alignment horizontal="left" vertical="center" wrapText="1"/>
    </xf>
    <xf numFmtId="165" fontId="3" fillId="0" borderId="1" xfId="0" applyNumberFormat="1" applyFont="1" applyBorder="1" applyAlignment="1">
      <alignment horizontal="left"/>
    </xf>
    <xf numFmtId="0" fontId="3" fillId="0" borderId="0" xfId="0" applyFont="1" applyBorder="1" applyAlignment="1"/>
    <xf numFmtId="0" fontId="3" fillId="0" borderId="10" xfId="0" applyFont="1" applyBorder="1" applyAlignment="1"/>
    <xf numFmtId="3" fontId="1" fillId="0" borderId="1" xfId="0" applyNumberFormat="1" applyFont="1" applyFill="1" applyBorder="1"/>
    <xf numFmtId="0" fontId="9" fillId="0" borderId="0" xfId="0" applyFont="1" applyAlignment="1">
      <alignment horizontal="left" wrapText="1"/>
    </xf>
    <xf numFmtId="0" fontId="6" fillId="0" borderId="1" xfId="0" applyFont="1" applyBorder="1" applyAlignment="1">
      <alignment horizontal="center" vertical="center"/>
    </xf>
    <xf numFmtId="0" fontId="3" fillId="0" borderId="0" xfId="0" applyFont="1" applyAlignment="1">
      <alignment horizontal="center" wrapText="1"/>
    </xf>
    <xf numFmtId="0" fontId="0" fillId="0" borderId="0" xfId="0" applyAlignment="1">
      <alignment horizont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9" fillId="0" borderId="0" xfId="0" applyFont="1" applyAlignment="1">
      <alignment horizontal="left"/>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9" fillId="0" borderId="0" xfId="0" applyFont="1" applyAlignment="1">
      <alignment horizontal="left" vertical="center"/>
    </xf>
    <xf numFmtId="49" fontId="4" fillId="0" borderId="1" xfId="0" applyNumberFormat="1" applyFont="1" applyBorder="1" applyAlignment="1">
      <alignment horizontal="center"/>
    </xf>
    <xf numFmtId="0" fontId="5" fillId="0" borderId="5" xfId="0" applyFont="1" applyBorder="1" applyAlignment="1">
      <alignment horizontal="center"/>
    </xf>
    <xf numFmtId="0" fontId="5" fillId="0" borderId="7" xfId="0" applyFont="1" applyBorder="1" applyAlignment="1">
      <alignment horizont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3" fontId="5" fillId="0" borderId="1" xfId="0" applyNumberFormat="1" applyFont="1" applyBorder="1" applyAlignment="1">
      <alignment horizontal="center"/>
    </xf>
    <xf numFmtId="0" fontId="5" fillId="0" borderId="1" xfId="0" applyFont="1" applyBorder="1" applyAlignment="1">
      <alignment horizontal="center"/>
    </xf>
    <xf numFmtId="49" fontId="4" fillId="0" borderId="8" xfId="0" applyNumberFormat="1" applyFont="1" applyBorder="1" applyAlignment="1">
      <alignment horizontal="center"/>
    </xf>
    <xf numFmtId="0" fontId="3" fillId="0" borderId="0" xfId="0" applyFont="1" applyAlignment="1">
      <alignment horizontal="left" wrapText="1"/>
    </xf>
    <xf numFmtId="49" fontId="4" fillId="0" borderId="1" xfId="0" applyNumberFormat="1" applyFont="1" applyBorder="1" applyAlignment="1">
      <alignment horizontal="center" vertical="center" wrapText="1"/>
    </xf>
    <xf numFmtId="0" fontId="4" fillId="0" borderId="1" xfId="0" applyFont="1" applyBorder="1" applyAlignment="1">
      <alignment horizontal="center"/>
    </xf>
    <xf numFmtId="0" fontId="4" fillId="0" borderId="9" xfId="0" applyFont="1" applyBorder="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49" fontId="6" fillId="0" borderId="8" xfId="0" applyNumberFormat="1"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cellXfs>
  <cellStyles count="28">
    <cellStyle name="Normal" xfId="0" builtinId="0"/>
    <cellStyle name="Normal 10" xfId="12"/>
    <cellStyle name="Normal 10 2" xfId="13"/>
    <cellStyle name="Normal 10 3" xfId="14"/>
    <cellStyle name="Normal 11" xfId="15"/>
    <cellStyle name="Normal 12" xfId="16"/>
    <cellStyle name="Normal 13" xfId="21"/>
    <cellStyle name="Normal 2" xfId="1"/>
    <cellStyle name="Normal 2 2" xfId="2"/>
    <cellStyle name="Normal 3" xfId="3"/>
    <cellStyle name="Normal 4" xfId="5"/>
    <cellStyle name="Normal 4 2" xfId="9"/>
    <cellStyle name="Normal 5" xfId="6"/>
    <cellStyle name="Normal 6" xfId="7"/>
    <cellStyle name="Normal 7" xfId="10"/>
    <cellStyle name="Normal 8" xfId="17"/>
    <cellStyle name="Normal 9" xfId="18"/>
    <cellStyle name="Porcentaje" xfId="4" builtinId="5"/>
    <cellStyle name="Porcentual 2" xfId="8"/>
    <cellStyle name="Porcentual 2 2" xfId="23"/>
    <cellStyle name="Porcentual 3" xfId="11"/>
    <cellStyle name="Porcentual 3 2" xfId="24"/>
    <cellStyle name="Porcentual 4" xfId="19"/>
    <cellStyle name="Porcentual 4 2" xfId="25"/>
    <cellStyle name="Porcentual 5" xfId="20"/>
    <cellStyle name="Porcentual 5 2" xfId="26"/>
    <cellStyle name="Porcentual 6" xfId="27"/>
    <cellStyle name="Porcentual 7" xfId="2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107754195042822E-2"/>
          <c:y val="0.12111964140956559"/>
          <c:w val="0.91151188436209174"/>
          <c:h val="0.66525712378318358"/>
        </c:manualLayout>
      </c:layout>
      <c:barChart>
        <c:barDir val="col"/>
        <c:grouping val="stacked"/>
        <c:varyColors val="0"/>
        <c:ser>
          <c:idx val="0"/>
          <c:order val="0"/>
          <c:tx>
            <c:strRef>
              <c:f>Evolución!$B$8</c:f>
              <c:strCache>
                <c:ptCount val="1"/>
                <c:pt idx="0">
                  <c:v>Hombres</c:v>
                </c:pt>
              </c:strCache>
            </c:strRef>
          </c:tx>
          <c:spPr>
            <a:solidFill>
              <a:schemeClr val="accent2"/>
            </a:solidFill>
            <a:ln>
              <a:noFill/>
            </a:ln>
            <a:effectLst/>
          </c:spPr>
          <c:invertIfNegative val="0"/>
          <c:cat>
            <c:numRef>
              <c:f>Evolución!$A$9:$A$92</c:f>
              <c:numCache>
                <c:formatCode>[$-C0A]mmm\-yy;@</c:formatCode>
                <c:ptCount val="8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numCache>
            </c:numRef>
          </c:cat>
          <c:val>
            <c:numRef>
              <c:f>Evolución!$B$9:$B$92</c:f>
              <c:numCache>
                <c:formatCode>#,##0</c:formatCode>
                <c:ptCount val="84"/>
                <c:pt idx="0">
                  <c:v>2284</c:v>
                </c:pt>
                <c:pt idx="1">
                  <c:v>2284</c:v>
                </c:pt>
                <c:pt idx="2">
                  <c:v>2584</c:v>
                </c:pt>
                <c:pt idx="3">
                  <c:v>2875</c:v>
                </c:pt>
                <c:pt idx="4">
                  <c:v>2993</c:v>
                </c:pt>
                <c:pt idx="5">
                  <c:v>3176</c:v>
                </c:pt>
                <c:pt idx="6">
                  <c:v>3703</c:v>
                </c:pt>
                <c:pt idx="7">
                  <c:v>3326</c:v>
                </c:pt>
                <c:pt idx="8">
                  <c:v>2924</c:v>
                </c:pt>
                <c:pt idx="9">
                  <c:v>2861</c:v>
                </c:pt>
                <c:pt idx="10">
                  <c:v>2830</c:v>
                </c:pt>
                <c:pt idx="11">
                  <c:v>2452</c:v>
                </c:pt>
                <c:pt idx="12">
                  <c:v>2350</c:v>
                </c:pt>
                <c:pt idx="13">
                  <c:v>2294</c:v>
                </c:pt>
                <c:pt idx="14">
                  <c:v>2254</c:v>
                </c:pt>
                <c:pt idx="15">
                  <c:v>2892</c:v>
                </c:pt>
                <c:pt idx="16">
                  <c:v>3248</c:v>
                </c:pt>
                <c:pt idx="17">
                  <c:v>3624</c:v>
                </c:pt>
                <c:pt idx="18">
                  <c:v>3856</c:v>
                </c:pt>
                <c:pt idx="19">
                  <c:v>3282</c:v>
                </c:pt>
                <c:pt idx="20">
                  <c:v>3222</c:v>
                </c:pt>
                <c:pt idx="21">
                  <c:v>2295</c:v>
                </c:pt>
                <c:pt idx="22">
                  <c:v>2347</c:v>
                </c:pt>
                <c:pt idx="23">
                  <c:v>2285</c:v>
                </c:pt>
                <c:pt idx="24">
                  <c:v>2331</c:v>
                </c:pt>
                <c:pt idx="25">
                  <c:v>2142</c:v>
                </c:pt>
                <c:pt idx="26">
                  <c:v>2154</c:v>
                </c:pt>
                <c:pt idx="27">
                  <c:v>2566</c:v>
                </c:pt>
                <c:pt idx="28">
                  <c:v>2955</c:v>
                </c:pt>
                <c:pt idx="29">
                  <c:v>3873</c:v>
                </c:pt>
                <c:pt idx="30">
                  <c:v>4079</c:v>
                </c:pt>
                <c:pt idx="31">
                  <c:v>3731</c:v>
                </c:pt>
                <c:pt idx="32">
                  <c:v>3276</c:v>
                </c:pt>
                <c:pt idx="33">
                  <c:v>3324</c:v>
                </c:pt>
                <c:pt idx="34">
                  <c:v>2703</c:v>
                </c:pt>
                <c:pt idx="35">
                  <c:v>2441</c:v>
                </c:pt>
                <c:pt idx="36">
                  <c:v>2203</c:v>
                </c:pt>
                <c:pt idx="37">
                  <c:v>2054</c:v>
                </c:pt>
                <c:pt idx="38">
                  <c:v>1816</c:v>
                </c:pt>
                <c:pt idx="39">
                  <c:v>2664</c:v>
                </c:pt>
                <c:pt idx="40">
                  <c:v>3003</c:v>
                </c:pt>
                <c:pt idx="41">
                  <c:v>3217</c:v>
                </c:pt>
                <c:pt idx="42">
                  <c:v>3868</c:v>
                </c:pt>
                <c:pt idx="43">
                  <c:v>3271</c:v>
                </c:pt>
                <c:pt idx="44">
                  <c:v>3042</c:v>
                </c:pt>
                <c:pt idx="45">
                  <c:v>3028</c:v>
                </c:pt>
                <c:pt idx="46">
                  <c:v>2570</c:v>
                </c:pt>
                <c:pt idx="47">
                  <c:v>2554</c:v>
                </c:pt>
                <c:pt idx="48">
                  <c:v>2654</c:v>
                </c:pt>
                <c:pt idx="49">
                  <c:v>2180</c:v>
                </c:pt>
                <c:pt idx="50">
                  <c:v>2490</c:v>
                </c:pt>
                <c:pt idx="51">
                  <c:v>3140</c:v>
                </c:pt>
                <c:pt idx="52">
                  <c:v>3531</c:v>
                </c:pt>
                <c:pt idx="53">
                  <c:v>3779</c:v>
                </c:pt>
                <c:pt idx="54">
                  <c:v>4360</c:v>
                </c:pt>
                <c:pt idx="55">
                  <c:v>3357</c:v>
                </c:pt>
                <c:pt idx="56">
                  <c:v>3457</c:v>
                </c:pt>
                <c:pt idx="57">
                  <c:v>3442</c:v>
                </c:pt>
                <c:pt idx="58">
                  <c:v>2851</c:v>
                </c:pt>
                <c:pt idx="59">
                  <c:v>2852</c:v>
                </c:pt>
                <c:pt idx="60">
                  <c:v>3017</c:v>
                </c:pt>
                <c:pt idx="61">
                  <c:v>2771</c:v>
                </c:pt>
                <c:pt idx="62">
                  <c:v>2725</c:v>
                </c:pt>
                <c:pt idx="63">
                  <c:v>3466</c:v>
                </c:pt>
                <c:pt idx="64">
                  <c:v>3186</c:v>
                </c:pt>
                <c:pt idx="65">
                  <c:v>4121</c:v>
                </c:pt>
                <c:pt idx="66">
                  <c:v>4502</c:v>
                </c:pt>
                <c:pt idx="67">
                  <c:v>3211</c:v>
                </c:pt>
                <c:pt idx="68">
                  <c:v>3557</c:v>
                </c:pt>
                <c:pt idx="69">
                  <c:v>3253</c:v>
                </c:pt>
                <c:pt idx="70">
                  <c:v>2980</c:v>
                </c:pt>
                <c:pt idx="71">
                  <c:v>2773</c:v>
                </c:pt>
                <c:pt idx="72">
                  <c:v>2433</c:v>
                </c:pt>
                <c:pt idx="73">
                  <c:v>2526</c:v>
                </c:pt>
                <c:pt idx="74">
                  <c:v>2537</c:v>
                </c:pt>
              </c:numCache>
            </c:numRef>
          </c:val>
        </c:ser>
        <c:ser>
          <c:idx val="1"/>
          <c:order val="1"/>
          <c:tx>
            <c:strRef>
              <c:f>Evolución!$C$8</c:f>
              <c:strCache>
                <c:ptCount val="1"/>
                <c:pt idx="0">
                  <c:v>Mujeres </c:v>
                </c:pt>
              </c:strCache>
            </c:strRef>
          </c:tx>
          <c:spPr>
            <a:solidFill>
              <a:schemeClr val="accent4"/>
            </a:solidFill>
            <a:ln>
              <a:noFill/>
            </a:ln>
            <a:effectLst/>
          </c:spPr>
          <c:invertIfNegative val="0"/>
          <c:cat>
            <c:numRef>
              <c:f>Evolución!$A$9:$A$92</c:f>
              <c:numCache>
                <c:formatCode>[$-C0A]mmm\-yy;@</c:formatCode>
                <c:ptCount val="8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numCache>
            </c:numRef>
          </c:cat>
          <c:val>
            <c:numRef>
              <c:f>Evolución!$C$9:$C$92</c:f>
              <c:numCache>
                <c:formatCode>#,##0</c:formatCode>
                <c:ptCount val="84"/>
                <c:pt idx="0">
                  <c:v>1623</c:v>
                </c:pt>
                <c:pt idx="1">
                  <c:v>1623</c:v>
                </c:pt>
                <c:pt idx="2">
                  <c:v>1789</c:v>
                </c:pt>
                <c:pt idx="3">
                  <c:v>1921</c:v>
                </c:pt>
                <c:pt idx="4">
                  <c:v>2150</c:v>
                </c:pt>
                <c:pt idx="5">
                  <c:v>2641</c:v>
                </c:pt>
                <c:pt idx="6">
                  <c:v>3260</c:v>
                </c:pt>
                <c:pt idx="7">
                  <c:v>2446</c:v>
                </c:pt>
                <c:pt idx="8">
                  <c:v>2447</c:v>
                </c:pt>
                <c:pt idx="9">
                  <c:v>2430</c:v>
                </c:pt>
                <c:pt idx="10">
                  <c:v>2226</c:v>
                </c:pt>
                <c:pt idx="11">
                  <c:v>1815</c:v>
                </c:pt>
                <c:pt idx="12">
                  <c:v>1579</c:v>
                </c:pt>
                <c:pt idx="13">
                  <c:v>1389</c:v>
                </c:pt>
                <c:pt idx="14">
                  <c:v>1522</c:v>
                </c:pt>
                <c:pt idx="15">
                  <c:v>1858</c:v>
                </c:pt>
                <c:pt idx="16">
                  <c:v>2422</c:v>
                </c:pt>
                <c:pt idx="17">
                  <c:v>2887</c:v>
                </c:pt>
                <c:pt idx="18">
                  <c:v>2943</c:v>
                </c:pt>
                <c:pt idx="19">
                  <c:v>2365</c:v>
                </c:pt>
                <c:pt idx="20">
                  <c:v>2399</c:v>
                </c:pt>
                <c:pt idx="21">
                  <c:v>2373</c:v>
                </c:pt>
                <c:pt idx="22">
                  <c:v>1885</c:v>
                </c:pt>
                <c:pt idx="23">
                  <c:v>1784</c:v>
                </c:pt>
                <c:pt idx="24">
                  <c:v>1581</c:v>
                </c:pt>
                <c:pt idx="25">
                  <c:v>1435</c:v>
                </c:pt>
                <c:pt idx="26">
                  <c:v>1381</c:v>
                </c:pt>
                <c:pt idx="27">
                  <c:v>1624</c:v>
                </c:pt>
                <c:pt idx="28">
                  <c:v>2064</c:v>
                </c:pt>
                <c:pt idx="29">
                  <c:v>2667</c:v>
                </c:pt>
                <c:pt idx="30">
                  <c:v>3187</c:v>
                </c:pt>
                <c:pt idx="31">
                  <c:v>2870</c:v>
                </c:pt>
                <c:pt idx="32">
                  <c:v>2721</c:v>
                </c:pt>
                <c:pt idx="33">
                  <c:v>2457</c:v>
                </c:pt>
                <c:pt idx="34">
                  <c:v>2005</c:v>
                </c:pt>
                <c:pt idx="35">
                  <c:v>1756</c:v>
                </c:pt>
                <c:pt idx="36">
                  <c:v>1395</c:v>
                </c:pt>
                <c:pt idx="37">
                  <c:v>1285</c:v>
                </c:pt>
                <c:pt idx="38">
                  <c:v>1305</c:v>
                </c:pt>
                <c:pt idx="39">
                  <c:v>1551</c:v>
                </c:pt>
                <c:pt idx="40">
                  <c:v>1853</c:v>
                </c:pt>
                <c:pt idx="41">
                  <c:v>2352</c:v>
                </c:pt>
                <c:pt idx="42">
                  <c:v>2852</c:v>
                </c:pt>
                <c:pt idx="43">
                  <c:v>2347</c:v>
                </c:pt>
                <c:pt idx="44">
                  <c:v>2452</c:v>
                </c:pt>
                <c:pt idx="45">
                  <c:v>2390</c:v>
                </c:pt>
                <c:pt idx="46">
                  <c:v>1900</c:v>
                </c:pt>
                <c:pt idx="47">
                  <c:v>1741</c:v>
                </c:pt>
                <c:pt idx="48">
                  <c:v>1627</c:v>
                </c:pt>
                <c:pt idx="49">
                  <c:v>1398</c:v>
                </c:pt>
                <c:pt idx="50">
                  <c:v>1499</c:v>
                </c:pt>
                <c:pt idx="51">
                  <c:v>1953</c:v>
                </c:pt>
                <c:pt idx="52">
                  <c:v>2462</c:v>
                </c:pt>
                <c:pt idx="53">
                  <c:v>3049</c:v>
                </c:pt>
                <c:pt idx="54">
                  <c:v>3444</c:v>
                </c:pt>
                <c:pt idx="55">
                  <c:v>2662</c:v>
                </c:pt>
                <c:pt idx="56">
                  <c:v>2788</c:v>
                </c:pt>
                <c:pt idx="57">
                  <c:v>2518</c:v>
                </c:pt>
                <c:pt idx="58">
                  <c:v>1824</c:v>
                </c:pt>
                <c:pt idx="59">
                  <c:v>2156</c:v>
                </c:pt>
                <c:pt idx="60">
                  <c:v>1887</c:v>
                </c:pt>
                <c:pt idx="61">
                  <c:v>1604</c:v>
                </c:pt>
                <c:pt idx="62">
                  <c:v>1724</c:v>
                </c:pt>
                <c:pt idx="63">
                  <c:v>2049</c:v>
                </c:pt>
                <c:pt idx="64">
                  <c:v>2318</c:v>
                </c:pt>
                <c:pt idx="65">
                  <c:v>3244</c:v>
                </c:pt>
                <c:pt idx="66">
                  <c:v>3378</c:v>
                </c:pt>
                <c:pt idx="67">
                  <c:v>2340</c:v>
                </c:pt>
                <c:pt idx="68">
                  <c:v>2832</c:v>
                </c:pt>
                <c:pt idx="69">
                  <c:v>2378</c:v>
                </c:pt>
                <c:pt idx="70">
                  <c:v>2186</c:v>
                </c:pt>
                <c:pt idx="71">
                  <c:v>2199</c:v>
                </c:pt>
                <c:pt idx="72">
                  <c:v>1646</c:v>
                </c:pt>
                <c:pt idx="73">
                  <c:v>1640</c:v>
                </c:pt>
                <c:pt idx="74">
                  <c:v>1659</c:v>
                </c:pt>
              </c:numCache>
            </c:numRef>
          </c:val>
        </c:ser>
        <c:dLbls>
          <c:showLegendKey val="0"/>
          <c:showVal val="0"/>
          <c:showCatName val="0"/>
          <c:showSerName val="0"/>
          <c:showPercent val="0"/>
          <c:showBubbleSize val="0"/>
        </c:dLbls>
        <c:gapWidth val="150"/>
        <c:overlap val="100"/>
        <c:axId val="620664840"/>
        <c:axId val="620665232"/>
      </c:barChart>
      <c:dateAx>
        <c:axId val="620664840"/>
        <c:scaling>
          <c:orientation val="minMax"/>
        </c:scaling>
        <c:delete val="0"/>
        <c:axPos val="b"/>
        <c:numFmt formatCode="[$-C0A]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620665232"/>
        <c:crosses val="autoZero"/>
        <c:auto val="1"/>
        <c:lblOffset val="100"/>
        <c:baseTimeUnit val="months"/>
      </c:dateAx>
      <c:valAx>
        <c:axId val="620665232"/>
        <c:scaling>
          <c:orientation val="minMax"/>
          <c:max val="800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20664840"/>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543620550105033E-2"/>
          <c:y val="0.15325422863808688"/>
          <c:w val="0.87278285401490607"/>
          <c:h val="0.72613626421697286"/>
        </c:manualLayout>
      </c:layout>
      <c:barChart>
        <c:barDir val="bar"/>
        <c:grouping val="stacked"/>
        <c:varyColors val="0"/>
        <c:ser>
          <c:idx val="0"/>
          <c:order val="0"/>
          <c:tx>
            <c:strRef>
              <c:f>'Contratadas Sexo-Edad'!$H$9</c:f>
              <c:strCache>
                <c:ptCount val="1"/>
                <c:pt idx="0">
                  <c:v>% Hombres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'Contratadas Sexo-Edad'!$A$10:$A$19</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'Contratadas Sexo-Edad'!$H$10:$H$19</c:f>
              <c:numCache>
                <c:formatCode>0.00%</c:formatCode>
                <c:ptCount val="10"/>
                <c:pt idx="0">
                  <c:v>8.0952380952380946E-3</c:v>
                </c:pt>
                <c:pt idx="1">
                  <c:v>6.761904761904762E-2</c:v>
                </c:pt>
                <c:pt idx="2">
                  <c:v>9.8571428571428574E-2</c:v>
                </c:pt>
                <c:pt idx="3">
                  <c:v>9.166666666666666E-2</c:v>
                </c:pt>
                <c:pt idx="4">
                  <c:v>8.666666666666667E-2</c:v>
                </c:pt>
                <c:pt idx="5">
                  <c:v>8.1428571428571433E-2</c:v>
                </c:pt>
                <c:pt idx="6">
                  <c:v>6.5476190476190479E-2</c:v>
                </c:pt>
                <c:pt idx="7">
                  <c:v>5.6666666666666664E-2</c:v>
                </c:pt>
                <c:pt idx="8">
                  <c:v>3.2857142857142856E-2</c:v>
                </c:pt>
                <c:pt idx="9">
                  <c:v>1.5952380952380954E-2</c:v>
                </c:pt>
              </c:numCache>
            </c:numRef>
          </c:val>
        </c:ser>
        <c:ser>
          <c:idx val="1"/>
          <c:order val="1"/>
          <c:tx>
            <c:strRef>
              <c:f>'Contratadas Sexo-Edad'!$J$9</c:f>
              <c:strCache>
                <c:ptCount val="1"/>
                <c:pt idx="0">
                  <c:v>% Mujeres</c:v>
                </c:pt>
              </c:strCache>
            </c:strRef>
          </c:tx>
          <c:spPr>
            <a:solidFill>
              <a:schemeClr val="accent4"/>
            </a:solidFill>
            <a:ln>
              <a:noFill/>
            </a:ln>
            <a:effectLst/>
          </c:spPr>
          <c:invertIfNegative val="0"/>
          <c:dLbls>
            <c:dLbl>
              <c:idx val="9"/>
              <c:layout>
                <c:manualLayout>
                  <c:x val="3.333333333333334E-2"/>
                  <c:y val="-4.6296296296296719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'Contratadas Sexo-Edad'!$A$10:$A$19</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'Contratadas Sexo-Edad'!$J$10:$J$19</c:f>
              <c:numCache>
                <c:formatCode>0.00%</c:formatCode>
                <c:ptCount val="10"/>
                <c:pt idx="0">
                  <c:v>5.4761904761904765E-3</c:v>
                </c:pt>
                <c:pt idx="1">
                  <c:v>5.5476190476190478E-2</c:v>
                </c:pt>
                <c:pt idx="2">
                  <c:v>8.7380952380952379E-2</c:v>
                </c:pt>
                <c:pt idx="3">
                  <c:v>6.142857142857143E-2</c:v>
                </c:pt>
                <c:pt idx="4">
                  <c:v>5.7142857142857141E-2</c:v>
                </c:pt>
                <c:pt idx="5">
                  <c:v>4.4523809523809521E-2</c:v>
                </c:pt>
                <c:pt idx="6">
                  <c:v>3.6428571428571428E-2</c:v>
                </c:pt>
                <c:pt idx="7">
                  <c:v>2.6190476190476191E-2</c:v>
                </c:pt>
                <c:pt idx="8">
                  <c:v>1.3095238095238096E-2</c:v>
                </c:pt>
                <c:pt idx="9">
                  <c:v>7.8571428571428577E-3</c:v>
                </c:pt>
              </c:numCache>
            </c:numRef>
          </c:val>
        </c:ser>
        <c:dLbls>
          <c:showLegendKey val="0"/>
          <c:showVal val="0"/>
          <c:showCatName val="0"/>
          <c:showSerName val="0"/>
          <c:showPercent val="0"/>
          <c:showBubbleSize val="0"/>
        </c:dLbls>
        <c:gapWidth val="150"/>
        <c:overlap val="100"/>
        <c:axId val="687358368"/>
        <c:axId val="687357192"/>
      </c:barChart>
      <c:catAx>
        <c:axId val="687358368"/>
        <c:scaling>
          <c:orientation val="minMax"/>
        </c:scaling>
        <c:delete val="0"/>
        <c:axPos val="l"/>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687357192"/>
        <c:crosses val="autoZero"/>
        <c:auto val="1"/>
        <c:lblAlgn val="ctr"/>
        <c:lblOffset val="100"/>
        <c:noMultiLvlLbl val="0"/>
      </c:catAx>
      <c:valAx>
        <c:axId val="687357192"/>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8735836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222" l="0.70000000000000062" r="0.70000000000000062" t="0.750000000000002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731648463296933E-2"/>
          <c:y val="0.12861736334405144"/>
          <c:w val="0.8886984590635848"/>
          <c:h val="0.70549358179102206"/>
        </c:manualLayout>
      </c:layout>
      <c:barChart>
        <c:barDir val="col"/>
        <c:grouping val="stacked"/>
        <c:varyColors val="0"/>
        <c:ser>
          <c:idx val="0"/>
          <c:order val="0"/>
          <c:tx>
            <c:strRef>
              <c:f>'Contratos Estudios-Sexo'!$H$9</c:f>
              <c:strCache>
                <c:ptCount val="1"/>
                <c:pt idx="0">
                  <c:v>% Hombres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'Contratos Estudios-Sexo'!$A$10:$A$17</c:f>
              <c:strCache>
                <c:ptCount val="8"/>
                <c:pt idx="0">
                  <c:v>Sin Estudios</c:v>
                </c:pt>
                <c:pt idx="1">
                  <c:v>Estudios Primarios</c:v>
                </c:pt>
                <c:pt idx="2">
                  <c:v>E.S.O.</c:v>
                </c:pt>
                <c:pt idx="3">
                  <c:v>Bachillerato</c:v>
                </c:pt>
                <c:pt idx="4">
                  <c:v>F.P. Grado Medio</c:v>
                </c:pt>
                <c:pt idx="5">
                  <c:v>F.P. Grado Superior</c:v>
                </c:pt>
                <c:pt idx="6">
                  <c:v>Grado</c:v>
                </c:pt>
                <c:pt idx="7">
                  <c:v>Másteres y Doctorados</c:v>
                </c:pt>
              </c:strCache>
            </c:strRef>
          </c:cat>
          <c:val>
            <c:numRef>
              <c:f>'Contratos Estudios-Sexo'!$H$10:$H$17</c:f>
              <c:numCache>
                <c:formatCode>0.00%</c:formatCode>
                <c:ptCount val="8"/>
                <c:pt idx="0">
                  <c:v>3.5031113159714217E-2</c:v>
                </c:pt>
                <c:pt idx="1">
                  <c:v>0.16178843051394332</c:v>
                </c:pt>
                <c:pt idx="2">
                  <c:v>0.30145194745333026</c:v>
                </c:pt>
                <c:pt idx="3">
                  <c:v>5.4620880387185988E-2</c:v>
                </c:pt>
                <c:pt idx="4">
                  <c:v>1.4289006683567642E-2</c:v>
                </c:pt>
                <c:pt idx="5">
                  <c:v>5.5312283936390875E-3</c:v>
                </c:pt>
                <c:pt idx="6">
                  <c:v>1.6132749481447339E-2</c:v>
                </c:pt>
                <c:pt idx="7">
                  <c:v>1.4980410232772528E-2</c:v>
                </c:pt>
              </c:numCache>
            </c:numRef>
          </c:val>
        </c:ser>
        <c:ser>
          <c:idx val="1"/>
          <c:order val="1"/>
          <c:tx>
            <c:strRef>
              <c:f>'Contratos Estudios-Sexo'!$J$9</c:f>
              <c:strCache>
                <c:ptCount val="1"/>
                <c:pt idx="0">
                  <c:v>% Mujeres</c:v>
                </c:pt>
              </c:strCache>
            </c:strRef>
          </c:tx>
          <c:spPr>
            <a:solidFill>
              <a:schemeClr val="accent3"/>
            </a:solidFill>
            <a:ln>
              <a:noFill/>
            </a:ln>
            <a:effectLst/>
          </c:spPr>
          <c:invertIfNegative val="0"/>
          <c:dLbls>
            <c:dLbl>
              <c:idx val="4"/>
              <c:layout>
                <c:manualLayout>
                  <c:x val="0"/>
                  <c:y val="-2.7777777777778002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0"/>
                  <c:y val="-3.2407407407407593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0185067526416143E-16"/>
                  <c:y val="-2.3148148148148147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2.7777777777777037E-3"/>
                  <c:y val="-2.7777777777778002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'Contratos Estudios-Sexo'!$A$10:$A$17</c:f>
              <c:strCache>
                <c:ptCount val="8"/>
                <c:pt idx="0">
                  <c:v>Sin Estudios</c:v>
                </c:pt>
                <c:pt idx="1">
                  <c:v>Estudios Primarios</c:v>
                </c:pt>
                <c:pt idx="2">
                  <c:v>E.S.O.</c:v>
                </c:pt>
                <c:pt idx="3">
                  <c:v>Bachillerato</c:v>
                </c:pt>
                <c:pt idx="4">
                  <c:v>F.P. Grado Medio</c:v>
                </c:pt>
                <c:pt idx="5">
                  <c:v>F.P. Grado Superior</c:v>
                </c:pt>
                <c:pt idx="6">
                  <c:v>Grado</c:v>
                </c:pt>
                <c:pt idx="7">
                  <c:v>Másteres y Doctorados</c:v>
                </c:pt>
              </c:strCache>
            </c:strRef>
          </c:cat>
          <c:val>
            <c:numRef>
              <c:f>'Contratos Estudios-Sexo'!$J$10:$J$17</c:f>
              <c:numCache>
                <c:formatCode>0.00%</c:formatCode>
                <c:ptCount val="8"/>
                <c:pt idx="0">
                  <c:v>2.2816317123761237E-2</c:v>
                </c:pt>
                <c:pt idx="1">
                  <c:v>6.5913805024199121E-2</c:v>
                </c:pt>
                <c:pt idx="2">
                  <c:v>0.17423369439963124</c:v>
                </c:pt>
                <c:pt idx="3">
                  <c:v>6.3839594376584471E-2</c:v>
                </c:pt>
                <c:pt idx="4">
                  <c:v>1.7746024429592073E-2</c:v>
                </c:pt>
                <c:pt idx="5">
                  <c:v>9.2187139893984797E-3</c:v>
                </c:pt>
                <c:pt idx="6">
                  <c:v>2.4199124222171006E-2</c:v>
                </c:pt>
                <c:pt idx="7">
                  <c:v>1.8206960129061995E-2</c:v>
                </c:pt>
              </c:numCache>
            </c:numRef>
          </c:val>
        </c:ser>
        <c:dLbls>
          <c:showLegendKey val="0"/>
          <c:showVal val="0"/>
          <c:showCatName val="0"/>
          <c:showSerName val="0"/>
          <c:showPercent val="0"/>
          <c:showBubbleSize val="0"/>
        </c:dLbls>
        <c:gapWidth val="150"/>
        <c:overlap val="100"/>
        <c:axId val="687365032"/>
        <c:axId val="687365816"/>
      </c:barChart>
      <c:catAx>
        <c:axId val="687365032"/>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687365816"/>
        <c:crosses val="autoZero"/>
        <c:auto val="1"/>
        <c:lblAlgn val="ctr"/>
        <c:lblOffset val="100"/>
        <c:noMultiLvlLbl val="0"/>
      </c:catAx>
      <c:valAx>
        <c:axId val="68736581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8736503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222" l="0.70000000000000062" r="0.70000000000000062" t="0.7500000000000022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30435901394724E-2"/>
          <c:y val="5.1400554097404488E-2"/>
          <c:w val="0.7723842056507646"/>
          <c:h val="0.8326195683872849"/>
        </c:manualLayout>
      </c:layout>
      <c:lineChart>
        <c:grouping val="standard"/>
        <c:varyColors val="0"/>
        <c:ser>
          <c:idx val="0"/>
          <c:order val="0"/>
          <c:tx>
            <c:strRef>
              <c:f>'Contratos Estudios-Edad'!$D$10</c:f>
              <c:strCache>
                <c:ptCount val="1"/>
                <c:pt idx="0">
                  <c:v>Total sin Estudios</c:v>
                </c:pt>
              </c:strCache>
            </c:strRef>
          </c:tx>
          <c:spPr>
            <a:ln w="38100" cap="rnd">
              <a:solidFill>
                <a:schemeClr val="accent1"/>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Estudios-Edad'!$D$11:$D$20</c:f>
              <c:numCache>
                <c:formatCode>#,##0</c:formatCode>
                <c:ptCount val="10"/>
                <c:pt idx="0">
                  <c:v>3</c:v>
                </c:pt>
                <c:pt idx="1">
                  <c:v>32</c:v>
                </c:pt>
                <c:pt idx="2">
                  <c:v>32</c:v>
                </c:pt>
                <c:pt idx="3">
                  <c:v>31</c:v>
                </c:pt>
                <c:pt idx="4">
                  <c:v>39</c:v>
                </c:pt>
                <c:pt idx="5">
                  <c:v>41</c:v>
                </c:pt>
                <c:pt idx="6">
                  <c:v>31</c:v>
                </c:pt>
                <c:pt idx="7">
                  <c:v>20</c:v>
                </c:pt>
                <c:pt idx="8">
                  <c:v>14</c:v>
                </c:pt>
                <c:pt idx="9">
                  <c:v>8</c:v>
                </c:pt>
              </c:numCache>
            </c:numRef>
          </c:val>
          <c:smooth val="0"/>
        </c:ser>
        <c:ser>
          <c:idx val="1"/>
          <c:order val="1"/>
          <c:tx>
            <c:strRef>
              <c:f>'Contratos Estudios-Edad'!$G$10</c:f>
              <c:strCache>
                <c:ptCount val="1"/>
                <c:pt idx="0">
                  <c:v>Total Estudios Primarios</c:v>
                </c:pt>
              </c:strCache>
            </c:strRef>
          </c:tx>
          <c:spPr>
            <a:ln w="38100" cap="rnd">
              <a:solidFill>
                <a:schemeClr val="accent2"/>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Estudios-Edad'!$G$11:$G$20</c:f>
              <c:numCache>
                <c:formatCode>#,##0</c:formatCode>
                <c:ptCount val="10"/>
                <c:pt idx="0">
                  <c:v>18</c:v>
                </c:pt>
                <c:pt idx="1">
                  <c:v>121</c:v>
                </c:pt>
                <c:pt idx="2">
                  <c:v>160</c:v>
                </c:pt>
                <c:pt idx="3">
                  <c:v>140</c:v>
                </c:pt>
                <c:pt idx="4">
                  <c:v>143</c:v>
                </c:pt>
                <c:pt idx="5">
                  <c:v>133</c:v>
                </c:pt>
                <c:pt idx="6">
                  <c:v>99</c:v>
                </c:pt>
                <c:pt idx="7">
                  <c:v>101</c:v>
                </c:pt>
                <c:pt idx="8">
                  <c:v>44</c:v>
                </c:pt>
                <c:pt idx="9">
                  <c:v>29</c:v>
                </c:pt>
              </c:numCache>
            </c:numRef>
          </c:val>
          <c:smooth val="0"/>
        </c:ser>
        <c:ser>
          <c:idx val="2"/>
          <c:order val="2"/>
          <c:tx>
            <c:strRef>
              <c:f>'Contratos Estudios-Edad'!$J$10</c:f>
              <c:strCache>
                <c:ptCount val="1"/>
                <c:pt idx="0">
                  <c:v>Totales E.S.O.</c:v>
                </c:pt>
              </c:strCache>
            </c:strRef>
          </c:tx>
          <c:spPr>
            <a:ln w="38100" cap="rnd">
              <a:solidFill>
                <a:schemeClr val="accent3"/>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Estudios-Edad'!$J$11:$J$20</c:f>
              <c:numCache>
                <c:formatCode>#,##0</c:formatCode>
                <c:ptCount val="10"/>
                <c:pt idx="0">
                  <c:v>22</c:v>
                </c:pt>
                <c:pt idx="1">
                  <c:v>218</c:v>
                </c:pt>
                <c:pt idx="2">
                  <c:v>339</c:v>
                </c:pt>
                <c:pt idx="3">
                  <c:v>300</c:v>
                </c:pt>
                <c:pt idx="4">
                  <c:v>290</c:v>
                </c:pt>
                <c:pt idx="5">
                  <c:v>264</c:v>
                </c:pt>
                <c:pt idx="6">
                  <c:v>252</c:v>
                </c:pt>
                <c:pt idx="7">
                  <c:v>200</c:v>
                </c:pt>
                <c:pt idx="8">
                  <c:v>122</c:v>
                </c:pt>
                <c:pt idx="9">
                  <c:v>57</c:v>
                </c:pt>
              </c:numCache>
            </c:numRef>
          </c:val>
          <c:smooth val="0"/>
        </c:ser>
        <c:ser>
          <c:idx val="3"/>
          <c:order val="3"/>
          <c:tx>
            <c:strRef>
              <c:f>'Contratos Estudios-Edad'!$M$10</c:f>
              <c:strCache>
                <c:ptCount val="1"/>
                <c:pt idx="0">
                  <c:v>Total Bachillerato</c:v>
                </c:pt>
              </c:strCache>
            </c:strRef>
          </c:tx>
          <c:spPr>
            <a:ln w="38100" cap="rnd">
              <a:solidFill>
                <a:schemeClr val="accent4"/>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Estudios-Edad'!$M$11:$M$20</c:f>
              <c:numCache>
                <c:formatCode>#,##0</c:formatCode>
                <c:ptCount val="10"/>
                <c:pt idx="0">
                  <c:v>12</c:v>
                </c:pt>
                <c:pt idx="1">
                  <c:v>100</c:v>
                </c:pt>
                <c:pt idx="2">
                  <c:v>128</c:v>
                </c:pt>
                <c:pt idx="3">
                  <c:v>78</c:v>
                </c:pt>
                <c:pt idx="4">
                  <c:v>77</c:v>
                </c:pt>
                <c:pt idx="5">
                  <c:v>53</c:v>
                </c:pt>
                <c:pt idx="6">
                  <c:v>26</c:v>
                </c:pt>
                <c:pt idx="7">
                  <c:v>20</c:v>
                </c:pt>
                <c:pt idx="8">
                  <c:v>14</c:v>
                </c:pt>
                <c:pt idx="9">
                  <c:v>6</c:v>
                </c:pt>
              </c:numCache>
            </c:numRef>
          </c:val>
          <c:smooth val="0"/>
        </c:ser>
        <c:ser>
          <c:idx val="4"/>
          <c:order val="4"/>
          <c:tx>
            <c:strRef>
              <c:f>'Contratos Estudios-Edad'!$P$10</c:f>
              <c:strCache>
                <c:ptCount val="1"/>
                <c:pt idx="0">
                  <c:v>Total FP Grado Medio</c:v>
                </c:pt>
              </c:strCache>
            </c:strRef>
          </c:tx>
          <c:spPr>
            <a:ln w="38100" cap="rnd">
              <a:solidFill>
                <a:schemeClr val="accent5"/>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Estudios-Edad'!$P$11:$P$20</c:f>
              <c:numCache>
                <c:formatCode>#,##0</c:formatCode>
                <c:ptCount val="10"/>
                <c:pt idx="0">
                  <c:v>2</c:v>
                </c:pt>
                <c:pt idx="1">
                  <c:v>25</c:v>
                </c:pt>
                <c:pt idx="2">
                  <c:v>40</c:v>
                </c:pt>
                <c:pt idx="3">
                  <c:v>19</c:v>
                </c:pt>
                <c:pt idx="4">
                  <c:v>17</c:v>
                </c:pt>
                <c:pt idx="5">
                  <c:v>12</c:v>
                </c:pt>
                <c:pt idx="6">
                  <c:v>13</c:v>
                </c:pt>
                <c:pt idx="7">
                  <c:v>9</c:v>
                </c:pt>
                <c:pt idx="8">
                  <c:v>2</c:v>
                </c:pt>
                <c:pt idx="9">
                  <c:v>0</c:v>
                </c:pt>
              </c:numCache>
            </c:numRef>
          </c:val>
          <c:smooth val="0"/>
        </c:ser>
        <c:ser>
          <c:idx val="5"/>
          <c:order val="5"/>
          <c:tx>
            <c:strRef>
              <c:f>'Contratos Estudios-Edad'!$S$10</c:f>
              <c:strCache>
                <c:ptCount val="1"/>
                <c:pt idx="0">
                  <c:v>Total FP Grado Superior</c:v>
                </c:pt>
              </c:strCache>
            </c:strRef>
          </c:tx>
          <c:spPr>
            <a:ln w="38100" cap="rnd">
              <a:solidFill>
                <a:schemeClr val="accent6"/>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Estudios-Edad'!$S$11:$S$20</c:f>
              <c:numCache>
                <c:formatCode>#,##0</c:formatCode>
                <c:ptCount val="10"/>
                <c:pt idx="0">
                  <c:v>0</c:v>
                </c:pt>
                <c:pt idx="1">
                  <c:v>12</c:v>
                </c:pt>
                <c:pt idx="2">
                  <c:v>15</c:v>
                </c:pt>
                <c:pt idx="3">
                  <c:v>13</c:v>
                </c:pt>
                <c:pt idx="4">
                  <c:v>12</c:v>
                </c:pt>
                <c:pt idx="5">
                  <c:v>6</c:v>
                </c:pt>
                <c:pt idx="6">
                  <c:v>3</c:v>
                </c:pt>
                <c:pt idx="7">
                  <c:v>3</c:v>
                </c:pt>
                <c:pt idx="8">
                  <c:v>0</c:v>
                </c:pt>
                <c:pt idx="9">
                  <c:v>0</c:v>
                </c:pt>
              </c:numCache>
            </c:numRef>
          </c:val>
          <c:smooth val="0"/>
        </c:ser>
        <c:ser>
          <c:idx val="6"/>
          <c:order val="6"/>
          <c:tx>
            <c:strRef>
              <c:f>'Contratos Estudios-Edad'!$V$10</c:f>
              <c:strCache>
                <c:ptCount val="1"/>
                <c:pt idx="0">
                  <c:v>Total Grados</c:v>
                </c:pt>
              </c:strCache>
            </c:strRef>
          </c:tx>
          <c:spPr>
            <a:ln w="38100" cap="rnd">
              <a:solidFill>
                <a:schemeClr val="accent1">
                  <a:lumMod val="60000"/>
                </a:schemeClr>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Estudios-Edad'!$V$11:$V$20</c:f>
              <c:numCache>
                <c:formatCode>#,##0</c:formatCode>
                <c:ptCount val="10"/>
                <c:pt idx="0">
                  <c:v>0</c:v>
                </c:pt>
                <c:pt idx="1">
                  <c:v>15</c:v>
                </c:pt>
                <c:pt idx="2">
                  <c:v>63</c:v>
                </c:pt>
                <c:pt idx="3">
                  <c:v>41</c:v>
                </c:pt>
                <c:pt idx="4">
                  <c:v>21</c:v>
                </c:pt>
                <c:pt idx="5">
                  <c:v>18</c:v>
                </c:pt>
                <c:pt idx="6">
                  <c:v>10</c:v>
                </c:pt>
                <c:pt idx="7">
                  <c:v>3</c:v>
                </c:pt>
                <c:pt idx="8">
                  <c:v>1</c:v>
                </c:pt>
                <c:pt idx="9">
                  <c:v>3</c:v>
                </c:pt>
              </c:numCache>
            </c:numRef>
          </c:val>
          <c:smooth val="0"/>
        </c:ser>
        <c:ser>
          <c:idx val="7"/>
          <c:order val="7"/>
          <c:tx>
            <c:strRef>
              <c:f>'Contratos Estudios-Edad'!$Y$10</c:f>
              <c:strCache>
                <c:ptCount val="1"/>
                <c:pt idx="0">
                  <c:v>Total Másteres y Doctorado</c:v>
                </c:pt>
              </c:strCache>
            </c:strRef>
          </c:tx>
          <c:spPr>
            <a:ln w="38100" cap="rnd">
              <a:solidFill>
                <a:schemeClr val="accent2">
                  <a:lumMod val="60000"/>
                </a:schemeClr>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Estudios-Edad'!$Y$11:$Y$20</c:f>
              <c:numCache>
                <c:formatCode>#,##0</c:formatCode>
                <c:ptCount val="10"/>
                <c:pt idx="0">
                  <c:v>0</c:v>
                </c:pt>
                <c:pt idx="1">
                  <c:v>9</c:v>
                </c:pt>
                <c:pt idx="2">
                  <c:v>42</c:v>
                </c:pt>
                <c:pt idx="3">
                  <c:v>32</c:v>
                </c:pt>
                <c:pt idx="4">
                  <c:v>27</c:v>
                </c:pt>
                <c:pt idx="5">
                  <c:v>17</c:v>
                </c:pt>
                <c:pt idx="6">
                  <c:v>6</c:v>
                </c:pt>
                <c:pt idx="7">
                  <c:v>4</c:v>
                </c:pt>
                <c:pt idx="8">
                  <c:v>4</c:v>
                </c:pt>
                <c:pt idx="9">
                  <c:v>3</c:v>
                </c:pt>
              </c:numCache>
            </c:numRef>
          </c:val>
          <c:smooth val="0"/>
        </c:ser>
        <c:dLbls>
          <c:showLegendKey val="0"/>
          <c:showVal val="0"/>
          <c:showCatName val="0"/>
          <c:showSerName val="0"/>
          <c:showPercent val="0"/>
          <c:showBubbleSize val="0"/>
        </c:dLbls>
        <c:smooth val="0"/>
        <c:axId val="687365424"/>
        <c:axId val="687357976"/>
      </c:lineChart>
      <c:catAx>
        <c:axId val="68736542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687357976"/>
        <c:crosses val="autoZero"/>
        <c:auto val="1"/>
        <c:lblAlgn val="ctr"/>
        <c:lblOffset val="100"/>
        <c:noMultiLvlLbl val="0"/>
      </c:catAx>
      <c:valAx>
        <c:axId val="68735797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87365424"/>
        <c:crosses val="autoZero"/>
        <c:crossBetween val="between"/>
      </c:valAx>
      <c:spPr>
        <a:noFill/>
        <a:ln>
          <a:noFill/>
        </a:ln>
        <a:effectLst/>
      </c:spPr>
    </c:plotArea>
    <c:legend>
      <c:legendPos val="t"/>
      <c:layout>
        <c:manualLayout>
          <c:xMode val="edge"/>
          <c:yMode val="edge"/>
          <c:x val="0.82637049045339916"/>
          <c:y val="2.5806451612903226E-2"/>
          <c:w val="0.17362950954660078"/>
          <c:h val="0.974193548387096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222" l="0.70000000000000062" r="0.70000000000000062" t="0.7500000000000022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993219597550319E-2"/>
          <c:y val="3.6458880139982511E-2"/>
          <c:w val="0.56423578302712163"/>
          <c:h val="0.94039297171186931"/>
        </c:manualLayout>
      </c:layout>
      <c:pieChart>
        <c:varyColors val="1"/>
        <c:ser>
          <c:idx val="0"/>
          <c:order val="0"/>
          <c:tx>
            <c:strRef>
              <c:f>'Contratos por Sectores'!$C$7</c:f>
              <c:strCache>
                <c:ptCount val="1"/>
                <c:pt idx="0">
                  <c:v>Nº de Personas Contratadas</c:v>
                </c:pt>
              </c:strCache>
            </c:strRef>
          </c:tx>
          <c:explosion val="1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dPt>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'Contratos por Sectores'!$A$8:$A$12</c:f>
              <c:strCache>
                <c:ptCount val="5"/>
                <c:pt idx="0">
                  <c:v>Agricultura</c:v>
                </c:pt>
                <c:pt idx="1">
                  <c:v>Industria</c:v>
                </c:pt>
                <c:pt idx="2">
                  <c:v>Construcción</c:v>
                </c:pt>
                <c:pt idx="3">
                  <c:v>Servicios</c:v>
                </c:pt>
                <c:pt idx="4">
                  <c:v>Admón. Pública y Defensa</c:v>
                </c:pt>
              </c:strCache>
            </c:strRef>
          </c:cat>
          <c:val>
            <c:numRef>
              <c:f>'Contratos por Sectores'!$C$8:$C$12</c:f>
              <c:numCache>
                <c:formatCode>#,##0;\(#,##0\)</c:formatCode>
                <c:ptCount val="5"/>
                <c:pt idx="0">
                  <c:v>997</c:v>
                </c:pt>
                <c:pt idx="1">
                  <c:v>126</c:v>
                </c:pt>
                <c:pt idx="2">
                  <c:v>281</c:v>
                </c:pt>
                <c:pt idx="3" formatCode="#,##0">
                  <c:v>2750</c:v>
                </c:pt>
                <c:pt idx="4">
                  <c:v>110</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layout>
        <c:manualLayout>
          <c:xMode val="edge"/>
          <c:yMode val="edge"/>
          <c:x val="0.67500000000000004"/>
          <c:y val="4.1666666666666664E-2"/>
          <c:w val="0.31388888888888888"/>
          <c:h val="0.9068292505103526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50905341156818E-2"/>
          <c:y val="0.12962967688454247"/>
          <c:w val="0.92086739391147621"/>
          <c:h val="0.77650618857764242"/>
        </c:manualLayout>
      </c:layout>
      <c:lineChart>
        <c:grouping val="standard"/>
        <c:varyColors val="0"/>
        <c:ser>
          <c:idx val="0"/>
          <c:order val="0"/>
          <c:tx>
            <c:strRef>
              <c:f>'Contratadas Sexo-Edad-Sector'!$A$10</c:f>
              <c:strCache>
                <c:ptCount val="1"/>
                <c:pt idx="0">
                  <c:v>Agricultura</c:v>
                </c:pt>
              </c:strCache>
            </c:strRef>
          </c:tx>
          <c:spPr>
            <a:ln w="38100" cap="rnd">
              <a:solidFill>
                <a:schemeClr val="accent1"/>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Sexo-Edad-Sector'!$D$10,'Contratadas Sexo-Edad-Sector'!$G$10,'Contratadas Sexo-Edad-Sector'!$J$10,'Contratadas Sexo-Edad-Sector'!$M$10,'Contratadas Sexo-Edad-Sector'!$P$10,'Contratadas Sexo-Edad-Sector'!$S$10,'Contratadas Sexo-Edad-Sector'!$V$10,'Contratadas Sexo-Edad-Sector'!$Y$10,'Contratadas Sexo-Edad-Sector'!$AB$10,'Contratadas Sexo-Edad-Sector'!$AE$10)</c:f>
              <c:numCache>
                <c:formatCode>#,##0</c:formatCode>
                <c:ptCount val="10"/>
                <c:pt idx="0">
                  <c:v>13</c:v>
                </c:pt>
                <c:pt idx="1">
                  <c:v>97</c:v>
                </c:pt>
                <c:pt idx="2">
                  <c:v>159</c:v>
                </c:pt>
                <c:pt idx="3">
                  <c:v>119</c:v>
                </c:pt>
                <c:pt idx="4">
                  <c:v>116</c:v>
                </c:pt>
                <c:pt idx="5">
                  <c:v>127</c:v>
                </c:pt>
                <c:pt idx="6">
                  <c:v>129</c:v>
                </c:pt>
                <c:pt idx="7">
                  <c:v>124</c:v>
                </c:pt>
                <c:pt idx="8">
                  <c:v>75</c:v>
                </c:pt>
                <c:pt idx="9">
                  <c:v>38</c:v>
                </c:pt>
              </c:numCache>
            </c:numRef>
          </c:val>
          <c:smooth val="0"/>
        </c:ser>
        <c:ser>
          <c:idx val="1"/>
          <c:order val="1"/>
          <c:tx>
            <c:strRef>
              <c:f>'Contratadas Sexo-Edad-Sector'!$A$11</c:f>
              <c:strCache>
                <c:ptCount val="1"/>
                <c:pt idx="0">
                  <c:v>Industria</c:v>
                </c:pt>
              </c:strCache>
            </c:strRef>
          </c:tx>
          <c:spPr>
            <a:ln w="38100" cap="rnd">
              <a:solidFill>
                <a:schemeClr val="accent2"/>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Sexo-Edad-Sector'!$D$11,'Contratadas Sexo-Edad-Sector'!$G$11,'Contratadas Sexo-Edad-Sector'!$J$11,'Contratadas Sexo-Edad-Sector'!$M$11,'Contratadas Sexo-Edad-Sector'!$P$11,'Contratadas Sexo-Edad-Sector'!$S$11,'Contratadas Sexo-Edad-Sector'!$V$11,'Contratadas Sexo-Edad-Sector'!$Y$11,'Contratadas Sexo-Edad-Sector'!$AB$11,'Contratadas Sexo-Edad-Sector'!$AE$11)</c:f>
              <c:numCache>
                <c:formatCode>#,##0</c:formatCode>
                <c:ptCount val="10"/>
                <c:pt idx="0">
                  <c:v>2</c:v>
                </c:pt>
                <c:pt idx="1">
                  <c:v>15</c:v>
                </c:pt>
                <c:pt idx="2">
                  <c:v>18</c:v>
                </c:pt>
                <c:pt idx="3">
                  <c:v>23</c:v>
                </c:pt>
                <c:pt idx="4">
                  <c:v>19</c:v>
                </c:pt>
                <c:pt idx="5">
                  <c:v>15</c:v>
                </c:pt>
                <c:pt idx="6">
                  <c:v>16</c:v>
                </c:pt>
                <c:pt idx="7">
                  <c:v>10</c:v>
                </c:pt>
                <c:pt idx="8">
                  <c:v>5</c:v>
                </c:pt>
                <c:pt idx="9">
                  <c:v>3</c:v>
                </c:pt>
              </c:numCache>
            </c:numRef>
          </c:val>
          <c:smooth val="0"/>
        </c:ser>
        <c:ser>
          <c:idx val="2"/>
          <c:order val="2"/>
          <c:tx>
            <c:strRef>
              <c:f>'Contratadas Sexo-Edad-Sector'!$A$12</c:f>
              <c:strCache>
                <c:ptCount val="1"/>
                <c:pt idx="0">
                  <c:v>Construcción</c:v>
                </c:pt>
              </c:strCache>
            </c:strRef>
          </c:tx>
          <c:spPr>
            <a:ln w="38100" cap="rnd">
              <a:solidFill>
                <a:schemeClr val="accent3"/>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Sexo-Edad-Sector'!$D$12,'Contratadas Sexo-Edad-Sector'!$G$12,'Contratadas Sexo-Edad-Sector'!$J$12,'Contratadas Sexo-Edad-Sector'!$M$12,'Contratadas Sexo-Edad-Sector'!$P$12,'Contratadas Sexo-Edad-Sector'!$S$12,'Contratadas Sexo-Edad-Sector'!$V$12,'Contratadas Sexo-Edad-Sector'!$Y$12,'Contratadas Sexo-Edad-Sector'!$AB$12,'Contratadas Sexo-Edad-Sector'!$AE$12)</c:f>
              <c:numCache>
                <c:formatCode>#,##0</c:formatCode>
                <c:ptCount val="10"/>
                <c:pt idx="0">
                  <c:v>4</c:v>
                </c:pt>
                <c:pt idx="1">
                  <c:v>16</c:v>
                </c:pt>
                <c:pt idx="2">
                  <c:v>25</c:v>
                </c:pt>
                <c:pt idx="3">
                  <c:v>34</c:v>
                </c:pt>
                <c:pt idx="4">
                  <c:v>47</c:v>
                </c:pt>
                <c:pt idx="5">
                  <c:v>46</c:v>
                </c:pt>
                <c:pt idx="6">
                  <c:v>47</c:v>
                </c:pt>
                <c:pt idx="7">
                  <c:v>38</c:v>
                </c:pt>
                <c:pt idx="8">
                  <c:v>17</c:v>
                </c:pt>
                <c:pt idx="9">
                  <c:v>7</c:v>
                </c:pt>
              </c:numCache>
            </c:numRef>
          </c:val>
          <c:smooth val="0"/>
        </c:ser>
        <c:ser>
          <c:idx val="3"/>
          <c:order val="3"/>
          <c:tx>
            <c:strRef>
              <c:f>'Contratadas Sexo-Edad-Sector'!$A$13</c:f>
              <c:strCache>
                <c:ptCount val="1"/>
                <c:pt idx="0">
                  <c:v>Servicios</c:v>
                </c:pt>
              </c:strCache>
            </c:strRef>
          </c:tx>
          <c:spPr>
            <a:ln w="38100" cap="rnd">
              <a:solidFill>
                <a:schemeClr val="accent4"/>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Sexo-Edad-Sector'!$D$13,'Contratadas Sexo-Edad-Sector'!$G$13,'Contratadas Sexo-Edad-Sector'!$J$13,'Contratadas Sexo-Edad-Sector'!$M$13,'Contratadas Sexo-Edad-Sector'!$P$13,'Contratadas Sexo-Edad-Sector'!$S$13,'Contratadas Sexo-Edad-Sector'!$V$13,'Contratadas Sexo-Edad-Sector'!$Y$13,'Contratadas Sexo-Edad-Sector'!$AB$13,'Contratadas Sexo-Edad-Sector'!$AE$13)</c:f>
              <c:numCache>
                <c:formatCode>#,##0</c:formatCode>
                <c:ptCount val="10"/>
                <c:pt idx="0">
                  <c:v>38</c:v>
                </c:pt>
                <c:pt idx="1">
                  <c:v>393</c:v>
                </c:pt>
                <c:pt idx="2">
                  <c:v>579</c:v>
                </c:pt>
                <c:pt idx="3">
                  <c:v>462</c:v>
                </c:pt>
                <c:pt idx="4">
                  <c:v>412</c:v>
                </c:pt>
                <c:pt idx="5">
                  <c:v>334</c:v>
                </c:pt>
                <c:pt idx="6">
                  <c:v>226</c:v>
                </c:pt>
                <c:pt idx="7">
                  <c:v>167</c:v>
                </c:pt>
                <c:pt idx="8">
                  <c:v>92</c:v>
                </c:pt>
                <c:pt idx="9">
                  <c:v>47</c:v>
                </c:pt>
              </c:numCache>
            </c:numRef>
          </c:val>
          <c:smooth val="0"/>
        </c:ser>
        <c:ser>
          <c:idx val="4"/>
          <c:order val="4"/>
          <c:tx>
            <c:strRef>
              <c:f>'Contratadas Sexo-Edad-Sector'!$A$14</c:f>
              <c:strCache>
                <c:ptCount val="1"/>
                <c:pt idx="0">
                  <c:v>Admón. Pública y Defensa</c:v>
                </c:pt>
              </c:strCache>
            </c:strRef>
          </c:tx>
          <c:spPr>
            <a:ln w="38100" cap="rnd">
              <a:solidFill>
                <a:schemeClr val="accent5"/>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Sexo-Edad-Sector'!$D$14,'Contratadas Sexo-Edad-Sector'!$G$14,'Contratadas Sexo-Edad-Sector'!$J$14,'Contratadas Sexo-Edad-Sector'!$M$14,'Contratadas Sexo-Edad-Sector'!$P$14,'Contratadas Sexo-Edad-Sector'!$S$14,'Contratadas Sexo-Edad-Sector'!$V$14,'Contratadas Sexo-Edad-Sector'!$Y$14,'Contratadas Sexo-Edad-Sector'!$AB$14,'Contratadas Sexo-Edad-Sector'!$AE$14)</c:f>
              <c:numCache>
                <c:formatCode>#,##0</c:formatCode>
                <c:ptCount val="10"/>
                <c:pt idx="0">
                  <c:v>0</c:v>
                </c:pt>
                <c:pt idx="1">
                  <c:v>6</c:v>
                </c:pt>
                <c:pt idx="2">
                  <c:v>20</c:v>
                </c:pt>
                <c:pt idx="3">
                  <c:v>16</c:v>
                </c:pt>
                <c:pt idx="4">
                  <c:v>16</c:v>
                </c:pt>
                <c:pt idx="5">
                  <c:v>15</c:v>
                </c:pt>
                <c:pt idx="6">
                  <c:v>13</c:v>
                </c:pt>
                <c:pt idx="7">
                  <c:v>13</c:v>
                </c:pt>
                <c:pt idx="8">
                  <c:v>6</c:v>
                </c:pt>
                <c:pt idx="9">
                  <c:v>2</c:v>
                </c:pt>
              </c:numCache>
            </c:numRef>
          </c:val>
          <c:smooth val="0"/>
        </c:ser>
        <c:dLbls>
          <c:showLegendKey val="0"/>
          <c:showVal val="0"/>
          <c:showCatName val="0"/>
          <c:showSerName val="0"/>
          <c:showPercent val="0"/>
          <c:showBubbleSize val="0"/>
        </c:dLbls>
        <c:smooth val="0"/>
        <c:axId val="687355624"/>
        <c:axId val="687359152"/>
      </c:lineChart>
      <c:catAx>
        <c:axId val="68735562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687359152"/>
        <c:crosses val="autoZero"/>
        <c:auto val="1"/>
        <c:lblAlgn val="ctr"/>
        <c:lblOffset val="100"/>
        <c:noMultiLvlLbl val="0"/>
      </c:catAx>
      <c:valAx>
        <c:axId val="68735915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87355624"/>
        <c:crosses val="autoZero"/>
        <c:crossBetween val="between"/>
      </c:valAx>
      <c:spPr>
        <a:noFill/>
        <a:ln>
          <a:noFill/>
        </a:ln>
        <a:effectLst/>
      </c:spPr>
    </c:plotArea>
    <c:legend>
      <c:legendPos val="t"/>
      <c:layout>
        <c:manualLayout>
          <c:xMode val="edge"/>
          <c:yMode val="edge"/>
          <c:x val="0"/>
          <c:y val="1.8518525269220352E-2"/>
          <c:w val="0.99590096691488073"/>
          <c:h val="7.812557528637185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222" l="0.70000000000000062" r="0.70000000000000062" t="0.750000000000002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21169223986973E-2"/>
          <c:y val="0.14417444138455643"/>
          <c:w val="0.9038690847936387"/>
          <c:h val="0.7292854952887361"/>
        </c:manualLayout>
      </c:layout>
      <c:lineChart>
        <c:grouping val="standard"/>
        <c:varyColors val="0"/>
        <c:ser>
          <c:idx val="0"/>
          <c:order val="0"/>
          <c:tx>
            <c:strRef>
              <c:f>'Duración Contratos-Estudios'!$A$9</c:f>
              <c:strCache>
                <c:ptCount val="1"/>
                <c:pt idx="0">
                  <c:v>&lt;= 1 Mes</c:v>
                </c:pt>
              </c:strCache>
            </c:strRef>
          </c:tx>
          <c:spPr>
            <a:ln w="38100" cap="rnd">
              <a:solidFill>
                <a:schemeClr val="accent1"/>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Contratos-Estudios'!$B$9:$I$9</c:f>
              <c:numCache>
                <c:formatCode>#,##0;\(#,##0\)</c:formatCode>
                <c:ptCount val="8"/>
                <c:pt idx="0">
                  <c:v>64</c:v>
                </c:pt>
                <c:pt idx="1">
                  <c:v>444</c:v>
                </c:pt>
                <c:pt idx="2">
                  <c:v>1111</c:v>
                </c:pt>
                <c:pt idx="3">
                  <c:v>152</c:v>
                </c:pt>
                <c:pt idx="4">
                  <c:v>42</c:v>
                </c:pt>
                <c:pt idx="5">
                  <c:v>20</c:v>
                </c:pt>
                <c:pt idx="6">
                  <c:v>56</c:v>
                </c:pt>
                <c:pt idx="7">
                  <c:v>46</c:v>
                </c:pt>
              </c:numCache>
            </c:numRef>
          </c:val>
          <c:smooth val="0"/>
        </c:ser>
        <c:ser>
          <c:idx val="1"/>
          <c:order val="1"/>
          <c:tx>
            <c:strRef>
              <c:f>'Duración Contratos-Estudios'!$A$10</c:f>
              <c:strCache>
                <c:ptCount val="1"/>
                <c:pt idx="0">
                  <c:v>1 – 3 meses</c:v>
                </c:pt>
              </c:strCache>
            </c:strRef>
          </c:tx>
          <c:spPr>
            <a:ln w="38100" cap="rnd">
              <a:solidFill>
                <a:schemeClr val="accent2"/>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Contratos-Estudios'!$B$10:$I$10</c:f>
              <c:numCache>
                <c:formatCode>#,##0;\(#,##0\)</c:formatCode>
                <c:ptCount val="8"/>
                <c:pt idx="0">
                  <c:v>10</c:v>
                </c:pt>
                <c:pt idx="1">
                  <c:v>42</c:v>
                </c:pt>
                <c:pt idx="2">
                  <c:v>156</c:v>
                </c:pt>
                <c:pt idx="3">
                  <c:v>58</c:v>
                </c:pt>
                <c:pt idx="4">
                  <c:v>15</c:v>
                </c:pt>
                <c:pt idx="5">
                  <c:v>3</c:v>
                </c:pt>
                <c:pt idx="6">
                  <c:v>11</c:v>
                </c:pt>
                <c:pt idx="7">
                  <c:v>8</c:v>
                </c:pt>
              </c:numCache>
            </c:numRef>
          </c:val>
          <c:smooth val="0"/>
        </c:ser>
        <c:ser>
          <c:idx val="2"/>
          <c:order val="2"/>
          <c:tx>
            <c:strRef>
              <c:f>'Duración Contratos-Estudios'!$A$11</c:f>
              <c:strCache>
                <c:ptCount val="1"/>
                <c:pt idx="0">
                  <c:v>3-6 meses</c:v>
                </c:pt>
              </c:strCache>
            </c:strRef>
          </c:tx>
          <c:spPr>
            <a:ln w="38100" cap="rnd">
              <a:solidFill>
                <a:schemeClr val="accent3"/>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Contratos-Estudios'!$B$11:$I$11</c:f>
              <c:numCache>
                <c:formatCode>#,##0;\(#,##0\)</c:formatCode>
                <c:ptCount val="8"/>
                <c:pt idx="0">
                  <c:v>18</c:v>
                </c:pt>
                <c:pt idx="1">
                  <c:v>49</c:v>
                </c:pt>
                <c:pt idx="2">
                  <c:v>80</c:v>
                </c:pt>
                <c:pt idx="3">
                  <c:v>64</c:v>
                </c:pt>
                <c:pt idx="4">
                  <c:v>11</c:v>
                </c:pt>
                <c:pt idx="5">
                  <c:v>9</c:v>
                </c:pt>
                <c:pt idx="6">
                  <c:v>19</c:v>
                </c:pt>
                <c:pt idx="7">
                  <c:v>10</c:v>
                </c:pt>
              </c:numCache>
            </c:numRef>
          </c:val>
          <c:smooth val="0"/>
        </c:ser>
        <c:ser>
          <c:idx val="3"/>
          <c:order val="3"/>
          <c:tx>
            <c:strRef>
              <c:f>'Duración Contratos-Estudios'!$A$12</c:f>
              <c:strCache>
                <c:ptCount val="1"/>
                <c:pt idx="0">
                  <c:v>6-12 meses</c:v>
                </c:pt>
              </c:strCache>
            </c:strRef>
          </c:tx>
          <c:spPr>
            <a:ln w="38100" cap="rnd">
              <a:solidFill>
                <a:schemeClr val="accent4"/>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Contratos-Estudios'!$B$12:$I$12</c:f>
              <c:numCache>
                <c:formatCode>#,##0;\(#,##0\)</c:formatCode>
                <c:ptCount val="8"/>
                <c:pt idx="0">
                  <c:v>4</c:v>
                </c:pt>
                <c:pt idx="1">
                  <c:v>28</c:v>
                </c:pt>
                <c:pt idx="2">
                  <c:v>76</c:v>
                </c:pt>
                <c:pt idx="3">
                  <c:v>35</c:v>
                </c:pt>
                <c:pt idx="4">
                  <c:v>13</c:v>
                </c:pt>
                <c:pt idx="5">
                  <c:v>10</c:v>
                </c:pt>
                <c:pt idx="6">
                  <c:v>14</c:v>
                </c:pt>
                <c:pt idx="7">
                  <c:v>15</c:v>
                </c:pt>
              </c:numCache>
            </c:numRef>
          </c:val>
          <c:smooth val="0"/>
        </c:ser>
        <c:ser>
          <c:idx val="4"/>
          <c:order val="4"/>
          <c:tx>
            <c:strRef>
              <c:f>'Duración Contratos-Estudios'!$A$13</c:f>
              <c:strCache>
                <c:ptCount val="1"/>
                <c:pt idx="0">
                  <c:v>&gt; 12 meses</c:v>
                </c:pt>
              </c:strCache>
            </c:strRef>
          </c:tx>
          <c:spPr>
            <a:ln w="38100" cap="rnd">
              <a:solidFill>
                <a:schemeClr val="accent5"/>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Contratos-Estudios'!$B$13:$I$13</c:f>
              <c:numCache>
                <c:formatCode>#,##0;\(#,##0\)</c:formatCode>
                <c:ptCount val="8"/>
                <c:pt idx="0">
                  <c:v>0</c:v>
                </c:pt>
                <c:pt idx="1">
                  <c:v>4</c:v>
                </c:pt>
                <c:pt idx="2">
                  <c:v>1</c:v>
                </c:pt>
                <c:pt idx="3">
                  <c:v>1</c:v>
                </c:pt>
                <c:pt idx="4">
                  <c:v>1</c:v>
                </c:pt>
                <c:pt idx="5">
                  <c:v>0</c:v>
                </c:pt>
                <c:pt idx="6">
                  <c:v>5</c:v>
                </c:pt>
                <c:pt idx="7">
                  <c:v>2</c:v>
                </c:pt>
              </c:numCache>
            </c:numRef>
          </c:val>
          <c:smooth val="0"/>
        </c:ser>
        <c:ser>
          <c:idx val="5"/>
          <c:order val="5"/>
          <c:tx>
            <c:strRef>
              <c:f>'Duración Contratos-Estudios'!$A$14</c:f>
              <c:strCache>
                <c:ptCount val="1"/>
                <c:pt idx="0">
                  <c:v>Indefinido / Obra o Servicio</c:v>
                </c:pt>
              </c:strCache>
            </c:strRef>
          </c:tx>
          <c:spPr>
            <a:ln w="38100" cap="rnd">
              <a:solidFill>
                <a:schemeClr val="accent6"/>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Contratos-Estudios'!$B$14:$I$14</c:f>
              <c:numCache>
                <c:formatCode>#,##0;\(#,##0\)</c:formatCode>
                <c:ptCount val="8"/>
                <c:pt idx="0">
                  <c:v>156</c:v>
                </c:pt>
                <c:pt idx="1">
                  <c:v>440</c:v>
                </c:pt>
                <c:pt idx="2">
                  <c:v>676</c:v>
                </c:pt>
                <c:pt idx="3">
                  <c:v>211</c:v>
                </c:pt>
                <c:pt idx="4">
                  <c:v>59</c:v>
                </c:pt>
                <c:pt idx="5">
                  <c:v>22</c:v>
                </c:pt>
                <c:pt idx="6">
                  <c:v>72</c:v>
                </c:pt>
                <c:pt idx="7">
                  <c:v>64</c:v>
                </c:pt>
              </c:numCache>
            </c:numRef>
          </c:val>
          <c:smooth val="0"/>
        </c:ser>
        <c:dLbls>
          <c:showLegendKey val="0"/>
          <c:showVal val="0"/>
          <c:showCatName val="0"/>
          <c:showSerName val="0"/>
          <c:showPercent val="0"/>
          <c:showBubbleSize val="0"/>
        </c:dLbls>
        <c:smooth val="0"/>
        <c:axId val="687360720"/>
        <c:axId val="687369736"/>
      </c:lineChart>
      <c:catAx>
        <c:axId val="687360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687369736"/>
        <c:crosses val="autoZero"/>
        <c:auto val="1"/>
        <c:lblAlgn val="ctr"/>
        <c:lblOffset val="100"/>
        <c:noMultiLvlLbl val="0"/>
      </c:catAx>
      <c:valAx>
        <c:axId val="68736973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87360720"/>
        <c:crosses val="autoZero"/>
        <c:crossBetween val="between"/>
      </c:valAx>
      <c:spPr>
        <a:noFill/>
        <a:ln>
          <a:noFill/>
        </a:ln>
        <a:effectLst/>
      </c:spPr>
    </c:plotArea>
    <c:legend>
      <c:legendPos val="t"/>
      <c:layout>
        <c:manualLayout>
          <c:xMode val="edge"/>
          <c:yMode val="edge"/>
          <c:x val="0"/>
          <c:y val="2.6016255721357025E-2"/>
          <c:w val="0.99092149251172512"/>
          <c:h val="8.78058873216162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2"/>
              </a:solidFill>
              <a:ln>
                <a:solidFill>
                  <a:schemeClr val="accent2"/>
                </a:solidFill>
              </a:ln>
              <a:effectLst/>
            </c:spPr>
          </c:dPt>
          <c:dPt>
            <c:idx val="2"/>
            <c:invertIfNegative val="0"/>
            <c:bubble3D val="0"/>
            <c:spPr>
              <a:solidFill>
                <a:schemeClr val="accent3"/>
              </a:solidFill>
              <a:ln>
                <a:solidFill>
                  <a:schemeClr val="accent3"/>
                </a:solidFill>
              </a:ln>
              <a:effectLst/>
            </c:spPr>
          </c:dPt>
          <c:dPt>
            <c:idx val="3"/>
            <c:invertIfNegative val="0"/>
            <c:bubble3D val="0"/>
            <c:spPr>
              <a:solidFill>
                <a:schemeClr val="accent4"/>
              </a:solidFill>
              <a:ln>
                <a:solidFill>
                  <a:schemeClr val="accent4"/>
                </a:solidFill>
              </a:ln>
              <a:effectLst/>
            </c:spPr>
          </c:dPt>
          <c:dPt>
            <c:idx val="4"/>
            <c:invertIfNegative val="0"/>
            <c:bubble3D val="0"/>
            <c:spPr>
              <a:solidFill>
                <a:schemeClr val="accent6"/>
              </a:solidFill>
              <a:ln>
                <a:solidFill>
                  <a:schemeClr val="accent6"/>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'Seguridad Social'!$A$39:$A$43</c:f>
              <c:strCache>
                <c:ptCount val="5"/>
                <c:pt idx="0">
                  <c:v>Ciudad de Badajoz</c:v>
                </c:pt>
                <c:pt idx="1">
                  <c:v>Provincia Badajoz</c:v>
                </c:pt>
                <c:pt idx="2">
                  <c:v>Provincia Cáceres</c:v>
                </c:pt>
                <c:pt idx="3">
                  <c:v>Extremadura</c:v>
                </c:pt>
                <c:pt idx="4">
                  <c:v>España</c:v>
                </c:pt>
              </c:strCache>
            </c:strRef>
          </c:cat>
          <c:val>
            <c:numRef>
              <c:f>'Seguridad Social'!$V$39:$V$43</c:f>
              <c:numCache>
                <c:formatCode>0.00%</c:formatCode>
                <c:ptCount val="5"/>
                <c:pt idx="0">
                  <c:v>0.55620151193476064</c:v>
                </c:pt>
                <c:pt idx="1">
                  <c:v>0.51133355246792933</c:v>
                </c:pt>
                <c:pt idx="2">
                  <c:v>0.52210470771772044</c:v>
                </c:pt>
                <c:pt idx="3">
                  <c:v>0.5152911557438774</c:v>
                </c:pt>
                <c:pt idx="4">
                  <c:v>0.56436600842601381</c:v>
                </c:pt>
              </c:numCache>
            </c:numRef>
          </c:val>
        </c:ser>
        <c:dLbls>
          <c:showLegendKey val="0"/>
          <c:showVal val="0"/>
          <c:showCatName val="0"/>
          <c:showSerName val="0"/>
          <c:showPercent val="0"/>
          <c:showBubbleSize val="0"/>
        </c:dLbls>
        <c:gapWidth val="199"/>
        <c:axId val="687368560"/>
        <c:axId val="687370520"/>
      </c:barChart>
      <c:catAx>
        <c:axId val="687368560"/>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687370520"/>
        <c:crosses val="autoZero"/>
        <c:auto val="1"/>
        <c:lblAlgn val="ctr"/>
        <c:lblOffset val="100"/>
        <c:noMultiLvlLbl val="0"/>
      </c:catAx>
      <c:valAx>
        <c:axId val="687370520"/>
        <c:scaling>
          <c:orientation val="minMax"/>
          <c:max val="1"/>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87368560"/>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033" l="0.70000000000000029" r="0.70000000000000029" t="0.75000000000000033" header="0.30000000000000016" footer="0.30000000000000016"/>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494390634798961E-2"/>
          <c:y val="4.0541148572644632E-2"/>
          <c:w val="0.54977841265417049"/>
          <c:h val="0.95945885142735532"/>
        </c:manualLayout>
      </c:layout>
      <c:pieChart>
        <c:varyColors val="1"/>
        <c:ser>
          <c:idx val="0"/>
          <c:order val="0"/>
          <c:tx>
            <c:strRef>
              <c:f>'Seguridad Social'!$C$7</c:f>
              <c:strCache>
                <c:ptCount val="1"/>
                <c:pt idx="0">
                  <c:v>% del total</c:v>
                </c:pt>
              </c:strCache>
            </c:strRef>
          </c:tx>
          <c:explosion val="1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'Seguridad Social'!$A$8:$A$11</c:f>
              <c:strCache>
                <c:ptCount val="4"/>
                <c:pt idx="0">
                  <c:v>Régimen General</c:v>
                </c:pt>
                <c:pt idx="1">
                  <c:v>Régimen Agrario</c:v>
                </c:pt>
                <c:pt idx="2">
                  <c:v>Régimen Hogar</c:v>
                </c:pt>
                <c:pt idx="3">
                  <c:v>Régimen Autónomos</c:v>
                </c:pt>
              </c:strCache>
            </c:strRef>
          </c:cat>
          <c:val>
            <c:numRef>
              <c:f>'Seguridad Social'!$C$8:$C$11</c:f>
              <c:numCache>
                <c:formatCode>0.00%</c:formatCode>
                <c:ptCount val="4"/>
                <c:pt idx="0">
                  <c:v>0.79553724315068497</c:v>
                </c:pt>
                <c:pt idx="1">
                  <c:v>2.8057220319634705E-2</c:v>
                </c:pt>
                <c:pt idx="2">
                  <c:v>2.6130850456621006E-2</c:v>
                </c:pt>
                <c:pt idx="3">
                  <c:v>0.15027468607305935</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layout>
        <c:manualLayout>
          <c:xMode val="edge"/>
          <c:yMode val="edge"/>
          <c:x val="0.72256637168141591"/>
          <c:y val="0.14929214929214929"/>
          <c:w val="0.27463126843657809"/>
          <c:h val="0.807593915625411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4</xdr:col>
      <xdr:colOff>695325</xdr:colOff>
      <xdr:row>8</xdr:row>
      <xdr:rowOff>15689</xdr:rowOff>
    </xdr:from>
    <xdr:to>
      <xdr:col>13</xdr:col>
      <xdr:colOff>691963</xdr:colOff>
      <xdr:row>23</xdr:row>
      <xdr:rowOff>94129</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628649</xdr:colOff>
      <xdr:row>22</xdr:row>
      <xdr:rowOff>66675</xdr:rowOff>
    </xdr:from>
    <xdr:to>
      <xdr:col>8</xdr:col>
      <xdr:colOff>638174</xdr:colOff>
      <xdr:row>39</xdr:row>
      <xdr:rowOff>57150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219074</xdr:colOff>
      <xdr:row>21</xdr:row>
      <xdr:rowOff>95249</xdr:rowOff>
    </xdr:from>
    <xdr:to>
      <xdr:col>8</xdr:col>
      <xdr:colOff>95249</xdr:colOff>
      <xdr:row>39</xdr:row>
      <xdr:rowOff>142874</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695325</xdr:colOff>
      <xdr:row>22</xdr:row>
      <xdr:rowOff>123825</xdr:rowOff>
    </xdr:from>
    <xdr:to>
      <xdr:col>11</xdr:col>
      <xdr:colOff>85725</xdr:colOff>
      <xdr:row>41</xdr:row>
      <xdr:rowOff>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161925</xdr:colOff>
      <xdr:row>15</xdr:row>
      <xdr:rowOff>114300</xdr:rowOff>
    </xdr:from>
    <xdr:to>
      <xdr:col>2</xdr:col>
      <xdr:colOff>1628775</xdr:colOff>
      <xdr:row>32</xdr:row>
      <xdr:rowOff>104775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929121</xdr:colOff>
      <xdr:row>16</xdr:row>
      <xdr:rowOff>145473</xdr:rowOff>
    </xdr:from>
    <xdr:to>
      <xdr:col>7</xdr:col>
      <xdr:colOff>245919</xdr:colOff>
      <xdr:row>33</xdr:row>
      <xdr:rowOff>135947</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714374</xdr:colOff>
      <xdr:row>20</xdr:row>
      <xdr:rowOff>61912</xdr:rowOff>
    </xdr:from>
    <xdr:to>
      <xdr:col>7</xdr:col>
      <xdr:colOff>390524</xdr:colOff>
      <xdr:row>38</xdr:row>
      <xdr:rowOff>76200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400050</xdr:colOff>
      <xdr:row>45</xdr:row>
      <xdr:rowOff>142875</xdr:rowOff>
    </xdr:from>
    <xdr:to>
      <xdr:col>4</xdr:col>
      <xdr:colOff>533400</xdr:colOff>
      <xdr:row>60</xdr:row>
      <xdr:rowOff>28575</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638175</xdr:colOff>
      <xdr:row>12</xdr:row>
      <xdr:rowOff>190499</xdr:rowOff>
    </xdr:from>
    <xdr:to>
      <xdr:col>4</xdr:col>
      <xdr:colOff>438150</xdr:colOff>
      <xdr:row>25</xdr:row>
      <xdr:rowOff>57149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8"/>
  <sheetViews>
    <sheetView tabSelected="1" workbookViewId="0">
      <selection activeCell="B4" sqref="B4"/>
    </sheetView>
  </sheetViews>
  <sheetFormatPr baseColWidth="10" defaultRowHeight="15" x14ac:dyDescent="0.25"/>
  <cols>
    <col min="2" max="2" width="101.42578125" customWidth="1"/>
    <col min="258" max="258" width="101.42578125" customWidth="1"/>
    <col min="514" max="514" width="101.42578125" customWidth="1"/>
    <col min="770" max="770" width="101.42578125" customWidth="1"/>
    <col min="1026" max="1026" width="101.42578125" customWidth="1"/>
    <col min="1282" max="1282" width="101.42578125" customWidth="1"/>
    <col min="1538" max="1538" width="101.42578125" customWidth="1"/>
    <col min="1794" max="1794" width="101.42578125" customWidth="1"/>
    <col min="2050" max="2050" width="101.42578125" customWidth="1"/>
    <col min="2306" max="2306" width="101.42578125" customWidth="1"/>
    <col min="2562" max="2562" width="101.42578125" customWidth="1"/>
    <col min="2818" max="2818" width="101.42578125" customWidth="1"/>
    <col min="3074" max="3074" width="101.42578125" customWidth="1"/>
    <col min="3330" max="3330" width="101.42578125" customWidth="1"/>
    <col min="3586" max="3586" width="101.42578125" customWidth="1"/>
    <col min="3842" max="3842" width="101.42578125" customWidth="1"/>
    <col min="4098" max="4098" width="101.42578125" customWidth="1"/>
    <col min="4354" max="4354" width="101.42578125" customWidth="1"/>
    <col min="4610" max="4610" width="101.42578125" customWidth="1"/>
    <col min="4866" max="4866" width="101.42578125" customWidth="1"/>
    <col min="5122" max="5122" width="101.42578125" customWidth="1"/>
    <col min="5378" max="5378" width="101.42578125" customWidth="1"/>
    <col min="5634" max="5634" width="101.42578125" customWidth="1"/>
    <col min="5890" max="5890" width="101.42578125" customWidth="1"/>
    <col min="6146" max="6146" width="101.42578125" customWidth="1"/>
    <col min="6402" max="6402" width="101.42578125" customWidth="1"/>
    <col min="6658" max="6658" width="101.42578125" customWidth="1"/>
    <col min="6914" max="6914" width="101.42578125" customWidth="1"/>
    <col min="7170" max="7170" width="101.42578125" customWidth="1"/>
    <col min="7426" max="7426" width="101.42578125" customWidth="1"/>
    <col min="7682" max="7682" width="101.42578125" customWidth="1"/>
    <col min="7938" max="7938" width="101.42578125" customWidth="1"/>
    <col min="8194" max="8194" width="101.42578125" customWidth="1"/>
    <col min="8450" max="8450" width="101.42578125" customWidth="1"/>
    <col min="8706" max="8706" width="101.42578125" customWidth="1"/>
    <col min="8962" max="8962" width="101.42578125" customWidth="1"/>
    <col min="9218" max="9218" width="101.42578125" customWidth="1"/>
    <col min="9474" max="9474" width="101.42578125" customWidth="1"/>
    <col min="9730" max="9730" width="101.42578125" customWidth="1"/>
    <col min="9986" max="9986" width="101.42578125" customWidth="1"/>
    <col min="10242" max="10242" width="101.42578125" customWidth="1"/>
    <col min="10498" max="10498" width="101.42578125" customWidth="1"/>
    <col min="10754" max="10754" width="101.42578125" customWidth="1"/>
    <col min="11010" max="11010" width="101.42578125" customWidth="1"/>
    <col min="11266" max="11266" width="101.42578125" customWidth="1"/>
    <col min="11522" max="11522" width="101.42578125" customWidth="1"/>
    <col min="11778" max="11778" width="101.42578125" customWidth="1"/>
    <col min="12034" max="12034" width="101.42578125" customWidth="1"/>
    <col min="12290" max="12290" width="101.42578125" customWidth="1"/>
    <col min="12546" max="12546" width="101.42578125" customWidth="1"/>
    <col min="12802" max="12802" width="101.42578125" customWidth="1"/>
    <col min="13058" max="13058" width="101.42578125" customWidth="1"/>
    <col min="13314" max="13314" width="101.42578125" customWidth="1"/>
    <col min="13570" max="13570" width="101.42578125" customWidth="1"/>
    <col min="13826" max="13826" width="101.42578125" customWidth="1"/>
    <col min="14082" max="14082" width="101.42578125" customWidth="1"/>
    <col min="14338" max="14338" width="101.42578125" customWidth="1"/>
    <col min="14594" max="14594" width="101.42578125" customWidth="1"/>
    <col min="14850" max="14850" width="101.42578125" customWidth="1"/>
    <col min="15106" max="15106" width="101.42578125" customWidth="1"/>
    <col min="15362" max="15362" width="101.42578125" customWidth="1"/>
    <col min="15618" max="15618" width="101.42578125" customWidth="1"/>
    <col min="15874" max="15874" width="101.42578125" customWidth="1"/>
    <col min="16130" max="16130" width="101.42578125" customWidth="1"/>
  </cols>
  <sheetData>
    <row r="1" spans="1:33" x14ac:dyDescent="0.25">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row>
    <row r="2" spans="1:33" x14ac:dyDescent="0.25">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row>
    <row r="3" spans="1:33" x14ac:dyDescent="0.25">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row>
    <row r="4" spans="1:33" s="39" customFormat="1" ht="222.75" customHeight="1" x14ac:dyDescent="0.25">
      <c r="A4" s="37"/>
      <c r="B4" s="38" t="s">
        <v>176</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row>
    <row r="5" spans="1:33" ht="90" customHeight="1" x14ac:dyDescent="0.25">
      <c r="A5" s="36"/>
      <c r="B5" s="38" t="s">
        <v>188</v>
      </c>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row>
    <row r="6" spans="1:33" x14ac:dyDescent="0.25">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row>
    <row r="7" spans="1:33" x14ac:dyDescent="0.25">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row>
    <row r="8" spans="1:33" x14ac:dyDescent="0.25">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row>
    <row r="9" spans="1:33" x14ac:dyDescent="0.25">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row>
    <row r="10" spans="1:33" x14ac:dyDescent="0.25">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row>
    <row r="11" spans="1:33" x14ac:dyDescent="0.25">
      <c r="A11" s="36"/>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row>
    <row r="12" spans="1:33" x14ac:dyDescent="0.25">
      <c r="A12" s="36"/>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row>
    <row r="13" spans="1:33" x14ac:dyDescent="0.25">
      <c r="A13" s="36"/>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row>
    <row r="14" spans="1:33" x14ac:dyDescent="0.25">
      <c r="A14" s="36"/>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row>
    <row r="15" spans="1:33" x14ac:dyDescent="0.25">
      <c r="A15" s="36"/>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row>
    <row r="16" spans="1:33" x14ac:dyDescent="0.25">
      <c r="A16" s="36"/>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row>
    <row r="17" spans="1:33" x14ac:dyDescent="0.25">
      <c r="A17" s="36"/>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row>
    <row r="18" spans="1:33" x14ac:dyDescent="0.25">
      <c r="A18" s="36"/>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row>
    <row r="19" spans="1:33" x14ac:dyDescent="0.25">
      <c r="A19" s="36"/>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row>
    <row r="20" spans="1:33" x14ac:dyDescent="0.25">
      <c r="A20" s="36"/>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row>
    <row r="21" spans="1:33" x14ac:dyDescent="0.25">
      <c r="A21" s="36"/>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row>
    <row r="22" spans="1:33" x14ac:dyDescent="0.25">
      <c r="A22" s="36"/>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row>
    <row r="23" spans="1:33" x14ac:dyDescent="0.25">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row>
    <row r="24" spans="1:33" x14ac:dyDescent="0.25">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row>
    <row r="25" spans="1:33" x14ac:dyDescent="0.25">
      <c r="A25" s="36"/>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row>
    <row r="26" spans="1:33" x14ac:dyDescent="0.25">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row>
    <row r="27" spans="1:33" x14ac:dyDescent="0.25">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row>
    <row r="28" spans="1:33" x14ac:dyDescent="0.25">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row>
    <row r="29" spans="1:33" x14ac:dyDescent="0.25">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row>
    <row r="30" spans="1:33" x14ac:dyDescent="0.25">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row>
    <row r="31" spans="1:33" x14ac:dyDescent="0.25">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row>
    <row r="32" spans="1:33" x14ac:dyDescent="0.25">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row>
    <row r="33" spans="1:33" x14ac:dyDescent="0.25">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row>
    <row r="34" spans="1:33" x14ac:dyDescent="0.25">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row>
    <row r="35" spans="1:33" x14ac:dyDescent="0.25">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row>
    <row r="36" spans="1:33" x14ac:dyDescent="0.25">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row>
    <row r="37" spans="1:33" x14ac:dyDescent="0.25">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row>
    <row r="38" spans="1:33" x14ac:dyDescent="0.25">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row>
    <row r="39" spans="1:33" x14ac:dyDescent="0.25">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row>
    <row r="40" spans="1:33" x14ac:dyDescent="0.25">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row>
    <row r="41" spans="1:33" x14ac:dyDescent="0.25">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row>
    <row r="42" spans="1:33" x14ac:dyDescent="0.25">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row>
    <row r="43" spans="1:33" x14ac:dyDescent="0.25">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row>
    <row r="44" spans="1:33" x14ac:dyDescent="0.25">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row>
    <row r="45" spans="1:33" x14ac:dyDescent="0.25">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row>
    <row r="46" spans="1:33" x14ac:dyDescent="0.25">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row>
    <row r="47" spans="1:33" x14ac:dyDescent="0.25">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row>
    <row r="48" spans="1:33" x14ac:dyDescent="0.25">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row>
    <row r="49" spans="1:33" x14ac:dyDescent="0.25">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row>
    <row r="50" spans="1:33" x14ac:dyDescent="0.25">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row>
    <row r="51" spans="1:33" x14ac:dyDescent="0.25">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row>
    <row r="52" spans="1:33" x14ac:dyDescent="0.25">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row>
    <row r="53" spans="1:33" x14ac:dyDescent="0.25">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row>
    <row r="54" spans="1:33" x14ac:dyDescent="0.25">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row>
    <row r="55" spans="1:33" x14ac:dyDescent="0.25">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row>
    <row r="56" spans="1:33" x14ac:dyDescent="0.25">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row>
    <row r="57" spans="1:33" x14ac:dyDescent="0.25">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row>
    <row r="58" spans="1:33" x14ac:dyDescent="0.25">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row>
    <row r="59" spans="1:33" x14ac:dyDescent="0.25">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row>
    <row r="60" spans="1:33" x14ac:dyDescent="0.25">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row>
    <row r="61" spans="1:33" x14ac:dyDescent="0.25">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row>
    <row r="62" spans="1:33" x14ac:dyDescent="0.25">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row>
    <row r="63" spans="1:33" x14ac:dyDescent="0.25">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row>
    <row r="64" spans="1:33" x14ac:dyDescent="0.25">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row>
    <row r="65" spans="1:33" x14ac:dyDescent="0.25">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row>
    <row r="66" spans="1:33" x14ac:dyDescent="0.25">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row>
    <row r="67" spans="1:33" x14ac:dyDescent="0.25">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row>
    <row r="68" spans="1:33" x14ac:dyDescent="0.25">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row>
    <row r="69" spans="1:33" x14ac:dyDescent="0.25">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row>
    <row r="70" spans="1:33" x14ac:dyDescent="0.25">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row>
    <row r="71" spans="1:33" x14ac:dyDescent="0.25">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row>
    <row r="72" spans="1:33" x14ac:dyDescent="0.25">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row>
    <row r="73" spans="1:33" x14ac:dyDescent="0.25">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row>
    <row r="74" spans="1:33" x14ac:dyDescent="0.25">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row>
    <row r="75" spans="1:33" x14ac:dyDescent="0.25">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row>
    <row r="76" spans="1:33" x14ac:dyDescent="0.25">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row>
    <row r="77" spans="1:33" x14ac:dyDescent="0.25">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row>
    <row r="78" spans="1:33" x14ac:dyDescent="0.25">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row>
    <row r="79" spans="1:33" x14ac:dyDescent="0.25">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row>
    <row r="80" spans="1:33" x14ac:dyDescent="0.25">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row>
    <row r="81" spans="1:33" x14ac:dyDescent="0.25">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row>
    <row r="82" spans="1:33" x14ac:dyDescent="0.25">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row>
    <row r="83" spans="1:33" x14ac:dyDescent="0.25">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row>
    <row r="84" spans="1:33" x14ac:dyDescent="0.25">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row>
    <row r="85" spans="1:33" x14ac:dyDescent="0.25">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row>
    <row r="86" spans="1:33" x14ac:dyDescent="0.25">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row>
    <row r="87" spans="1:33" x14ac:dyDescent="0.25">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row>
    <row r="88" spans="1:33" x14ac:dyDescent="0.25">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row>
    <row r="89" spans="1:33" x14ac:dyDescent="0.25">
      <c r="A89" s="36"/>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row>
    <row r="90" spans="1:33" x14ac:dyDescent="0.25">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row>
    <row r="91" spans="1:33" x14ac:dyDescent="0.25">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row>
    <row r="92" spans="1:33" x14ac:dyDescent="0.25">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row>
    <row r="93" spans="1:33" x14ac:dyDescent="0.25">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row>
    <row r="94" spans="1:33" x14ac:dyDescent="0.25">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row>
    <row r="95" spans="1:33" x14ac:dyDescent="0.25">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row>
    <row r="96" spans="1:33" x14ac:dyDescent="0.25">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row>
    <row r="97" spans="1:33" x14ac:dyDescent="0.25">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row>
    <row r="98" spans="1:33" x14ac:dyDescent="0.25">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row>
    <row r="99" spans="1:33" x14ac:dyDescent="0.25">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row>
    <row r="100" spans="1:33" x14ac:dyDescent="0.25">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row>
    <row r="101" spans="1:33" x14ac:dyDescent="0.25">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row>
    <row r="102" spans="1:33" x14ac:dyDescent="0.25">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row>
    <row r="103" spans="1:33" x14ac:dyDescent="0.25">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row>
    <row r="104" spans="1:33" x14ac:dyDescent="0.25">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row>
    <row r="105" spans="1:33" x14ac:dyDescent="0.25">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row>
    <row r="106" spans="1:33" x14ac:dyDescent="0.25">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row>
    <row r="107" spans="1:33" x14ac:dyDescent="0.25">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row>
    <row r="108" spans="1:33" x14ac:dyDescent="0.25">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row>
    <row r="109" spans="1:33" x14ac:dyDescent="0.25">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row>
    <row r="110" spans="1:33" x14ac:dyDescent="0.25">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row>
    <row r="111" spans="1:33" x14ac:dyDescent="0.25">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row>
    <row r="112" spans="1:33" x14ac:dyDescent="0.25">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row>
    <row r="113" spans="1:33" x14ac:dyDescent="0.25">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row>
    <row r="114" spans="1:33" x14ac:dyDescent="0.25">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row>
    <row r="115" spans="1:33" x14ac:dyDescent="0.25">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row>
    <row r="116" spans="1:33" x14ac:dyDescent="0.25">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row>
    <row r="117" spans="1:33" x14ac:dyDescent="0.25">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row>
    <row r="118" spans="1:33" x14ac:dyDescent="0.25">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zoomScaleNormal="100" workbookViewId="0"/>
  </sheetViews>
  <sheetFormatPr baseColWidth="10" defaultRowHeight="15" x14ac:dyDescent="0.25"/>
  <cols>
    <col min="1" max="1" width="10.42578125" customWidth="1"/>
    <col min="2" max="3" width="12.7109375" customWidth="1"/>
    <col min="4" max="4" width="13.140625" customWidth="1"/>
  </cols>
  <sheetData>
    <row r="1" spans="1:8" ht="15.75" x14ac:dyDescent="0.25">
      <c r="A1" s="12" t="s">
        <v>183</v>
      </c>
    </row>
    <row r="4" spans="1:8" x14ac:dyDescent="0.25">
      <c r="A4" s="90" t="s">
        <v>184</v>
      </c>
      <c r="B4" s="90"/>
      <c r="C4" s="90"/>
      <c r="D4" s="90"/>
      <c r="E4" s="90"/>
      <c r="F4" s="90"/>
      <c r="G4" s="90"/>
      <c r="H4" s="90"/>
    </row>
    <row r="7" spans="1:8" x14ac:dyDescent="0.25">
      <c r="A7" s="40" t="s">
        <v>185</v>
      </c>
      <c r="B7" s="91" t="s">
        <v>187</v>
      </c>
      <c r="C7" s="91"/>
      <c r="D7" s="91"/>
    </row>
    <row r="8" spans="1:8" x14ac:dyDescent="0.25">
      <c r="A8" s="41"/>
      <c r="B8" s="42" t="s">
        <v>160</v>
      </c>
      <c r="C8" s="42" t="s">
        <v>20</v>
      </c>
      <c r="D8" s="42" t="s">
        <v>186</v>
      </c>
    </row>
    <row r="9" spans="1:8" x14ac:dyDescent="0.25">
      <c r="A9" s="86">
        <v>40179</v>
      </c>
      <c r="B9" s="16">
        <v>2284</v>
      </c>
      <c r="C9" s="16">
        <v>1623</v>
      </c>
      <c r="D9" s="16">
        <f>B9+C9</f>
        <v>3907</v>
      </c>
    </row>
    <row r="10" spans="1:8" x14ac:dyDescent="0.25">
      <c r="A10" s="86">
        <v>40210</v>
      </c>
      <c r="B10" s="16">
        <v>2284</v>
      </c>
      <c r="C10" s="16">
        <v>1623</v>
      </c>
      <c r="D10" s="16">
        <f t="shared" ref="D10:D73" si="0">B10+C10</f>
        <v>3907</v>
      </c>
    </row>
    <row r="11" spans="1:8" x14ac:dyDescent="0.25">
      <c r="A11" s="86">
        <v>40238</v>
      </c>
      <c r="B11" s="16">
        <v>2584</v>
      </c>
      <c r="C11" s="16">
        <v>1789</v>
      </c>
      <c r="D11" s="16">
        <f t="shared" si="0"/>
        <v>4373</v>
      </c>
    </row>
    <row r="12" spans="1:8" x14ac:dyDescent="0.25">
      <c r="A12" s="86">
        <v>40269</v>
      </c>
      <c r="B12" s="16">
        <v>2875</v>
      </c>
      <c r="C12" s="16">
        <v>1921</v>
      </c>
      <c r="D12" s="16">
        <f t="shared" si="0"/>
        <v>4796</v>
      </c>
    </row>
    <row r="13" spans="1:8" x14ac:dyDescent="0.25">
      <c r="A13" s="86">
        <v>40299</v>
      </c>
      <c r="B13" s="16">
        <v>2993</v>
      </c>
      <c r="C13" s="16">
        <v>2150</v>
      </c>
      <c r="D13" s="16">
        <f t="shared" si="0"/>
        <v>5143</v>
      </c>
    </row>
    <row r="14" spans="1:8" x14ac:dyDescent="0.25">
      <c r="A14" s="86">
        <v>40330</v>
      </c>
      <c r="B14" s="16">
        <v>3176</v>
      </c>
      <c r="C14" s="16">
        <v>2641</v>
      </c>
      <c r="D14" s="16">
        <f t="shared" si="0"/>
        <v>5817</v>
      </c>
    </row>
    <row r="15" spans="1:8" x14ac:dyDescent="0.25">
      <c r="A15" s="86">
        <v>40360</v>
      </c>
      <c r="B15" s="16">
        <v>3703</v>
      </c>
      <c r="C15" s="16">
        <v>3260</v>
      </c>
      <c r="D15" s="16">
        <f t="shared" si="0"/>
        <v>6963</v>
      </c>
    </row>
    <row r="16" spans="1:8" x14ac:dyDescent="0.25">
      <c r="A16" s="86">
        <v>40391</v>
      </c>
      <c r="B16" s="16">
        <v>3326</v>
      </c>
      <c r="C16" s="16">
        <v>2446</v>
      </c>
      <c r="D16" s="16">
        <f t="shared" si="0"/>
        <v>5772</v>
      </c>
    </row>
    <row r="17" spans="1:14" x14ac:dyDescent="0.25">
      <c r="A17" s="86">
        <v>40422</v>
      </c>
      <c r="B17" s="16">
        <v>2924</v>
      </c>
      <c r="C17" s="16">
        <v>2447</v>
      </c>
      <c r="D17" s="16">
        <f t="shared" si="0"/>
        <v>5371</v>
      </c>
    </row>
    <row r="18" spans="1:14" x14ac:dyDescent="0.25">
      <c r="A18" s="86">
        <v>40452</v>
      </c>
      <c r="B18" s="16">
        <v>2861</v>
      </c>
      <c r="C18" s="16">
        <v>2430</v>
      </c>
      <c r="D18" s="16">
        <f t="shared" si="0"/>
        <v>5291</v>
      </c>
    </row>
    <row r="19" spans="1:14" x14ac:dyDescent="0.25">
      <c r="A19" s="86">
        <v>40483</v>
      </c>
      <c r="B19" s="16">
        <v>2830</v>
      </c>
      <c r="C19" s="16">
        <v>2226</v>
      </c>
      <c r="D19" s="16">
        <f t="shared" si="0"/>
        <v>5056</v>
      </c>
    </row>
    <row r="20" spans="1:14" x14ac:dyDescent="0.25">
      <c r="A20" s="86">
        <v>40513</v>
      </c>
      <c r="B20" s="16">
        <v>2452</v>
      </c>
      <c r="C20" s="16">
        <v>1815</v>
      </c>
      <c r="D20" s="16">
        <f t="shared" si="0"/>
        <v>4267</v>
      </c>
    </row>
    <row r="21" spans="1:14" x14ac:dyDescent="0.25">
      <c r="A21" s="86">
        <v>40544</v>
      </c>
      <c r="B21" s="16">
        <v>2350</v>
      </c>
      <c r="C21" s="16">
        <v>1579</v>
      </c>
      <c r="D21" s="16">
        <f t="shared" si="0"/>
        <v>3929</v>
      </c>
    </row>
    <row r="22" spans="1:14" x14ac:dyDescent="0.25">
      <c r="A22" s="86">
        <v>40575</v>
      </c>
      <c r="B22" s="16">
        <v>2294</v>
      </c>
      <c r="C22" s="16">
        <v>1389</v>
      </c>
      <c r="D22" s="16">
        <f t="shared" si="0"/>
        <v>3683</v>
      </c>
    </row>
    <row r="23" spans="1:14" x14ac:dyDescent="0.25">
      <c r="A23" s="86">
        <v>40603</v>
      </c>
      <c r="B23" s="16">
        <v>2254</v>
      </c>
      <c r="C23" s="16">
        <v>1522</v>
      </c>
      <c r="D23" s="16">
        <f t="shared" si="0"/>
        <v>3776</v>
      </c>
    </row>
    <row r="24" spans="1:14" x14ac:dyDescent="0.25">
      <c r="A24" s="86">
        <v>40634</v>
      </c>
      <c r="B24" s="16">
        <v>2892</v>
      </c>
      <c r="C24" s="16">
        <v>1858</v>
      </c>
      <c r="D24" s="16">
        <f t="shared" si="0"/>
        <v>4750</v>
      </c>
    </row>
    <row r="25" spans="1:14" x14ac:dyDescent="0.25">
      <c r="A25" s="86">
        <v>40664</v>
      </c>
      <c r="B25" s="16">
        <v>3248</v>
      </c>
      <c r="C25" s="16">
        <v>2422</v>
      </c>
      <c r="D25" s="16">
        <f t="shared" si="0"/>
        <v>5670</v>
      </c>
      <c r="F25" s="92" t="s">
        <v>212</v>
      </c>
      <c r="G25" s="93"/>
      <c r="H25" s="93"/>
      <c r="I25" s="93"/>
      <c r="J25" s="93"/>
      <c r="K25" s="93"/>
      <c r="L25" s="93"/>
      <c r="M25" s="93"/>
      <c r="N25" s="93"/>
    </row>
    <row r="26" spans="1:14" x14ac:dyDescent="0.25">
      <c r="A26" s="86">
        <v>40695</v>
      </c>
      <c r="B26" s="16">
        <v>3624</v>
      </c>
      <c r="C26" s="16">
        <v>2887</v>
      </c>
      <c r="D26" s="16">
        <f t="shared" si="0"/>
        <v>6511</v>
      </c>
      <c r="F26" s="93"/>
      <c r="G26" s="93"/>
      <c r="H26" s="93"/>
      <c r="I26" s="93"/>
      <c r="J26" s="93"/>
      <c r="K26" s="93"/>
      <c r="L26" s="93"/>
      <c r="M26" s="93"/>
      <c r="N26" s="93"/>
    </row>
    <row r="27" spans="1:14" x14ac:dyDescent="0.25">
      <c r="A27" s="86">
        <v>40725</v>
      </c>
      <c r="B27" s="16">
        <v>3856</v>
      </c>
      <c r="C27" s="16">
        <v>2943</v>
      </c>
      <c r="D27" s="16">
        <f t="shared" si="0"/>
        <v>6799</v>
      </c>
    </row>
    <row r="28" spans="1:14" x14ac:dyDescent="0.25">
      <c r="A28" s="86">
        <v>40756</v>
      </c>
      <c r="B28" s="16">
        <v>3282</v>
      </c>
      <c r="C28" s="16">
        <v>2365</v>
      </c>
      <c r="D28" s="16">
        <f t="shared" si="0"/>
        <v>5647</v>
      </c>
    </row>
    <row r="29" spans="1:14" x14ac:dyDescent="0.25">
      <c r="A29" s="86">
        <v>40787</v>
      </c>
      <c r="B29" s="16">
        <v>3222</v>
      </c>
      <c r="C29" s="16">
        <v>2399</v>
      </c>
      <c r="D29" s="16">
        <f t="shared" si="0"/>
        <v>5621</v>
      </c>
    </row>
    <row r="30" spans="1:14" x14ac:dyDescent="0.25">
      <c r="A30" s="86">
        <v>40817</v>
      </c>
      <c r="B30" s="16">
        <v>2295</v>
      </c>
      <c r="C30" s="16">
        <v>2373</v>
      </c>
      <c r="D30" s="16">
        <f t="shared" si="0"/>
        <v>4668</v>
      </c>
    </row>
    <row r="31" spans="1:14" x14ac:dyDescent="0.25">
      <c r="A31" s="86">
        <v>40848</v>
      </c>
      <c r="B31" s="16">
        <v>2347</v>
      </c>
      <c r="C31" s="16">
        <v>1885</v>
      </c>
      <c r="D31" s="16">
        <f t="shared" si="0"/>
        <v>4232</v>
      </c>
    </row>
    <row r="32" spans="1:14" x14ac:dyDescent="0.25">
      <c r="A32" s="86">
        <v>40878</v>
      </c>
      <c r="B32" s="16">
        <v>2285</v>
      </c>
      <c r="C32" s="16">
        <v>1784</v>
      </c>
      <c r="D32" s="16">
        <f t="shared" si="0"/>
        <v>4069</v>
      </c>
    </row>
    <row r="33" spans="1:4" x14ac:dyDescent="0.25">
      <c r="A33" s="86">
        <v>40909</v>
      </c>
      <c r="B33" s="16">
        <v>2331</v>
      </c>
      <c r="C33" s="16">
        <v>1581</v>
      </c>
      <c r="D33" s="16">
        <f t="shared" si="0"/>
        <v>3912</v>
      </c>
    </row>
    <row r="34" spans="1:4" x14ac:dyDescent="0.25">
      <c r="A34" s="86">
        <v>40940</v>
      </c>
      <c r="B34" s="16">
        <v>2142</v>
      </c>
      <c r="C34" s="16">
        <v>1435</v>
      </c>
      <c r="D34" s="16">
        <f t="shared" si="0"/>
        <v>3577</v>
      </c>
    </row>
    <row r="35" spans="1:4" x14ac:dyDescent="0.25">
      <c r="A35" s="86">
        <v>40969</v>
      </c>
      <c r="B35" s="16">
        <v>2154</v>
      </c>
      <c r="C35" s="16">
        <v>1381</v>
      </c>
      <c r="D35" s="16">
        <f t="shared" si="0"/>
        <v>3535</v>
      </c>
    </row>
    <row r="36" spans="1:4" x14ac:dyDescent="0.25">
      <c r="A36" s="86">
        <v>41000</v>
      </c>
      <c r="B36" s="16">
        <v>2566</v>
      </c>
      <c r="C36" s="16">
        <v>1624</v>
      </c>
      <c r="D36" s="16">
        <f t="shared" si="0"/>
        <v>4190</v>
      </c>
    </row>
    <row r="37" spans="1:4" x14ac:dyDescent="0.25">
      <c r="A37" s="86">
        <v>41030</v>
      </c>
      <c r="B37" s="16">
        <v>2955</v>
      </c>
      <c r="C37" s="16">
        <v>2064</v>
      </c>
      <c r="D37" s="16">
        <f t="shared" si="0"/>
        <v>5019</v>
      </c>
    </row>
    <row r="38" spans="1:4" x14ac:dyDescent="0.25">
      <c r="A38" s="86">
        <v>41061</v>
      </c>
      <c r="B38" s="16">
        <v>3873</v>
      </c>
      <c r="C38" s="16">
        <v>2667</v>
      </c>
      <c r="D38" s="16">
        <f t="shared" si="0"/>
        <v>6540</v>
      </c>
    </row>
    <row r="39" spans="1:4" x14ac:dyDescent="0.25">
      <c r="A39" s="86">
        <v>41091</v>
      </c>
      <c r="B39" s="16">
        <v>4079</v>
      </c>
      <c r="C39" s="16">
        <v>3187</v>
      </c>
      <c r="D39" s="16">
        <f t="shared" si="0"/>
        <v>7266</v>
      </c>
    </row>
    <row r="40" spans="1:4" x14ac:dyDescent="0.25">
      <c r="A40" s="86">
        <v>41122</v>
      </c>
      <c r="B40" s="16">
        <v>3731</v>
      </c>
      <c r="C40" s="16">
        <v>2870</v>
      </c>
      <c r="D40" s="16">
        <f t="shared" si="0"/>
        <v>6601</v>
      </c>
    </row>
    <row r="41" spans="1:4" x14ac:dyDescent="0.25">
      <c r="A41" s="86">
        <v>41153</v>
      </c>
      <c r="B41" s="16">
        <v>3276</v>
      </c>
      <c r="C41" s="16">
        <v>2721</v>
      </c>
      <c r="D41" s="16">
        <f t="shared" si="0"/>
        <v>5997</v>
      </c>
    </row>
    <row r="42" spans="1:4" x14ac:dyDescent="0.25">
      <c r="A42" s="86">
        <v>41183</v>
      </c>
      <c r="B42" s="16">
        <v>3324</v>
      </c>
      <c r="C42" s="16">
        <v>2457</v>
      </c>
      <c r="D42" s="16">
        <f t="shared" si="0"/>
        <v>5781</v>
      </c>
    </row>
    <row r="43" spans="1:4" x14ac:dyDescent="0.25">
      <c r="A43" s="86">
        <v>41214</v>
      </c>
      <c r="B43" s="16">
        <v>2703</v>
      </c>
      <c r="C43" s="16">
        <v>2005</v>
      </c>
      <c r="D43" s="16">
        <f t="shared" si="0"/>
        <v>4708</v>
      </c>
    </row>
    <row r="44" spans="1:4" x14ac:dyDescent="0.25">
      <c r="A44" s="86">
        <v>41244</v>
      </c>
      <c r="B44" s="16">
        <v>2441</v>
      </c>
      <c r="C44" s="16">
        <v>1756</v>
      </c>
      <c r="D44" s="16">
        <f t="shared" si="0"/>
        <v>4197</v>
      </c>
    </row>
    <row r="45" spans="1:4" x14ac:dyDescent="0.25">
      <c r="A45" s="86">
        <v>41275</v>
      </c>
      <c r="B45" s="44">
        <v>2203</v>
      </c>
      <c r="C45" s="44">
        <v>1395</v>
      </c>
      <c r="D45" s="16">
        <f t="shared" si="0"/>
        <v>3598</v>
      </c>
    </row>
    <row r="46" spans="1:4" x14ac:dyDescent="0.25">
      <c r="A46" s="86">
        <v>41306</v>
      </c>
      <c r="B46" s="44">
        <v>2054</v>
      </c>
      <c r="C46" s="44">
        <v>1285</v>
      </c>
      <c r="D46" s="16">
        <f t="shared" si="0"/>
        <v>3339</v>
      </c>
    </row>
    <row r="47" spans="1:4" x14ac:dyDescent="0.25">
      <c r="A47" s="86">
        <v>41334</v>
      </c>
      <c r="B47" s="44">
        <v>1816</v>
      </c>
      <c r="C47" s="44">
        <v>1305</v>
      </c>
      <c r="D47" s="16">
        <f t="shared" si="0"/>
        <v>3121</v>
      </c>
    </row>
    <row r="48" spans="1:4" x14ac:dyDescent="0.25">
      <c r="A48" s="86">
        <v>41365</v>
      </c>
      <c r="B48" s="44">
        <v>2664</v>
      </c>
      <c r="C48" s="44">
        <v>1551</v>
      </c>
      <c r="D48" s="16">
        <f t="shared" si="0"/>
        <v>4215</v>
      </c>
    </row>
    <row r="49" spans="1:4" x14ac:dyDescent="0.25">
      <c r="A49" s="86">
        <v>41395</v>
      </c>
      <c r="B49" s="44">
        <v>3003</v>
      </c>
      <c r="C49" s="44">
        <v>1853</v>
      </c>
      <c r="D49" s="16">
        <f t="shared" si="0"/>
        <v>4856</v>
      </c>
    </row>
    <row r="50" spans="1:4" x14ac:dyDescent="0.25">
      <c r="A50" s="86">
        <v>41426</v>
      </c>
      <c r="B50" s="44">
        <v>3217</v>
      </c>
      <c r="C50" s="44">
        <v>2352</v>
      </c>
      <c r="D50" s="16">
        <f t="shared" si="0"/>
        <v>5569</v>
      </c>
    </row>
    <row r="51" spans="1:4" x14ac:dyDescent="0.25">
      <c r="A51" s="86">
        <v>41456</v>
      </c>
      <c r="B51" s="44">
        <v>3868</v>
      </c>
      <c r="C51" s="44">
        <v>2852</v>
      </c>
      <c r="D51" s="16">
        <f t="shared" si="0"/>
        <v>6720</v>
      </c>
    </row>
    <row r="52" spans="1:4" x14ac:dyDescent="0.25">
      <c r="A52" s="86">
        <v>41487</v>
      </c>
      <c r="B52" s="44">
        <v>3271</v>
      </c>
      <c r="C52" s="44">
        <v>2347</v>
      </c>
      <c r="D52" s="16">
        <f t="shared" si="0"/>
        <v>5618</v>
      </c>
    </row>
    <row r="53" spans="1:4" x14ac:dyDescent="0.25">
      <c r="A53" s="86">
        <v>41518</v>
      </c>
      <c r="B53" s="16">
        <v>3042</v>
      </c>
      <c r="C53" s="16">
        <v>2452</v>
      </c>
      <c r="D53" s="16">
        <f t="shared" si="0"/>
        <v>5494</v>
      </c>
    </row>
    <row r="54" spans="1:4" x14ac:dyDescent="0.25">
      <c r="A54" s="86">
        <v>41548</v>
      </c>
      <c r="B54" s="16">
        <v>3028</v>
      </c>
      <c r="C54" s="16">
        <v>2390</v>
      </c>
      <c r="D54" s="16">
        <f t="shared" si="0"/>
        <v>5418</v>
      </c>
    </row>
    <row r="55" spans="1:4" x14ac:dyDescent="0.25">
      <c r="A55" s="86">
        <v>41579</v>
      </c>
      <c r="B55" s="16">
        <v>2570</v>
      </c>
      <c r="C55" s="16">
        <v>1900</v>
      </c>
      <c r="D55" s="16">
        <f t="shared" si="0"/>
        <v>4470</v>
      </c>
    </row>
    <row r="56" spans="1:4" x14ac:dyDescent="0.25">
      <c r="A56" s="86">
        <v>41609</v>
      </c>
      <c r="B56" s="16">
        <v>2554</v>
      </c>
      <c r="C56" s="16">
        <v>1741</v>
      </c>
      <c r="D56" s="16">
        <f t="shared" si="0"/>
        <v>4295</v>
      </c>
    </row>
    <row r="57" spans="1:4" x14ac:dyDescent="0.25">
      <c r="A57" s="86">
        <v>41640</v>
      </c>
      <c r="B57" s="83">
        <v>2654</v>
      </c>
      <c r="C57" s="83">
        <v>1627</v>
      </c>
      <c r="D57" s="16">
        <f t="shared" si="0"/>
        <v>4281</v>
      </c>
    </row>
    <row r="58" spans="1:4" x14ac:dyDescent="0.25">
      <c r="A58" s="86">
        <v>41671</v>
      </c>
      <c r="B58" s="83">
        <v>2180</v>
      </c>
      <c r="C58" s="83">
        <v>1398</v>
      </c>
      <c r="D58" s="16">
        <f t="shared" si="0"/>
        <v>3578</v>
      </c>
    </row>
    <row r="59" spans="1:4" x14ac:dyDescent="0.25">
      <c r="A59" s="86">
        <v>41699</v>
      </c>
      <c r="B59" s="83">
        <v>2490</v>
      </c>
      <c r="C59" s="83">
        <v>1499</v>
      </c>
      <c r="D59" s="16">
        <f t="shared" si="0"/>
        <v>3989</v>
      </c>
    </row>
    <row r="60" spans="1:4" x14ac:dyDescent="0.25">
      <c r="A60" s="86">
        <v>41730</v>
      </c>
      <c r="B60" s="83">
        <v>3140</v>
      </c>
      <c r="C60" s="83">
        <v>1953</v>
      </c>
      <c r="D60" s="16">
        <f t="shared" si="0"/>
        <v>5093</v>
      </c>
    </row>
    <row r="61" spans="1:4" x14ac:dyDescent="0.25">
      <c r="A61" s="86">
        <v>41760</v>
      </c>
      <c r="B61" s="83">
        <v>3531</v>
      </c>
      <c r="C61" s="83">
        <v>2462</v>
      </c>
      <c r="D61" s="16">
        <f t="shared" si="0"/>
        <v>5993</v>
      </c>
    </row>
    <row r="62" spans="1:4" x14ac:dyDescent="0.25">
      <c r="A62" s="86">
        <v>41791</v>
      </c>
      <c r="B62" s="83">
        <v>3779</v>
      </c>
      <c r="C62" s="83">
        <v>3049</v>
      </c>
      <c r="D62" s="16">
        <f t="shared" si="0"/>
        <v>6828</v>
      </c>
    </row>
    <row r="63" spans="1:4" x14ac:dyDescent="0.25">
      <c r="A63" s="86">
        <v>41821</v>
      </c>
      <c r="B63" s="83">
        <v>4360</v>
      </c>
      <c r="C63" s="83">
        <v>3444</v>
      </c>
      <c r="D63" s="16">
        <f t="shared" si="0"/>
        <v>7804</v>
      </c>
    </row>
    <row r="64" spans="1:4" x14ac:dyDescent="0.25">
      <c r="A64" s="86">
        <v>41852</v>
      </c>
      <c r="B64" s="83">
        <v>3357</v>
      </c>
      <c r="C64" s="83">
        <v>2662</v>
      </c>
      <c r="D64" s="16">
        <f t="shared" si="0"/>
        <v>6019</v>
      </c>
    </row>
    <row r="65" spans="1:4" x14ac:dyDescent="0.25">
      <c r="A65" s="86">
        <v>41883</v>
      </c>
      <c r="B65" s="83">
        <v>3457</v>
      </c>
      <c r="C65" s="83">
        <v>2788</v>
      </c>
      <c r="D65" s="16">
        <f t="shared" si="0"/>
        <v>6245</v>
      </c>
    </row>
    <row r="66" spans="1:4" x14ac:dyDescent="0.25">
      <c r="A66" s="86">
        <v>41913</v>
      </c>
      <c r="B66" s="83">
        <v>3442</v>
      </c>
      <c r="C66" s="83">
        <v>2518</v>
      </c>
      <c r="D66" s="16">
        <f t="shared" si="0"/>
        <v>5960</v>
      </c>
    </row>
    <row r="67" spans="1:4" x14ac:dyDescent="0.25">
      <c r="A67" s="86">
        <v>41944</v>
      </c>
      <c r="B67" s="83">
        <v>2851</v>
      </c>
      <c r="C67" s="83">
        <v>1824</v>
      </c>
      <c r="D67" s="16">
        <f t="shared" si="0"/>
        <v>4675</v>
      </c>
    </row>
    <row r="68" spans="1:4" x14ac:dyDescent="0.25">
      <c r="A68" s="86">
        <v>41974</v>
      </c>
      <c r="B68" s="83">
        <v>2852</v>
      </c>
      <c r="C68" s="83">
        <v>2156</v>
      </c>
      <c r="D68" s="83">
        <f t="shared" si="0"/>
        <v>5008</v>
      </c>
    </row>
    <row r="69" spans="1:4" x14ac:dyDescent="0.25">
      <c r="A69" s="86">
        <v>42005</v>
      </c>
      <c r="B69" s="83">
        <v>3017</v>
      </c>
      <c r="C69" s="83">
        <v>1887</v>
      </c>
      <c r="D69" s="83">
        <f t="shared" si="0"/>
        <v>4904</v>
      </c>
    </row>
    <row r="70" spans="1:4" x14ac:dyDescent="0.25">
      <c r="A70" s="86">
        <v>42036</v>
      </c>
      <c r="B70" s="83">
        <v>2771</v>
      </c>
      <c r="C70" s="83">
        <v>1604</v>
      </c>
      <c r="D70" s="83">
        <f t="shared" si="0"/>
        <v>4375</v>
      </c>
    </row>
    <row r="71" spans="1:4" x14ac:dyDescent="0.25">
      <c r="A71" s="86">
        <v>42064</v>
      </c>
      <c r="B71" s="83">
        <v>2725</v>
      </c>
      <c r="C71" s="83">
        <v>1724</v>
      </c>
      <c r="D71" s="83">
        <f t="shared" si="0"/>
        <v>4449</v>
      </c>
    </row>
    <row r="72" spans="1:4" x14ac:dyDescent="0.25">
      <c r="A72" s="86">
        <v>42095</v>
      </c>
      <c r="B72" s="83">
        <v>3466</v>
      </c>
      <c r="C72" s="83">
        <v>2049</v>
      </c>
      <c r="D72" s="83">
        <f t="shared" si="0"/>
        <v>5515</v>
      </c>
    </row>
    <row r="73" spans="1:4" x14ac:dyDescent="0.25">
      <c r="A73" s="86">
        <v>42125</v>
      </c>
      <c r="B73" s="83">
        <v>3186</v>
      </c>
      <c r="C73" s="83">
        <v>2318</v>
      </c>
      <c r="D73" s="83">
        <f t="shared" si="0"/>
        <v>5504</v>
      </c>
    </row>
    <row r="74" spans="1:4" x14ac:dyDescent="0.25">
      <c r="A74" s="86">
        <v>42156</v>
      </c>
      <c r="B74" s="83">
        <v>4121</v>
      </c>
      <c r="C74" s="83">
        <v>3244</v>
      </c>
      <c r="D74" s="83">
        <f t="shared" ref="D74:D80" si="1">B74+C74</f>
        <v>7365</v>
      </c>
    </row>
    <row r="75" spans="1:4" x14ac:dyDescent="0.25">
      <c r="A75" s="86">
        <v>42186</v>
      </c>
      <c r="B75" s="83">
        <v>4502</v>
      </c>
      <c r="C75" s="83">
        <v>3378</v>
      </c>
      <c r="D75" s="83">
        <f t="shared" si="1"/>
        <v>7880</v>
      </c>
    </row>
    <row r="76" spans="1:4" x14ac:dyDescent="0.25">
      <c r="A76" s="86">
        <v>42217</v>
      </c>
      <c r="B76" s="83">
        <v>3211</v>
      </c>
      <c r="C76" s="83">
        <v>2340</v>
      </c>
      <c r="D76" s="83">
        <f t="shared" si="1"/>
        <v>5551</v>
      </c>
    </row>
    <row r="77" spans="1:4" x14ac:dyDescent="0.25">
      <c r="A77" s="86">
        <v>42248</v>
      </c>
      <c r="B77" s="83">
        <v>3557</v>
      </c>
      <c r="C77" s="83">
        <v>2832</v>
      </c>
      <c r="D77" s="83">
        <f t="shared" si="1"/>
        <v>6389</v>
      </c>
    </row>
    <row r="78" spans="1:4" x14ac:dyDescent="0.25">
      <c r="A78" s="86">
        <v>42278</v>
      </c>
      <c r="B78" s="83">
        <v>3253</v>
      </c>
      <c r="C78" s="83">
        <v>2378</v>
      </c>
      <c r="D78" s="83">
        <f t="shared" si="1"/>
        <v>5631</v>
      </c>
    </row>
    <row r="79" spans="1:4" x14ac:dyDescent="0.25">
      <c r="A79" s="86">
        <v>42309</v>
      </c>
      <c r="B79" s="83">
        <v>2980</v>
      </c>
      <c r="C79" s="83">
        <v>2186</v>
      </c>
      <c r="D79" s="83">
        <f t="shared" si="1"/>
        <v>5166</v>
      </c>
    </row>
    <row r="80" spans="1:4" x14ac:dyDescent="0.25">
      <c r="A80" s="86">
        <v>42339</v>
      </c>
      <c r="B80" s="83">
        <v>2773</v>
      </c>
      <c r="C80" s="83">
        <v>2199</v>
      </c>
      <c r="D80" s="83">
        <f t="shared" si="1"/>
        <v>4972</v>
      </c>
    </row>
    <row r="81" spans="1:4" x14ac:dyDescent="0.25">
      <c r="A81" s="86">
        <v>42370</v>
      </c>
      <c r="B81" s="83">
        <v>2433</v>
      </c>
      <c r="C81" s="83">
        <v>1646</v>
      </c>
      <c r="D81" s="83">
        <f t="shared" ref="D81:D92" si="2">B81+C81</f>
        <v>4079</v>
      </c>
    </row>
    <row r="82" spans="1:4" x14ac:dyDescent="0.25">
      <c r="A82" s="86">
        <v>42401</v>
      </c>
      <c r="B82" s="83">
        <v>2526</v>
      </c>
      <c r="C82" s="83">
        <v>1640</v>
      </c>
      <c r="D82" s="83">
        <f t="shared" si="2"/>
        <v>4166</v>
      </c>
    </row>
    <row r="83" spans="1:4" x14ac:dyDescent="0.25">
      <c r="A83" s="86">
        <v>42430</v>
      </c>
      <c r="B83" s="83">
        <v>2537</v>
      </c>
      <c r="C83" s="83">
        <v>1659</v>
      </c>
      <c r="D83" s="83">
        <f t="shared" si="2"/>
        <v>4196</v>
      </c>
    </row>
    <row r="84" spans="1:4" x14ac:dyDescent="0.25">
      <c r="A84" s="86">
        <v>42461</v>
      </c>
      <c r="B84" s="83"/>
      <c r="C84" s="83"/>
      <c r="D84" s="83">
        <f t="shared" si="2"/>
        <v>0</v>
      </c>
    </row>
    <row r="85" spans="1:4" x14ac:dyDescent="0.25">
      <c r="A85" s="86">
        <v>42491</v>
      </c>
      <c r="B85" s="83"/>
      <c r="C85" s="83"/>
      <c r="D85" s="83">
        <f t="shared" si="2"/>
        <v>0</v>
      </c>
    </row>
    <row r="86" spans="1:4" x14ac:dyDescent="0.25">
      <c r="A86" s="86">
        <v>42522</v>
      </c>
      <c r="B86" s="83"/>
      <c r="C86" s="83"/>
      <c r="D86" s="83">
        <f t="shared" si="2"/>
        <v>0</v>
      </c>
    </row>
    <row r="87" spans="1:4" x14ac:dyDescent="0.25">
      <c r="A87" s="86">
        <v>42552</v>
      </c>
      <c r="B87" s="83"/>
      <c r="C87" s="83"/>
      <c r="D87" s="83">
        <f t="shared" si="2"/>
        <v>0</v>
      </c>
    </row>
    <row r="88" spans="1:4" x14ac:dyDescent="0.25">
      <c r="A88" s="86">
        <v>42583</v>
      </c>
      <c r="B88" s="83"/>
      <c r="C88" s="83"/>
      <c r="D88" s="83">
        <f t="shared" si="2"/>
        <v>0</v>
      </c>
    </row>
    <row r="89" spans="1:4" x14ac:dyDescent="0.25">
      <c r="A89" s="86">
        <v>42614</v>
      </c>
      <c r="B89" s="83"/>
      <c r="C89" s="83"/>
      <c r="D89" s="83">
        <f t="shared" si="2"/>
        <v>0</v>
      </c>
    </row>
    <row r="90" spans="1:4" x14ac:dyDescent="0.25">
      <c r="A90" s="86">
        <v>42644</v>
      </c>
      <c r="B90" s="83"/>
      <c r="C90" s="83"/>
      <c r="D90" s="83">
        <f t="shared" si="2"/>
        <v>0</v>
      </c>
    </row>
    <row r="91" spans="1:4" x14ac:dyDescent="0.25">
      <c r="A91" s="86">
        <v>42675</v>
      </c>
      <c r="B91" s="83"/>
      <c r="C91" s="83"/>
      <c r="D91" s="83">
        <f t="shared" si="2"/>
        <v>0</v>
      </c>
    </row>
    <row r="92" spans="1:4" x14ac:dyDescent="0.25">
      <c r="A92" s="86">
        <v>42705</v>
      </c>
      <c r="B92" s="83"/>
      <c r="C92" s="83"/>
      <c r="D92" s="83">
        <f t="shared" si="2"/>
        <v>0</v>
      </c>
    </row>
  </sheetData>
  <mergeCells count="3">
    <mergeCell ref="A4:H4"/>
    <mergeCell ref="B7:D7"/>
    <mergeCell ref="F25:N2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workbookViewId="0"/>
  </sheetViews>
  <sheetFormatPr baseColWidth="10" defaultRowHeight="12.75" x14ac:dyDescent="0.2"/>
  <cols>
    <col min="1" max="16384" width="11.42578125" style="1"/>
  </cols>
  <sheetData>
    <row r="1" spans="1:14" ht="15.75" x14ac:dyDescent="0.25">
      <c r="A1" s="12" t="s">
        <v>18</v>
      </c>
    </row>
    <row r="2" spans="1:14" s="9" customFormat="1" ht="15.75" x14ac:dyDescent="0.25">
      <c r="A2" s="12"/>
    </row>
    <row r="3" spans="1:14" s="9" customFormat="1" ht="15" x14ac:dyDescent="0.25">
      <c r="A3" s="96" t="s">
        <v>222</v>
      </c>
      <c r="B3" s="96"/>
      <c r="C3" s="96"/>
      <c r="D3" s="96"/>
      <c r="E3" s="96"/>
      <c r="F3" s="96"/>
      <c r="G3" s="96"/>
      <c r="H3" s="96"/>
      <c r="I3" s="96"/>
    </row>
    <row r="4" spans="1:14" s="9" customFormat="1" ht="15.75" x14ac:dyDescent="0.25">
      <c r="A4" s="12"/>
    </row>
    <row r="7" spans="1:14" x14ac:dyDescent="0.2">
      <c r="A7" s="97" t="s">
        <v>221</v>
      </c>
      <c r="B7" s="97"/>
      <c r="C7" s="97"/>
      <c r="D7" s="97"/>
      <c r="E7" s="97"/>
      <c r="F7" s="97"/>
      <c r="G7" s="97"/>
      <c r="H7" s="97"/>
      <c r="I7" s="97"/>
      <c r="J7" s="97"/>
      <c r="K7" s="97"/>
      <c r="L7" s="97"/>
      <c r="M7" s="97"/>
      <c r="N7" s="97"/>
    </row>
    <row r="8" spans="1:14" ht="26.25" customHeight="1" x14ac:dyDescent="0.2">
      <c r="A8" s="94" t="s">
        <v>178</v>
      </c>
      <c r="B8" s="98" t="s">
        <v>0</v>
      </c>
      <c r="C8" s="98"/>
      <c r="D8" s="98"/>
      <c r="E8" s="98"/>
      <c r="F8" s="98"/>
      <c r="G8" s="98" t="s">
        <v>1</v>
      </c>
      <c r="H8" s="98"/>
      <c r="I8" s="98"/>
      <c r="J8" s="98"/>
      <c r="K8" s="98"/>
      <c r="L8" s="99" t="s">
        <v>2</v>
      </c>
      <c r="M8" s="99"/>
      <c r="N8" s="99"/>
    </row>
    <row r="9" spans="1:14" ht="51" x14ac:dyDescent="0.2">
      <c r="A9" s="95"/>
      <c r="B9" s="26" t="s">
        <v>160</v>
      </c>
      <c r="C9" s="27" t="s">
        <v>161</v>
      </c>
      <c r="D9" s="4" t="s">
        <v>3</v>
      </c>
      <c r="E9" s="3" t="s">
        <v>4</v>
      </c>
      <c r="F9" s="4" t="s">
        <v>5</v>
      </c>
      <c r="G9" s="26" t="s">
        <v>160</v>
      </c>
      <c r="H9" s="25" t="s">
        <v>158</v>
      </c>
      <c r="I9" s="4" t="s">
        <v>3</v>
      </c>
      <c r="J9" s="25" t="s">
        <v>159</v>
      </c>
      <c r="K9" s="4" t="s">
        <v>5</v>
      </c>
      <c r="L9" s="26" t="s">
        <v>160</v>
      </c>
      <c r="M9" s="4" t="s">
        <v>3</v>
      </c>
      <c r="N9" s="4" t="s">
        <v>7</v>
      </c>
    </row>
    <row r="10" spans="1:14" x14ac:dyDescent="0.2">
      <c r="A10" s="2" t="s">
        <v>8</v>
      </c>
      <c r="B10" s="21">
        <v>51</v>
      </c>
      <c r="C10" s="81">
        <f>B10/$F$20</f>
        <v>9.4654788418708242E-3</v>
      </c>
      <c r="D10" s="21">
        <v>26</v>
      </c>
      <c r="E10" s="81">
        <f>D10/$F$20</f>
        <v>4.8255382331106158E-3</v>
      </c>
      <c r="F10" s="80">
        <f>B10+D10</f>
        <v>77</v>
      </c>
      <c r="G10" s="21">
        <v>34</v>
      </c>
      <c r="H10" s="81">
        <f>G10/$K$20</f>
        <v>8.0952380952380946E-3</v>
      </c>
      <c r="I10" s="21">
        <v>23</v>
      </c>
      <c r="J10" s="28">
        <f>I10/$K$20</f>
        <v>5.4761904761904765E-3</v>
      </c>
      <c r="K10" s="16">
        <f>G10+I10</f>
        <v>57</v>
      </c>
      <c r="L10" s="16">
        <f>B10-G10</f>
        <v>17</v>
      </c>
      <c r="M10" s="16">
        <f>D10-I10</f>
        <v>3</v>
      </c>
      <c r="N10" s="16">
        <f>F10-K10</f>
        <v>20</v>
      </c>
    </row>
    <row r="11" spans="1:14" x14ac:dyDescent="0.2">
      <c r="A11" s="2" t="s">
        <v>9</v>
      </c>
      <c r="B11" s="21">
        <v>364</v>
      </c>
      <c r="C11" s="81">
        <f t="shared" ref="C11:C20" si="0">B11/$F$20</f>
        <v>6.7557535263548629E-2</v>
      </c>
      <c r="D11" s="21">
        <v>322</v>
      </c>
      <c r="E11" s="81">
        <f t="shared" ref="E11:E20" si="1">D11/$F$20</f>
        <v>5.976243504083148E-2</v>
      </c>
      <c r="F11" s="80">
        <f t="shared" ref="F11:F19" si="2">B11+D11</f>
        <v>686</v>
      </c>
      <c r="G11" s="21">
        <v>284</v>
      </c>
      <c r="H11" s="81">
        <f t="shared" ref="H11:H20" si="3">G11/$K$20</f>
        <v>6.761904761904762E-2</v>
      </c>
      <c r="I11" s="21">
        <v>233</v>
      </c>
      <c r="J11" s="28">
        <f t="shared" ref="J11:J20" si="4">I11/$K$20</f>
        <v>5.5476190476190478E-2</v>
      </c>
      <c r="K11" s="16">
        <f t="shared" ref="K11:K20" si="5">G11+I11</f>
        <v>517</v>
      </c>
      <c r="L11" s="16">
        <f t="shared" ref="L11:L20" si="6">B11-G11</f>
        <v>80</v>
      </c>
      <c r="M11" s="16">
        <f t="shared" ref="M11:M20" si="7">D11-I11</f>
        <v>89</v>
      </c>
      <c r="N11" s="16">
        <f t="shared" ref="N11:N20" si="8">F11-K11</f>
        <v>169</v>
      </c>
    </row>
    <row r="12" spans="1:14" x14ac:dyDescent="0.2">
      <c r="A12" s="2" t="s">
        <v>10</v>
      </c>
      <c r="B12" s="21">
        <v>546</v>
      </c>
      <c r="C12" s="81">
        <f t="shared" si="0"/>
        <v>0.10133630289532294</v>
      </c>
      <c r="D12" s="21">
        <v>477</v>
      </c>
      <c r="E12" s="81">
        <f t="shared" si="1"/>
        <v>8.8530066815144762E-2</v>
      </c>
      <c r="F12" s="80">
        <f>B12+D12</f>
        <v>1023</v>
      </c>
      <c r="G12" s="21">
        <v>414</v>
      </c>
      <c r="H12" s="81">
        <f t="shared" si="3"/>
        <v>9.8571428571428574E-2</v>
      </c>
      <c r="I12" s="21">
        <v>367</v>
      </c>
      <c r="J12" s="28">
        <f t="shared" si="4"/>
        <v>8.7380952380952379E-2</v>
      </c>
      <c r="K12" s="16">
        <f t="shared" si="5"/>
        <v>781</v>
      </c>
      <c r="L12" s="16">
        <f t="shared" si="6"/>
        <v>132</v>
      </c>
      <c r="M12" s="16">
        <f>D12-I12</f>
        <v>110</v>
      </c>
      <c r="N12" s="16">
        <f t="shared" si="8"/>
        <v>242</v>
      </c>
    </row>
    <row r="13" spans="1:14" x14ac:dyDescent="0.2">
      <c r="A13" s="2" t="s">
        <v>11</v>
      </c>
      <c r="B13" s="21">
        <v>475</v>
      </c>
      <c r="C13" s="81">
        <f t="shared" si="0"/>
        <v>8.8158871566443947E-2</v>
      </c>
      <c r="D13" s="21">
        <v>315</v>
      </c>
      <c r="E13" s="81">
        <f t="shared" si="1"/>
        <v>5.8463251670378621E-2</v>
      </c>
      <c r="F13" s="80">
        <f t="shared" si="2"/>
        <v>790</v>
      </c>
      <c r="G13" s="21">
        <v>385</v>
      </c>
      <c r="H13" s="81">
        <f t="shared" si="3"/>
        <v>9.166666666666666E-2</v>
      </c>
      <c r="I13" s="21">
        <v>258</v>
      </c>
      <c r="J13" s="28">
        <f t="shared" si="4"/>
        <v>6.142857142857143E-2</v>
      </c>
      <c r="K13" s="16">
        <f t="shared" si="5"/>
        <v>643</v>
      </c>
      <c r="L13" s="16">
        <f t="shared" si="6"/>
        <v>90</v>
      </c>
      <c r="M13" s="16">
        <f t="shared" si="7"/>
        <v>57</v>
      </c>
      <c r="N13" s="16">
        <f t="shared" si="8"/>
        <v>147</v>
      </c>
    </row>
    <row r="14" spans="1:14" x14ac:dyDescent="0.2">
      <c r="A14" s="2" t="s">
        <v>12</v>
      </c>
      <c r="B14" s="21">
        <v>460</v>
      </c>
      <c r="C14" s="81">
        <f t="shared" si="0"/>
        <v>8.537490720118783E-2</v>
      </c>
      <c r="D14" s="21">
        <v>336</v>
      </c>
      <c r="E14" s="81">
        <f t="shared" si="1"/>
        <v>6.2360801781737196E-2</v>
      </c>
      <c r="F14" s="80">
        <f t="shared" si="2"/>
        <v>796</v>
      </c>
      <c r="G14" s="21">
        <v>364</v>
      </c>
      <c r="H14" s="81">
        <f t="shared" si="3"/>
        <v>8.666666666666667E-2</v>
      </c>
      <c r="I14" s="21">
        <v>240</v>
      </c>
      <c r="J14" s="28">
        <f t="shared" si="4"/>
        <v>5.7142857142857141E-2</v>
      </c>
      <c r="K14" s="16">
        <f t="shared" si="5"/>
        <v>604</v>
      </c>
      <c r="L14" s="16">
        <f t="shared" si="6"/>
        <v>96</v>
      </c>
      <c r="M14" s="16">
        <f t="shared" si="7"/>
        <v>96</v>
      </c>
      <c r="N14" s="16">
        <f t="shared" si="8"/>
        <v>192</v>
      </c>
    </row>
    <row r="15" spans="1:14" x14ac:dyDescent="0.2">
      <c r="A15" s="2" t="s">
        <v>13</v>
      </c>
      <c r="B15" s="21">
        <v>436</v>
      </c>
      <c r="C15" s="81">
        <f t="shared" si="0"/>
        <v>8.0920564216778026E-2</v>
      </c>
      <c r="D15" s="21">
        <v>239</v>
      </c>
      <c r="E15" s="81">
        <f t="shared" si="1"/>
        <v>4.4357832219747588E-2</v>
      </c>
      <c r="F15" s="80">
        <f t="shared" si="2"/>
        <v>675</v>
      </c>
      <c r="G15" s="21">
        <v>342</v>
      </c>
      <c r="H15" s="81">
        <f t="shared" si="3"/>
        <v>8.1428571428571433E-2</v>
      </c>
      <c r="I15" s="21">
        <v>187</v>
      </c>
      <c r="J15" s="28">
        <f t="shared" si="4"/>
        <v>4.4523809523809521E-2</v>
      </c>
      <c r="K15" s="16">
        <f t="shared" si="5"/>
        <v>529</v>
      </c>
      <c r="L15" s="16">
        <f t="shared" si="6"/>
        <v>94</v>
      </c>
      <c r="M15" s="16">
        <f t="shared" si="7"/>
        <v>52</v>
      </c>
      <c r="N15" s="16">
        <f t="shared" si="8"/>
        <v>146</v>
      </c>
    </row>
    <row r="16" spans="1:14" x14ac:dyDescent="0.2">
      <c r="A16" s="2" t="s">
        <v>14</v>
      </c>
      <c r="B16" s="21">
        <v>353</v>
      </c>
      <c r="C16" s="81">
        <f t="shared" si="0"/>
        <v>6.5515961395694142E-2</v>
      </c>
      <c r="D16" s="21">
        <v>204</v>
      </c>
      <c r="E16" s="81">
        <f t="shared" si="1"/>
        <v>3.7861915367483297E-2</v>
      </c>
      <c r="F16" s="80">
        <f t="shared" si="2"/>
        <v>557</v>
      </c>
      <c r="G16" s="21">
        <v>275</v>
      </c>
      <c r="H16" s="81">
        <f t="shared" si="3"/>
        <v>6.5476190476190479E-2</v>
      </c>
      <c r="I16" s="21">
        <v>153</v>
      </c>
      <c r="J16" s="28">
        <f t="shared" si="4"/>
        <v>3.6428571428571428E-2</v>
      </c>
      <c r="K16" s="16">
        <f t="shared" si="5"/>
        <v>428</v>
      </c>
      <c r="L16" s="16">
        <f t="shared" si="6"/>
        <v>78</v>
      </c>
      <c r="M16" s="16">
        <f t="shared" si="7"/>
        <v>51</v>
      </c>
      <c r="N16" s="16">
        <f t="shared" si="8"/>
        <v>129</v>
      </c>
    </row>
    <row r="17" spans="1:14" x14ac:dyDescent="0.2">
      <c r="A17" s="2" t="s">
        <v>15</v>
      </c>
      <c r="B17" s="21">
        <v>285</v>
      </c>
      <c r="C17" s="81">
        <f t="shared" si="0"/>
        <v>5.2895322939866367E-2</v>
      </c>
      <c r="D17" s="21">
        <v>134</v>
      </c>
      <c r="E17" s="81">
        <f t="shared" si="1"/>
        <v>2.4870081662954714E-2</v>
      </c>
      <c r="F17" s="80">
        <f t="shared" si="2"/>
        <v>419</v>
      </c>
      <c r="G17" s="21">
        <v>238</v>
      </c>
      <c r="H17" s="81">
        <f t="shared" si="3"/>
        <v>5.6666666666666664E-2</v>
      </c>
      <c r="I17" s="21">
        <v>110</v>
      </c>
      <c r="J17" s="28">
        <f t="shared" si="4"/>
        <v>2.6190476190476191E-2</v>
      </c>
      <c r="K17" s="16">
        <f t="shared" si="5"/>
        <v>348</v>
      </c>
      <c r="L17" s="16">
        <f t="shared" si="6"/>
        <v>47</v>
      </c>
      <c r="M17" s="16">
        <f t="shared" si="7"/>
        <v>24</v>
      </c>
      <c r="N17" s="16">
        <f t="shared" si="8"/>
        <v>71</v>
      </c>
    </row>
    <row r="18" spans="1:14" x14ac:dyDescent="0.2">
      <c r="A18" s="2" t="s">
        <v>16</v>
      </c>
      <c r="B18" s="21">
        <v>172</v>
      </c>
      <c r="C18" s="81">
        <f t="shared" si="0"/>
        <v>3.1922791388270227E-2</v>
      </c>
      <c r="D18" s="21">
        <v>71</v>
      </c>
      <c r="E18" s="81">
        <f t="shared" si="1"/>
        <v>1.317743132887899E-2</v>
      </c>
      <c r="F18" s="80">
        <f t="shared" si="2"/>
        <v>243</v>
      </c>
      <c r="G18" s="21">
        <v>138</v>
      </c>
      <c r="H18" s="81">
        <f t="shared" si="3"/>
        <v>3.2857142857142856E-2</v>
      </c>
      <c r="I18" s="21">
        <v>55</v>
      </c>
      <c r="J18" s="28">
        <f t="shared" si="4"/>
        <v>1.3095238095238096E-2</v>
      </c>
      <c r="K18" s="16">
        <f t="shared" si="5"/>
        <v>193</v>
      </c>
      <c r="L18" s="16">
        <f t="shared" si="6"/>
        <v>34</v>
      </c>
      <c r="M18" s="16">
        <f t="shared" si="7"/>
        <v>16</v>
      </c>
      <c r="N18" s="16">
        <f t="shared" si="8"/>
        <v>50</v>
      </c>
    </row>
    <row r="19" spans="1:14" x14ac:dyDescent="0.2">
      <c r="A19" s="2" t="s">
        <v>17</v>
      </c>
      <c r="B19" s="21">
        <v>83</v>
      </c>
      <c r="C19" s="81">
        <f t="shared" si="0"/>
        <v>1.540460282108389E-2</v>
      </c>
      <c r="D19" s="21">
        <v>39</v>
      </c>
      <c r="E19" s="81">
        <f t="shared" si="1"/>
        <v>7.2383073496659241E-3</v>
      </c>
      <c r="F19" s="80">
        <f t="shared" si="2"/>
        <v>122</v>
      </c>
      <c r="G19" s="21">
        <v>67</v>
      </c>
      <c r="H19" s="81">
        <f t="shared" si="3"/>
        <v>1.5952380952380954E-2</v>
      </c>
      <c r="I19" s="21">
        <v>33</v>
      </c>
      <c r="J19" s="28">
        <f t="shared" si="4"/>
        <v>7.8571428571428577E-3</v>
      </c>
      <c r="K19" s="16">
        <f t="shared" si="5"/>
        <v>100</v>
      </c>
      <c r="L19" s="16">
        <f t="shared" si="6"/>
        <v>16</v>
      </c>
      <c r="M19" s="16">
        <f t="shared" si="7"/>
        <v>6</v>
      </c>
      <c r="N19" s="16">
        <f t="shared" si="8"/>
        <v>22</v>
      </c>
    </row>
    <row r="20" spans="1:14" ht="15.75" x14ac:dyDescent="0.25">
      <c r="A20" s="5" t="s">
        <v>5</v>
      </c>
      <c r="B20" s="17">
        <f>SUM(B10:B19)</f>
        <v>3225</v>
      </c>
      <c r="C20" s="23">
        <f t="shared" si="0"/>
        <v>0.59855233853006684</v>
      </c>
      <c r="D20" s="17">
        <f>SUM(D10:D19)</f>
        <v>2163</v>
      </c>
      <c r="E20" s="23">
        <f t="shared" si="1"/>
        <v>0.40144766146993316</v>
      </c>
      <c r="F20" s="17">
        <f>B20+D20</f>
        <v>5388</v>
      </c>
      <c r="G20" s="17">
        <f>SUM(G10:G19)</f>
        <v>2541</v>
      </c>
      <c r="H20" s="23">
        <f t="shared" si="3"/>
        <v>0.60499999999999998</v>
      </c>
      <c r="I20" s="17">
        <f>SUM(I10:I19)</f>
        <v>1659</v>
      </c>
      <c r="J20" s="23">
        <f t="shared" si="4"/>
        <v>0.39500000000000002</v>
      </c>
      <c r="K20" s="17">
        <f t="shared" si="5"/>
        <v>4200</v>
      </c>
      <c r="L20" s="17">
        <f t="shared" si="6"/>
        <v>684</v>
      </c>
      <c r="M20" s="17">
        <f t="shared" si="7"/>
        <v>504</v>
      </c>
      <c r="N20" s="17">
        <f t="shared" si="8"/>
        <v>1188</v>
      </c>
    </row>
    <row r="42" spans="3:9" x14ac:dyDescent="0.2">
      <c r="C42" s="92" t="s">
        <v>223</v>
      </c>
      <c r="D42" s="92"/>
      <c r="E42" s="92"/>
      <c r="F42" s="92"/>
      <c r="G42" s="92"/>
      <c r="H42" s="92"/>
      <c r="I42" s="92"/>
    </row>
    <row r="43" spans="3:9" x14ac:dyDescent="0.2">
      <c r="C43" s="92"/>
      <c r="D43" s="92"/>
      <c r="E43" s="92"/>
      <c r="F43" s="92"/>
      <c r="G43" s="92"/>
      <c r="H43" s="92"/>
      <c r="I43" s="92"/>
    </row>
    <row r="44" spans="3:9" x14ac:dyDescent="0.2">
      <c r="C44" s="92"/>
      <c r="D44" s="92"/>
      <c r="E44" s="92"/>
      <c r="F44" s="92"/>
      <c r="G44" s="92"/>
      <c r="H44" s="92"/>
      <c r="I44" s="92"/>
    </row>
  </sheetData>
  <mergeCells count="7">
    <mergeCell ref="C42:I44"/>
    <mergeCell ref="A8:A9"/>
    <mergeCell ref="A3:I3"/>
    <mergeCell ref="A7:N7"/>
    <mergeCell ref="B8:F8"/>
    <mergeCell ref="G8:K8"/>
    <mergeCell ref="L8:N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zoomScaleNormal="100" workbookViewId="0"/>
  </sheetViews>
  <sheetFormatPr baseColWidth="10" defaultRowHeight="12.75" x14ac:dyDescent="0.2"/>
  <cols>
    <col min="1" max="1" width="23.85546875" style="9" customWidth="1"/>
    <col min="2" max="16384" width="11.42578125" style="9"/>
  </cols>
  <sheetData>
    <row r="1" spans="1:14" ht="15.75" x14ac:dyDescent="0.25">
      <c r="A1" s="12" t="s">
        <v>18</v>
      </c>
    </row>
    <row r="2" spans="1:14" ht="15.75" x14ac:dyDescent="0.25">
      <c r="A2" s="12"/>
    </row>
    <row r="3" spans="1:14" ht="15" x14ac:dyDescent="0.25">
      <c r="A3" s="96" t="s">
        <v>224</v>
      </c>
      <c r="B3" s="96"/>
      <c r="C3" s="96"/>
      <c r="D3" s="96"/>
      <c r="E3" s="96"/>
      <c r="F3" s="96"/>
      <c r="G3" s="96"/>
      <c r="H3" s="96"/>
      <c r="I3" s="96"/>
    </row>
    <row r="4" spans="1:14" ht="15.75" x14ac:dyDescent="0.25">
      <c r="A4" s="12"/>
    </row>
    <row r="7" spans="1:14" x14ac:dyDescent="0.2">
      <c r="A7" s="97" t="s">
        <v>221</v>
      </c>
      <c r="B7" s="97"/>
      <c r="C7" s="97"/>
      <c r="D7" s="97"/>
      <c r="E7" s="97"/>
      <c r="F7" s="97"/>
      <c r="G7" s="97"/>
      <c r="H7" s="97"/>
      <c r="I7" s="97"/>
      <c r="J7" s="97"/>
      <c r="K7" s="97"/>
      <c r="L7" s="97"/>
      <c r="M7" s="97"/>
      <c r="N7" s="97"/>
    </row>
    <row r="8" spans="1:14" ht="25.5" customHeight="1" x14ac:dyDescent="0.2">
      <c r="A8" s="94" t="s">
        <v>179</v>
      </c>
      <c r="B8" s="98" t="s">
        <v>0</v>
      </c>
      <c r="C8" s="98"/>
      <c r="D8" s="98"/>
      <c r="E8" s="98"/>
      <c r="F8" s="98"/>
      <c r="G8" s="98" t="s">
        <v>1</v>
      </c>
      <c r="H8" s="98"/>
      <c r="I8" s="98"/>
      <c r="J8" s="98"/>
      <c r="K8" s="98"/>
      <c r="L8" s="99" t="s">
        <v>19</v>
      </c>
      <c r="M8" s="99"/>
      <c r="N8" s="99"/>
    </row>
    <row r="9" spans="1:14" ht="51" x14ac:dyDescent="0.2">
      <c r="A9" s="95"/>
      <c r="B9" s="26" t="s">
        <v>160</v>
      </c>
      <c r="C9" s="27" t="s">
        <v>161</v>
      </c>
      <c r="D9" s="10" t="s">
        <v>3</v>
      </c>
      <c r="E9" s="8" t="s">
        <v>4</v>
      </c>
      <c r="F9" s="10" t="s">
        <v>5</v>
      </c>
      <c r="G9" s="26" t="s">
        <v>160</v>
      </c>
      <c r="H9" s="25" t="s">
        <v>158</v>
      </c>
      <c r="I9" s="10" t="s">
        <v>20</v>
      </c>
      <c r="J9" s="25" t="s">
        <v>159</v>
      </c>
      <c r="K9" s="10" t="s">
        <v>5</v>
      </c>
      <c r="L9" s="26" t="s">
        <v>160</v>
      </c>
      <c r="M9" s="10" t="s">
        <v>3</v>
      </c>
      <c r="N9" s="10" t="s">
        <v>5</v>
      </c>
    </row>
    <row r="10" spans="1:14" x14ac:dyDescent="0.2">
      <c r="A10" s="7" t="s">
        <v>154</v>
      </c>
      <c r="B10" s="84">
        <v>188</v>
      </c>
      <c r="C10" s="81">
        <f>B10/$F$18</f>
        <v>3.4892353377876766E-2</v>
      </c>
      <c r="D10" s="84">
        <v>122</v>
      </c>
      <c r="E10" s="81">
        <f>D10/$F$18</f>
        <v>2.2642910170749816E-2</v>
      </c>
      <c r="F10" s="80">
        <f>B10+D10</f>
        <v>310</v>
      </c>
      <c r="G10" s="84">
        <v>152</v>
      </c>
      <c r="H10" s="81">
        <f>G10/$K$18</f>
        <v>3.5031113159714217E-2</v>
      </c>
      <c r="I10" s="84">
        <v>99</v>
      </c>
      <c r="J10" s="29">
        <f>I10/$K$18</f>
        <v>2.2816317123761237E-2</v>
      </c>
      <c r="K10" s="16">
        <f>G10+I10</f>
        <v>251</v>
      </c>
      <c r="L10" s="16">
        <f>B10-G10</f>
        <v>36</v>
      </c>
      <c r="M10" s="16">
        <f>D10-I10</f>
        <v>23</v>
      </c>
      <c r="N10" s="16">
        <f>F10-K10</f>
        <v>59</v>
      </c>
    </row>
    <row r="11" spans="1:14" x14ac:dyDescent="0.2">
      <c r="A11" s="7" t="s">
        <v>155</v>
      </c>
      <c r="B11" s="84">
        <v>917</v>
      </c>
      <c r="C11" s="81">
        <f t="shared" ref="C11:C18" si="0">B11/$F$18</f>
        <v>0.17019302152932442</v>
      </c>
      <c r="D11" s="84">
        <v>377</v>
      </c>
      <c r="E11" s="81">
        <f t="shared" ref="E11:E18" si="1">D11/$F$18</f>
        <v>6.9970304380103931E-2</v>
      </c>
      <c r="F11" s="80">
        <f>B11+D11</f>
        <v>1294</v>
      </c>
      <c r="G11" s="84">
        <v>702</v>
      </c>
      <c r="H11" s="81">
        <f t="shared" ref="H11:H18" si="2">G11/$K$18</f>
        <v>0.16178843051394332</v>
      </c>
      <c r="I11" s="84">
        <v>286</v>
      </c>
      <c r="J11" s="29">
        <f t="shared" ref="J11:J18" si="3">I11/$K$18</f>
        <v>6.5913805024199121E-2</v>
      </c>
      <c r="K11" s="16">
        <f t="shared" ref="K11:K18" si="4">G11+I11</f>
        <v>988</v>
      </c>
      <c r="L11" s="16">
        <f t="shared" ref="L11:L18" si="5">B11-G11</f>
        <v>215</v>
      </c>
      <c r="M11" s="16">
        <f t="shared" ref="M11:M18" si="6">D11-I11</f>
        <v>91</v>
      </c>
      <c r="N11" s="16">
        <f t="shared" ref="N11:N18" si="7">F11-K11</f>
        <v>306</v>
      </c>
    </row>
    <row r="12" spans="1:14" x14ac:dyDescent="0.2">
      <c r="A12" s="7" t="s">
        <v>23</v>
      </c>
      <c r="B12" s="84">
        <v>1592</v>
      </c>
      <c r="C12" s="81">
        <f t="shared" si="0"/>
        <v>0.29547141796585003</v>
      </c>
      <c r="D12" s="84">
        <v>989</v>
      </c>
      <c r="E12" s="81">
        <f t="shared" si="1"/>
        <v>0.18355605048255383</v>
      </c>
      <c r="F12" s="80">
        <f t="shared" ref="F12:F18" si="8">B12+D12</f>
        <v>2581</v>
      </c>
      <c r="G12" s="84">
        <v>1308</v>
      </c>
      <c r="H12" s="81">
        <f t="shared" si="2"/>
        <v>0.30145194745333026</v>
      </c>
      <c r="I12" s="84">
        <v>756</v>
      </c>
      <c r="J12" s="29">
        <f t="shared" si="3"/>
        <v>0.17423369439963124</v>
      </c>
      <c r="K12" s="16">
        <f t="shared" si="4"/>
        <v>2064</v>
      </c>
      <c r="L12" s="16">
        <f t="shared" si="5"/>
        <v>284</v>
      </c>
      <c r="M12" s="16">
        <f t="shared" si="6"/>
        <v>233</v>
      </c>
      <c r="N12" s="16">
        <f t="shared" si="7"/>
        <v>517</v>
      </c>
    </row>
    <row r="13" spans="1:14" x14ac:dyDescent="0.2">
      <c r="A13" s="7" t="s">
        <v>128</v>
      </c>
      <c r="B13" s="84">
        <v>270</v>
      </c>
      <c r="C13" s="81">
        <f t="shared" si="0"/>
        <v>5.0111358574610243E-2</v>
      </c>
      <c r="D13" s="84">
        <v>317</v>
      </c>
      <c r="E13" s="81">
        <f t="shared" si="1"/>
        <v>5.8834446919079436E-2</v>
      </c>
      <c r="F13" s="80">
        <f t="shared" si="8"/>
        <v>587</v>
      </c>
      <c r="G13" s="84">
        <v>237</v>
      </c>
      <c r="H13" s="81">
        <f t="shared" si="2"/>
        <v>5.4620880387185988E-2</v>
      </c>
      <c r="I13" s="84">
        <v>277</v>
      </c>
      <c r="J13" s="82">
        <f t="shared" si="3"/>
        <v>6.3839594376584471E-2</v>
      </c>
      <c r="K13" s="16">
        <f t="shared" si="4"/>
        <v>514</v>
      </c>
      <c r="L13" s="16">
        <f t="shared" si="5"/>
        <v>33</v>
      </c>
      <c r="M13" s="16">
        <f t="shared" si="6"/>
        <v>40</v>
      </c>
      <c r="N13" s="16">
        <f t="shared" si="7"/>
        <v>73</v>
      </c>
    </row>
    <row r="14" spans="1:14" x14ac:dyDescent="0.2">
      <c r="A14" s="7" t="s">
        <v>129</v>
      </c>
      <c r="B14" s="84">
        <v>76</v>
      </c>
      <c r="C14" s="81">
        <f t="shared" si="0"/>
        <v>1.4105419450631032E-2</v>
      </c>
      <c r="D14" s="84">
        <v>93</v>
      </c>
      <c r="E14" s="81">
        <f t="shared" si="1"/>
        <v>1.7260579064587972E-2</v>
      </c>
      <c r="F14" s="80">
        <f t="shared" si="8"/>
        <v>169</v>
      </c>
      <c r="G14" s="84">
        <v>62</v>
      </c>
      <c r="H14" s="81">
        <f t="shared" si="2"/>
        <v>1.4289006683567642E-2</v>
      </c>
      <c r="I14" s="84">
        <v>77</v>
      </c>
      <c r="J14" s="29">
        <f t="shared" si="3"/>
        <v>1.7746024429592073E-2</v>
      </c>
      <c r="K14" s="16">
        <f t="shared" si="4"/>
        <v>139</v>
      </c>
      <c r="L14" s="16">
        <f t="shared" si="5"/>
        <v>14</v>
      </c>
      <c r="M14" s="16">
        <f t="shared" si="6"/>
        <v>16</v>
      </c>
      <c r="N14" s="16">
        <f t="shared" si="7"/>
        <v>30</v>
      </c>
    </row>
    <row r="15" spans="1:14" x14ac:dyDescent="0.2">
      <c r="A15" s="7" t="s">
        <v>156</v>
      </c>
      <c r="B15" s="84">
        <v>25</v>
      </c>
      <c r="C15" s="81">
        <f t="shared" si="0"/>
        <v>4.6399406087602076E-3</v>
      </c>
      <c r="D15" s="84">
        <v>58</v>
      </c>
      <c r="E15" s="81">
        <f t="shared" si="1"/>
        <v>1.0764662212323682E-2</v>
      </c>
      <c r="F15" s="80">
        <f t="shared" si="8"/>
        <v>83</v>
      </c>
      <c r="G15" s="84">
        <v>24</v>
      </c>
      <c r="H15" s="81">
        <f t="shared" si="2"/>
        <v>5.5312283936390875E-3</v>
      </c>
      <c r="I15" s="84">
        <v>40</v>
      </c>
      <c r="J15" s="29">
        <f t="shared" si="3"/>
        <v>9.2187139893984797E-3</v>
      </c>
      <c r="K15" s="16">
        <f t="shared" si="4"/>
        <v>64</v>
      </c>
      <c r="L15" s="16">
        <f t="shared" si="5"/>
        <v>1</v>
      </c>
      <c r="M15" s="16">
        <f t="shared" si="6"/>
        <v>18</v>
      </c>
      <c r="N15" s="16">
        <f t="shared" si="7"/>
        <v>19</v>
      </c>
    </row>
    <row r="16" spans="1:14" x14ac:dyDescent="0.2">
      <c r="A16" s="7" t="s">
        <v>213</v>
      </c>
      <c r="B16" s="84">
        <v>79</v>
      </c>
      <c r="C16" s="81">
        <f t="shared" si="0"/>
        <v>1.4662212323682257E-2</v>
      </c>
      <c r="D16" s="84">
        <v>114</v>
      </c>
      <c r="E16" s="81">
        <f t="shared" si="1"/>
        <v>2.1158129175946547E-2</v>
      </c>
      <c r="F16" s="80">
        <f t="shared" si="8"/>
        <v>193</v>
      </c>
      <c r="G16" s="84">
        <v>70</v>
      </c>
      <c r="H16" s="81">
        <f t="shared" si="2"/>
        <v>1.6132749481447339E-2</v>
      </c>
      <c r="I16" s="84">
        <v>105</v>
      </c>
      <c r="J16" s="29">
        <f t="shared" si="3"/>
        <v>2.4199124222171006E-2</v>
      </c>
      <c r="K16" s="16">
        <f t="shared" si="4"/>
        <v>175</v>
      </c>
      <c r="L16" s="16">
        <f t="shared" si="5"/>
        <v>9</v>
      </c>
      <c r="M16" s="16">
        <f t="shared" si="6"/>
        <v>9</v>
      </c>
      <c r="N16" s="16">
        <f t="shared" si="7"/>
        <v>18</v>
      </c>
    </row>
    <row r="17" spans="1:14" x14ac:dyDescent="0.2">
      <c r="A17" s="7" t="s">
        <v>214</v>
      </c>
      <c r="B17" s="84">
        <v>78</v>
      </c>
      <c r="C17" s="81">
        <f t="shared" si="0"/>
        <v>1.4476614699331848E-2</v>
      </c>
      <c r="D17" s="84">
        <v>93</v>
      </c>
      <c r="E17" s="81">
        <f t="shared" si="1"/>
        <v>1.7260579064587972E-2</v>
      </c>
      <c r="F17" s="80">
        <f t="shared" si="8"/>
        <v>171</v>
      </c>
      <c r="G17" s="84">
        <v>65</v>
      </c>
      <c r="H17" s="81">
        <f t="shared" si="2"/>
        <v>1.4980410232772528E-2</v>
      </c>
      <c r="I17" s="84">
        <v>79</v>
      </c>
      <c r="J17" s="29">
        <f t="shared" si="3"/>
        <v>1.8206960129061995E-2</v>
      </c>
      <c r="K17" s="16">
        <f t="shared" si="4"/>
        <v>144</v>
      </c>
      <c r="L17" s="16">
        <f t="shared" si="5"/>
        <v>13</v>
      </c>
      <c r="M17" s="16">
        <f t="shared" si="6"/>
        <v>14</v>
      </c>
      <c r="N17" s="16">
        <f t="shared" si="7"/>
        <v>27</v>
      </c>
    </row>
    <row r="18" spans="1:14" ht="15.75" x14ac:dyDescent="0.25">
      <c r="A18" s="5" t="s">
        <v>5</v>
      </c>
      <c r="B18" s="17">
        <f>SUM(B10:B17)</f>
        <v>3225</v>
      </c>
      <c r="C18" s="23">
        <f t="shared" si="0"/>
        <v>0.59855233853006684</v>
      </c>
      <c r="D18" s="17">
        <f>SUM(D10:D17)</f>
        <v>2163</v>
      </c>
      <c r="E18" s="23">
        <f t="shared" si="1"/>
        <v>0.40144766146993316</v>
      </c>
      <c r="F18" s="17">
        <f t="shared" si="8"/>
        <v>5388</v>
      </c>
      <c r="G18" s="17">
        <f>SUM(G10:G17)</f>
        <v>2620</v>
      </c>
      <c r="H18" s="23">
        <f t="shared" si="2"/>
        <v>0.60382576630560036</v>
      </c>
      <c r="I18" s="17">
        <f>SUM(I10:I17)</f>
        <v>1719</v>
      </c>
      <c r="J18" s="30">
        <f t="shared" si="3"/>
        <v>0.39617423369439964</v>
      </c>
      <c r="K18" s="17">
        <f t="shared" si="4"/>
        <v>4339</v>
      </c>
      <c r="L18" s="17">
        <f t="shared" si="5"/>
        <v>605</v>
      </c>
      <c r="M18" s="17">
        <f t="shared" si="6"/>
        <v>444</v>
      </c>
      <c r="N18" s="17">
        <f t="shared" si="7"/>
        <v>1049</v>
      </c>
    </row>
    <row r="41" spans="2:8" x14ac:dyDescent="0.2">
      <c r="B41" s="92" t="s">
        <v>225</v>
      </c>
      <c r="C41" s="92"/>
      <c r="D41" s="92"/>
      <c r="E41" s="92"/>
      <c r="F41" s="92"/>
      <c r="G41" s="92"/>
      <c r="H41" s="92"/>
    </row>
    <row r="42" spans="2:8" x14ac:dyDescent="0.2">
      <c r="B42" s="92"/>
      <c r="C42" s="92"/>
      <c r="D42" s="92"/>
      <c r="E42" s="92"/>
      <c r="F42" s="92"/>
      <c r="G42" s="92"/>
      <c r="H42" s="92"/>
    </row>
    <row r="43" spans="2:8" x14ac:dyDescent="0.2">
      <c r="B43" s="92"/>
      <c r="C43" s="92"/>
      <c r="D43" s="92"/>
      <c r="E43" s="92"/>
      <c r="F43" s="92"/>
      <c r="G43" s="92"/>
      <c r="H43" s="92"/>
    </row>
  </sheetData>
  <mergeCells count="7">
    <mergeCell ref="B41:H43"/>
    <mergeCell ref="A8:A9"/>
    <mergeCell ref="A3:I3"/>
    <mergeCell ref="A7:N7"/>
    <mergeCell ref="B8:F8"/>
    <mergeCell ref="G8:K8"/>
    <mergeCell ref="L8:N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4"/>
  <sheetViews>
    <sheetView zoomScaleNormal="100" workbookViewId="0"/>
  </sheetViews>
  <sheetFormatPr baseColWidth="10" defaultRowHeight="12.75" x14ac:dyDescent="0.2"/>
  <cols>
    <col min="1" max="21" width="11.42578125" style="9"/>
    <col min="22" max="22" width="12.85546875" style="9" customWidth="1"/>
    <col min="23" max="24" width="11.42578125" style="9"/>
    <col min="25" max="25" width="12.5703125" style="9" customWidth="1"/>
    <col min="26" max="16384" width="11.42578125" style="9"/>
  </cols>
  <sheetData>
    <row r="1" spans="1:28" ht="15.75" x14ac:dyDescent="0.25">
      <c r="A1" s="12" t="s">
        <v>18</v>
      </c>
    </row>
    <row r="2" spans="1:28" ht="15.75" x14ac:dyDescent="0.25">
      <c r="A2" s="12"/>
    </row>
    <row r="3" spans="1:28" ht="15.75" x14ac:dyDescent="0.25">
      <c r="A3" s="12"/>
    </row>
    <row r="4" spans="1:28" ht="15" x14ac:dyDescent="0.25">
      <c r="A4" s="96" t="s">
        <v>226</v>
      </c>
      <c r="B4" s="96"/>
      <c r="C4" s="96"/>
      <c r="D4" s="96"/>
      <c r="E4" s="96"/>
      <c r="F4" s="96"/>
      <c r="G4" s="96"/>
      <c r="H4" s="96"/>
      <c r="I4" s="96"/>
      <c r="J4" s="96"/>
      <c r="K4" s="96"/>
    </row>
    <row r="5" spans="1:28" ht="15.75" x14ac:dyDescent="0.25">
      <c r="A5" s="12"/>
    </row>
    <row r="8" spans="1:28" x14ac:dyDescent="0.2">
      <c r="A8" s="100" t="s">
        <v>221</v>
      </c>
      <c r="B8" s="101"/>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2"/>
    </row>
    <row r="9" spans="1:28" x14ac:dyDescent="0.2">
      <c r="A9" s="94" t="s">
        <v>178</v>
      </c>
      <c r="B9" s="98" t="s">
        <v>21</v>
      </c>
      <c r="C9" s="98"/>
      <c r="D9" s="98"/>
      <c r="E9" s="98" t="s">
        <v>22</v>
      </c>
      <c r="F9" s="98"/>
      <c r="G9" s="98"/>
      <c r="H9" s="98" t="s">
        <v>23</v>
      </c>
      <c r="I9" s="98"/>
      <c r="J9" s="98"/>
      <c r="K9" s="98" t="s">
        <v>24</v>
      </c>
      <c r="L9" s="98"/>
      <c r="M9" s="98"/>
      <c r="N9" s="98" t="s">
        <v>25</v>
      </c>
      <c r="O9" s="98"/>
      <c r="P9" s="98"/>
      <c r="Q9" s="98" t="s">
        <v>26</v>
      </c>
      <c r="R9" s="98"/>
      <c r="S9" s="98"/>
      <c r="T9" s="98" t="s">
        <v>215</v>
      </c>
      <c r="U9" s="98"/>
      <c r="V9" s="98"/>
      <c r="W9" s="98" t="s">
        <v>216</v>
      </c>
      <c r="X9" s="98"/>
      <c r="Y9" s="98"/>
      <c r="Z9" s="98" t="s">
        <v>5</v>
      </c>
      <c r="AA9" s="98"/>
      <c r="AB9" s="98"/>
    </row>
    <row r="10" spans="1:28" ht="38.25" x14ac:dyDescent="0.2">
      <c r="A10" s="95"/>
      <c r="B10" s="26" t="s">
        <v>160</v>
      </c>
      <c r="C10" s="10" t="s">
        <v>20</v>
      </c>
      <c r="D10" s="8" t="s">
        <v>27</v>
      </c>
      <c r="E10" s="26" t="s">
        <v>160</v>
      </c>
      <c r="F10" s="10" t="s">
        <v>3</v>
      </c>
      <c r="G10" s="8" t="s">
        <v>28</v>
      </c>
      <c r="H10" s="26" t="s">
        <v>160</v>
      </c>
      <c r="I10" s="10" t="s">
        <v>3</v>
      </c>
      <c r="J10" s="8" t="s">
        <v>29</v>
      </c>
      <c r="K10" s="26" t="s">
        <v>160</v>
      </c>
      <c r="L10" s="10" t="s">
        <v>3</v>
      </c>
      <c r="M10" s="8" t="s">
        <v>30</v>
      </c>
      <c r="N10" s="26" t="s">
        <v>160</v>
      </c>
      <c r="O10" s="10" t="s">
        <v>3</v>
      </c>
      <c r="P10" s="8" t="s">
        <v>31</v>
      </c>
      <c r="Q10" s="26" t="s">
        <v>160</v>
      </c>
      <c r="R10" s="10" t="s">
        <v>3</v>
      </c>
      <c r="S10" s="8" t="s">
        <v>32</v>
      </c>
      <c r="T10" s="26" t="s">
        <v>160</v>
      </c>
      <c r="U10" s="10" t="s">
        <v>3</v>
      </c>
      <c r="V10" s="8" t="s">
        <v>218</v>
      </c>
      <c r="W10" s="26" t="s">
        <v>160</v>
      </c>
      <c r="X10" s="10" t="s">
        <v>3</v>
      </c>
      <c r="Y10" s="8" t="s">
        <v>217</v>
      </c>
      <c r="Z10" s="26" t="s">
        <v>160</v>
      </c>
      <c r="AA10" s="10" t="s">
        <v>3</v>
      </c>
      <c r="AB10" s="10" t="s">
        <v>7</v>
      </c>
    </row>
    <row r="11" spans="1:28" x14ac:dyDescent="0.2">
      <c r="A11" s="7" t="s">
        <v>8</v>
      </c>
      <c r="B11" s="84">
        <v>2</v>
      </c>
      <c r="C11" s="84">
        <v>1</v>
      </c>
      <c r="D11" s="80">
        <f>B11+C11</f>
        <v>3</v>
      </c>
      <c r="E11" s="84">
        <v>13</v>
      </c>
      <c r="F11" s="84">
        <v>5</v>
      </c>
      <c r="G11" s="80">
        <f>E11+F11</f>
        <v>18</v>
      </c>
      <c r="H11" s="84">
        <v>15</v>
      </c>
      <c r="I11" s="84">
        <v>7</v>
      </c>
      <c r="J11" s="80">
        <f>H11+I11</f>
        <v>22</v>
      </c>
      <c r="K11" s="84">
        <v>3</v>
      </c>
      <c r="L11" s="84">
        <v>9</v>
      </c>
      <c r="M11" s="80">
        <f>K11+L11</f>
        <v>12</v>
      </c>
      <c r="N11" s="84">
        <v>1</v>
      </c>
      <c r="O11" s="84">
        <v>1</v>
      </c>
      <c r="P11" s="80">
        <f>N11+O11</f>
        <v>2</v>
      </c>
      <c r="Q11" s="84">
        <v>0</v>
      </c>
      <c r="R11" s="84">
        <v>0</v>
      </c>
      <c r="S11" s="80">
        <f>Q11+R11</f>
        <v>0</v>
      </c>
      <c r="T11" s="84">
        <v>0</v>
      </c>
      <c r="U11" s="84">
        <v>0</v>
      </c>
      <c r="V11" s="80">
        <f>T11+U11</f>
        <v>0</v>
      </c>
      <c r="W11" s="84">
        <v>0</v>
      </c>
      <c r="X11" s="84">
        <v>0</v>
      </c>
      <c r="Y11" s="80">
        <f>W11+X11</f>
        <v>0</v>
      </c>
      <c r="Z11" s="80">
        <f>B11+E11+H11+K11+N11+Q11+T11+W11</f>
        <v>34</v>
      </c>
      <c r="AA11" s="80">
        <f>C11+F11+I11+L11+O11+R11+U11+X11</f>
        <v>23</v>
      </c>
      <c r="AB11" s="16">
        <f>Z11+AA11</f>
        <v>57</v>
      </c>
    </row>
    <row r="12" spans="1:28" x14ac:dyDescent="0.2">
      <c r="A12" s="7" t="s">
        <v>9</v>
      </c>
      <c r="B12" s="84">
        <v>19</v>
      </c>
      <c r="C12" s="84">
        <v>13</v>
      </c>
      <c r="D12" s="80">
        <f t="shared" ref="D12:D20" si="0">B12+C12</f>
        <v>32</v>
      </c>
      <c r="E12" s="84">
        <v>79</v>
      </c>
      <c r="F12" s="84">
        <v>42</v>
      </c>
      <c r="G12" s="80">
        <f t="shared" ref="G12:G20" si="1">E12+F12</f>
        <v>121</v>
      </c>
      <c r="H12" s="84">
        <v>132</v>
      </c>
      <c r="I12" s="84">
        <v>86</v>
      </c>
      <c r="J12" s="80">
        <f t="shared" ref="J12:J20" si="2">H12+I12</f>
        <v>218</v>
      </c>
      <c r="K12" s="84">
        <v>35</v>
      </c>
      <c r="L12" s="84">
        <v>65</v>
      </c>
      <c r="M12" s="80">
        <f t="shared" ref="M12:M20" si="3">K12+L12</f>
        <v>100</v>
      </c>
      <c r="N12" s="84">
        <v>11</v>
      </c>
      <c r="O12" s="84">
        <v>14</v>
      </c>
      <c r="P12" s="80">
        <f t="shared" ref="P12:P20" si="4">N12+O12</f>
        <v>25</v>
      </c>
      <c r="Q12" s="84">
        <v>4</v>
      </c>
      <c r="R12" s="84">
        <v>8</v>
      </c>
      <c r="S12" s="80">
        <f t="shared" ref="S12:S20" si="5">Q12+R12</f>
        <v>12</v>
      </c>
      <c r="T12" s="84">
        <v>5</v>
      </c>
      <c r="U12" s="84">
        <v>10</v>
      </c>
      <c r="V12" s="80">
        <f t="shared" ref="V12:V20" si="6">T12+U12</f>
        <v>15</v>
      </c>
      <c r="W12" s="84">
        <v>2</v>
      </c>
      <c r="X12" s="84">
        <v>7</v>
      </c>
      <c r="Y12" s="80">
        <f t="shared" ref="Y12:Y20" si="7">W12+X12</f>
        <v>9</v>
      </c>
      <c r="Z12" s="80">
        <f t="shared" ref="Z12:Z20" si="8">B12+E12+H12+K12+N12+Q12+T12+W12</f>
        <v>287</v>
      </c>
      <c r="AA12" s="80">
        <f t="shared" ref="AA12:AA20" si="9">C12+F12+I12+L12+O12+R12+U12+X12</f>
        <v>245</v>
      </c>
      <c r="AB12" s="16">
        <f t="shared" ref="AB12:AB20" si="10">Z12+AA12</f>
        <v>532</v>
      </c>
    </row>
    <row r="13" spans="1:28" x14ac:dyDescent="0.2">
      <c r="A13" s="7" t="s">
        <v>10</v>
      </c>
      <c r="B13" s="84">
        <v>18</v>
      </c>
      <c r="C13" s="84">
        <v>14</v>
      </c>
      <c r="D13" s="80">
        <f t="shared" si="0"/>
        <v>32</v>
      </c>
      <c r="E13" s="84">
        <v>99</v>
      </c>
      <c r="F13" s="84">
        <v>61</v>
      </c>
      <c r="G13" s="80">
        <f t="shared" si="1"/>
        <v>160</v>
      </c>
      <c r="H13" s="84">
        <v>209</v>
      </c>
      <c r="I13" s="84">
        <v>130</v>
      </c>
      <c r="J13" s="80">
        <f t="shared" si="2"/>
        <v>339</v>
      </c>
      <c r="K13" s="84">
        <v>45</v>
      </c>
      <c r="L13" s="84">
        <v>83</v>
      </c>
      <c r="M13" s="80">
        <f t="shared" si="3"/>
        <v>128</v>
      </c>
      <c r="N13" s="84">
        <v>16</v>
      </c>
      <c r="O13" s="84">
        <v>24</v>
      </c>
      <c r="P13" s="80">
        <f t="shared" si="4"/>
        <v>40</v>
      </c>
      <c r="Q13" s="84">
        <v>4</v>
      </c>
      <c r="R13" s="84">
        <v>11</v>
      </c>
      <c r="S13" s="80">
        <f t="shared" si="5"/>
        <v>15</v>
      </c>
      <c r="T13" s="84">
        <v>25</v>
      </c>
      <c r="U13" s="84">
        <v>38</v>
      </c>
      <c r="V13" s="80">
        <f t="shared" si="6"/>
        <v>63</v>
      </c>
      <c r="W13" s="84">
        <v>14</v>
      </c>
      <c r="X13" s="84">
        <v>28</v>
      </c>
      <c r="Y13" s="80">
        <f t="shared" si="7"/>
        <v>42</v>
      </c>
      <c r="Z13" s="80">
        <f t="shared" si="8"/>
        <v>430</v>
      </c>
      <c r="AA13" s="80">
        <f t="shared" si="9"/>
        <v>389</v>
      </c>
      <c r="AB13" s="16">
        <f t="shared" si="10"/>
        <v>819</v>
      </c>
    </row>
    <row r="14" spans="1:28" x14ac:dyDescent="0.2">
      <c r="A14" s="7" t="s">
        <v>11</v>
      </c>
      <c r="B14" s="84">
        <v>22</v>
      </c>
      <c r="C14" s="84">
        <v>9</v>
      </c>
      <c r="D14" s="80">
        <f t="shared" si="0"/>
        <v>31</v>
      </c>
      <c r="E14" s="84">
        <v>96</v>
      </c>
      <c r="F14" s="84">
        <v>44</v>
      </c>
      <c r="G14" s="80">
        <f t="shared" si="1"/>
        <v>140</v>
      </c>
      <c r="H14" s="84">
        <v>191</v>
      </c>
      <c r="I14" s="84">
        <v>109</v>
      </c>
      <c r="J14" s="80">
        <f t="shared" si="2"/>
        <v>300</v>
      </c>
      <c r="K14" s="84">
        <v>36</v>
      </c>
      <c r="L14" s="84">
        <v>42</v>
      </c>
      <c r="M14" s="80">
        <f t="shared" si="3"/>
        <v>78</v>
      </c>
      <c r="N14" s="84">
        <v>8</v>
      </c>
      <c r="O14" s="84">
        <v>11</v>
      </c>
      <c r="P14" s="80">
        <f t="shared" si="4"/>
        <v>19</v>
      </c>
      <c r="Q14" s="84">
        <v>7</v>
      </c>
      <c r="R14" s="84">
        <v>6</v>
      </c>
      <c r="S14" s="80">
        <f t="shared" si="5"/>
        <v>13</v>
      </c>
      <c r="T14" s="84">
        <v>15</v>
      </c>
      <c r="U14" s="84">
        <v>26</v>
      </c>
      <c r="V14" s="80">
        <f t="shared" si="6"/>
        <v>41</v>
      </c>
      <c r="W14" s="84">
        <v>15</v>
      </c>
      <c r="X14" s="84">
        <v>17</v>
      </c>
      <c r="Y14" s="80">
        <f t="shared" si="7"/>
        <v>32</v>
      </c>
      <c r="Z14" s="80">
        <f t="shared" si="8"/>
        <v>390</v>
      </c>
      <c r="AA14" s="80">
        <f t="shared" si="9"/>
        <v>264</v>
      </c>
      <c r="AB14" s="16">
        <f t="shared" si="10"/>
        <v>654</v>
      </c>
    </row>
    <row r="15" spans="1:28" x14ac:dyDescent="0.2">
      <c r="A15" s="7" t="s">
        <v>12</v>
      </c>
      <c r="B15" s="84">
        <v>22</v>
      </c>
      <c r="C15" s="84">
        <v>17</v>
      </c>
      <c r="D15" s="80">
        <f t="shared" si="0"/>
        <v>39</v>
      </c>
      <c r="E15" s="84">
        <v>100</v>
      </c>
      <c r="F15" s="84">
        <v>43</v>
      </c>
      <c r="G15" s="80">
        <f t="shared" si="1"/>
        <v>143</v>
      </c>
      <c r="H15" s="84">
        <v>180</v>
      </c>
      <c r="I15" s="84">
        <v>110</v>
      </c>
      <c r="J15" s="80">
        <f t="shared" si="2"/>
        <v>290</v>
      </c>
      <c r="K15" s="84">
        <v>41</v>
      </c>
      <c r="L15" s="84">
        <v>36</v>
      </c>
      <c r="M15" s="80">
        <f t="shared" si="3"/>
        <v>77</v>
      </c>
      <c r="N15" s="84">
        <v>9</v>
      </c>
      <c r="O15" s="84">
        <v>8</v>
      </c>
      <c r="P15" s="80">
        <f t="shared" si="4"/>
        <v>17</v>
      </c>
      <c r="Q15" s="84">
        <v>5</v>
      </c>
      <c r="R15" s="84">
        <v>7</v>
      </c>
      <c r="S15" s="80">
        <f t="shared" si="5"/>
        <v>12</v>
      </c>
      <c r="T15" s="84">
        <v>9</v>
      </c>
      <c r="U15" s="84">
        <v>12</v>
      </c>
      <c r="V15" s="80">
        <f t="shared" si="6"/>
        <v>21</v>
      </c>
      <c r="W15" s="84">
        <v>14</v>
      </c>
      <c r="X15" s="84">
        <v>13</v>
      </c>
      <c r="Y15" s="80">
        <f t="shared" si="7"/>
        <v>27</v>
      </c>
      <c r="Z15" s="80">
        <f t="shared" si="8"/>
        <v>380</v>
      </c>
      <c r="AA15" s="80">
        <f t="shared" si="9"/>
        <v>246</v>
      </c>
      <c r="AB15" s="16">
        <f t="shared" si="10"/>
        <v>626</v>
      </c>
    </row>
    <row r="16" spans="1:28" x14ac:dyDescent="0.2">
      <c r="A16" s="7" t="s">
        <v>13</v>
      </c>
      <c r="B16" s="84">
        <v>24</v>
      </c>
      <c r="C16" s="84">
        <v>17</v>
      </c>
      <c r="D16" s="80">
        <f t="shared" si="0"/>
        <v>41</v>
      </c>
      <c r="E16" s="84">
        <v>96</v>
      </c>
      <c r="F16" s="84">
        <v>37</v>
      </c>
      <c r="G16" s="80">
        <f t="shared" si="1"/>
        <v>133</v>
      </c>
      <c r="H16" s="84">
        <v>174</v>
      </c>
      <c r="I16" s="84">
        <v>90</v>
      </c>
      <c r="J16" s="80">
        <f t="shared" si="2"/>
        <v>264</v>
      </c>
      <c r="K16" s="84">
        <v>33</v>
      </c>
      <c r="L16" s="84">
        <v>20</v>
      </c>
      <c r="M16" s="80">
        <f t="shared" si="3"/>
        <v>53</v>
      </c>
      <c r="N16" s="84">
        <v>6</v>
      </c>
      <c r="O16" s="84">
        <v>6</v>
      </c>
      <c r="P16" s="80">
        <f t="shared" si="4"/>
        <v>12</v>
      </c>
      <c r="Q16" s="84">
        <v>3</v>
      </c>
      <c r="R16" s="84">
        <v>3</v>
      </c>
      <c r="S16" s="80">
        <f t="shared" si="5"/>
        <v>6</v>
      </c>
      <c r="T16" s="84">
        <v>8</v>
      </c>
      <c r="U16" s="84">
        <v>10</v>
      </c>
      <c r="V16" s="80">
        <f t="shared" si="6"/>
        <v>18</v>
      </c>
      <c r="W16" s="84">
        <v>11</v>
      </c>
      <c r="X16" s="84">
        <v>6</v>
      </c>
      <c r="Y16" s="80">
        <f t="shared" si="7"/>
        <v>17</v>
      </c>
      <c r="Z16" s="80">
        <f t="shared" si="8"/>
        <v>355</v>
      </c>
      <c r="AA16" s="80">
        <f t="shared" si="9"/>
        <v>189</v>
      </c>
      <c r="AB16" s="16">
        <f t="shared" si="10"/>
        <v>544</v>
      </c>
    </row>
    <row r="17" spans="1:28" x14ac:dyDescent="0.2">
      <c r="A17" s="7" t="s">
        <v>14</v>
      </c>
      <c r="B17" s="84">
        <v>18</v>
      </c>
      <c r="C17" s="84">
        <v>13</v>
      </c>
      <c r="D17" s="80">
        <f t="shared" si="0"/>
        <v>31</v>
      </c>
      <c r="E17" s="84">
        <v>82</v>
      </c>
      <c r="F17" s="84">
        <v>17</v>
      </c>
      <c r="G17" s="80">
        <f t="shared" si="1"/>
        <v>99</v>
      </c>
      <c r="H17" s="84">
        <v>155</v>
      </c>
      <c r="I17" s="84">
        <v>97</v>
      </c>
      <c r="J17" s="80">
        <f t="shared" si="2"/>
        <v>252</v>
      </c>
      <c r="K17" s="84">
        <v>16</v>
      </c>
      <c r="L17" s="84">
        <v>10</v>
      </c>
      <c r="M17" s="80">
        <f t="shared" si="3"/>
        <v>26</v>
      </c>
      <c r="N17" s="84">
        <v>7</v>
      </c>
      <c r="O17" s="84">
        <v>6</v>
      </c>
      <c r="P17" s="80">
        <f t="shared" si="4"/>
        <v>13</v>
      </c>
      <c r="Q17" s="84">
        <v>0</v>
      </c>
      <c r="R17" s="84">
        <v>3</v>
      </c>
      <c r="S17" s="80">
        <f t="shared" si="5"/>
        <v>3</v>
      </c>
      <c r="T17" s="84">
        <v>5</v>
      </c>
      <c r="U17" s="84">
        <v>5</v>
      </c>
      <c r="V17" s="80">
        <f t="shared" si="6"/>
        <v>10</v>
      </c>
      <c r="W17" s="84">
        <v>2</v>
      </c>
      <c r="X17" s="84">
        <v>4</v>
      </c>
      <c r="Y17" s="80">
        <f t="shared" si="7"/>
        <v>6</v>
      </c>
      <c r="Z17" s="80">
        <f t="shared" si="8"/>
        <v>285</v>
      </c>
      <c r="AA17" s="80">
        <f t="shared" si="9"/>
        <v>155</v>
      </c>
      <c r="AB17" s="16">
        <f t="shared" si="10"/>
        <v>440</v>
      </c>
    </row>
    <row r="18" spans="1:28" x14ac:dyDescent="0.2">
      <c r="A18" s="7" t="s">
        <v>15</v>
      </c>
      <c r="B18" s="84">
        <v>12</v>
      </c>
      <c r="C18" s="84">
        <v>8</v>
      </c>
      <c r="D18" s="80">
        <f t="shared" si="0"/>
        <v>20</v>
      </c>
      <c r="E18" s="84">
        <v>78</v>
      </c>
      <c r="F18" s="84">
        <v>23</v>
      </c>
      <c r="G18" s="80">
        <f t="shared" si="1"/>
        <v>101</v>
      </c>
      <c r="H18" s="84">
        <v>130</v>
      </c>
      <c r="I18" s="84">
        <v>70</v>
      </c>
      <c r="J18" s="80">
        <f t="shared" si="2"/>
        <v>200</v>
      </c>
      <c r="K18" s="84">
        <v>15</v>
      </c>
      <c r="L18" s="84">
        <v>5</v>
      </c>
      <c r="M18" s="80">
        <f t="shared" si="3"/>
        <v>20</v>
      </c>
      <c r="N18" s="84">
        <v>3</v>
      </c>
      <c r="O18" s="84">
        <v>6</v>
      </c>
      <c r="P18" s="80">
        <f t="shared" si="4"/>
        <v>9</v>
      </c>
      <c r="Q18" s="84">
        <v>1</v>
      </c>
      <c r="R18" s="84">
        <v>2</v>
      </c>
      <c r="S18" s="80">
        <f t="shared" si="5"/>
        <v>3</v>
      </c>
      <c r="T18" s="84">
        <v>3</v>
      </c>
      <c r="U18" s="84">
        <v>0</v>
      </c>
      <c r="V18" s="80">
        <f t="shared" si="6"/>
        <v>3</v>
      </c>
      <c r="W18" s="84">
        <v>3</v>
      </c>
      <c r="X18" s="84">
        <v>1</v>
      </c>
      <c r="Y18" s="80">
        <f t="shared" si="7"/>
        <v>4</v>
      </c>
      <c r="Z18" s="80">
        <f t="shared" si="8"/>
        <v>245</v>
      </c>
      <c r="AA18" s="80">
        <f t="shared" si="9"/>
        <v>115</v>
      </c>
      <c r="AB18" s="16">
        <f t="shared" si="10"/>
        <v>360</v>
      </c>
    </row>
    <row r="19" spans="1:28" x14ac:dyDescent="0.2">
      <c r="A19" s="7" t="s">
        <v>16</v>
      </c>
      <c r="B19" s="84">
        <v>9</v>
      </c>
      <c r="C19" s="84">
        <v>5</v>
      </c>
      <c r="D19" s="80">
        <f t="shared" si="0"/>
        <v>14</v>
      </c>
      <c r="E19" s="84">
        <v>36</v>
      </c>
      <c r="F19" s="84">
        <v>8</v>
      </c>
      <c r="G19" s="80">
        <f t="shared" si="1"/>
        <v>44</v>
      </c>
      <c r="H19" s="84">
        <v>86</v>
      </c>
      <c r="I19" s="84">
        <v>36</v>
      </c>
      <c r="J19" s="80">
        <f t="shared" si="2"/>
        <v>122</v>
      </c>
      <c r="K19" s="84">
        <v>8</v>
      </c>
      <c r="L19" s="84">
        <v>6</v>
      </c>
      <c r="M19" s="80">
        <f t="shared" si="3"/>
        <v>14</v>
      </c>
      <c r="N19" s="84">
        <v>1</v>
      </c>
      <c r="O19" s="84">
        <v>1</v>
      </c>
      <c r="P19" s="80">
        <f t="shared" si="4"/>
        <v>2</v>
      </c>
      <c r="Q19" s="84">
        <v>0</v>
      </c>
      <c r="R19" s="84">
        <v>0</v>
      </c>
      <c r="S19" s="80">
        <f t="shared" si="5"/>
        <v>0</v>
      </c>
      <c r="T19" s="84">
        <v>0</v>
      </c>
      <c r="U19" s="84">
        <v>1</v>
      </c>
      <c r="V19" s="80">
        <f t="shared" si="6"/>
        <v>1</v>
      </c>
      <c r="W19" s="84">
        <v>3</v>
      </c>
      <c r="X19" s="84">
        <v>1</v>
      </c>
      <c r="Y19" s="80">
        <f t="shared" si="7"/>
        <v>4</v>
      </c>
      <c r="Z19" s="80">
        <f t="shared" si="8"/>
        <v>143</v>
      </c>
      <c r="AA19" s="80">
        <f t="shared" si="9"/>
        <v>58</v>
      </c>
      <c r="AB19" s="16">
        <f t="shared" si="10"/>
        <v>201</v>
      </c>
    </row>
    <row r="20" spans="1:28" x14ac:dyDescent="0.2">
      <c r="A20" s="7" t="s">
        <v>17</v>
      </c>
      <c r="B20" s="84">
        <v>6</v>
      </c>
      <c r="C20" s="84">
        <v>2</v>
      </c>
      <c r="D20" s="80">
        <f t="shared" si="0"/>
        <v>8</v>
      </c>
      <c r="E20" s="84">
        <v>23</v>
      </c>
      <c r="F20" s="84">
        <v>6</v>
      </c>
      <c r="G20" s="80">
        <f t="shared" si="1"/>
        <v>29</v>
      </c>
      <c r="H20" s="84">
        <v>36</v>
      </c>
      <c r="I20" s="84">
        <v>21</v>
      </c>
      <c r="J20" s="80">
        <f t="shared" si="2"/>
        <v>57</v>
      </c>
      <c r="K20" s="84">
        <v>5</v>
      </c>
      <c r="L20" s="84">
        <v>1</v>
      </c>
      <c r="M20" s="80">
        <f t="shared" si="3"/>
        <v>6</v>
      </c>
      <c r="N20" s="84">
        <v>0</v>
      </c>
      <c r="O20" s="84">
        <v>0</v>
      </c>
      <c r="P20" s="80">
        <f t="shared" si="4"/>
        <v>0</v>
      </c>
      <c r="Q20" s="84">
        <v>0</v>
      </c>
      <c r="R20" s="84">
        <v>0</v>
      </c>
      <c r="S20" s="80">
        <f t="shared" si="5"/>
        <v>0</v>
      </c>
      <c r="T20" s="84">
        <v>0</v>
      </c>
      <c r="U20" s="84">
        <v>3</v>
      </c>
      <c r="V20" s="80">
        <f t="shared" si="6"/>
        <v>3</v>
      </c>
      <c r="W20" s="84">
        <v>1</v>
      </c>
      <c r="X20" s="84">
        <v>2</v>
      </c>
      <c r="Y20" s="80">
        <f t="shared" si="7"/>
        <v>3</v>
      </c>
      <c r="Z20" s="80">
        <f t="shared" si="8"/>
        <v>71</v>
      </c>
      <c r="AA20" s="80">
        <f t="shared" si="9"/>
        <v>35</v>
      </c>
      <c r="AB20" s="16">
        <f t="shared" si="10"/>
        <v>106</v>
      </c>
    </row>
    <row r="21" spans="1:28" ht="15.75" x14ac:dyDescent="0.25">
      <c r="A21" s="5" t="s">
        <v>5</v>
      </c>
      <c r="B21" s="17">
        <f>SUM(B11:B20)</f>
        <v>152</v>
      </c>
      <c r="C21" s="17">
        <f t="shared" ref="C21:AB21" si="11">SUM(C11:C20)</f>
        <v>99</v>
      </c>
      <c r="D21" s="17">
        <f t="shared" si="11"/>
        <v>251</v>
      </c>
      <c r="E21" s="17">
        <f t="shared" si="11"/>
        <v>702</v>
      </c>
      <c r="F21" s="17">
        <f t="shared" si="11"/>
        <v>286</v>
      </c>
      <c r="G21" s="17">
        <f t="shared" si="11"/>
        <v>988</v>
      </c>
      <c r="H21" s="17">
        <f t="shared" si="11"/>
        <v>1308</v>
      </c>
      <c r="I21" s="17">
        <f t="shared" si="11"/>
        <v>756</v>
      </c>
      <c r="J21" s="17">
        <f t="shared" si="11"/>
        <v>2064</v>
      </c>
      <c r="K21" s="17">
        <f t="shared" si="11"/>
        <v>237</v>
      </c>
      <c r="L21" s="17">
        <f t="shared" si="11"/>
        <v>277</v>
      </c>
      <c r="M21" s="17">
        <f t="shared" si="11"/>
        <v>514</v>
      </c>
      <c r="N21" s="17">
        <f t="shared" si="11"/>
        <v>62</v>
      </c>
      <c r="O21" s="17">
        <f t="shared" si="11"/>
        <v>77</v>
      </c>
      <c r="P21" s="17">
        <f t="shared" si="11"/>
        <v>139</v>
      </c>
      <c r="Q21" s="17">
        <f t="shared" si="11"/>
        <v>24</v>
      </c>
      <c r="R21" s="17">
        <f t="shared" si="11"/>
        <v>40</v>
      </c>
      <c r="S21" s="17">
        <f t="shared" si="11"/>
        <v>64</v>
      </c>
      <c r="T21" s="17">
        <f t="shared" si="11"/>
        <v>70</v>
      </c>
      <c r="U21" s="17">
        <f t="shared" si="11"/>
        <v>105</v>
      </c>
      <c r="V21" s="17">
        <f t="shared" si="11"/>
        <v>175</v>
      </c>
      <c r="W21" s="17">
        <f t="shared" si="11"/>
        <v>65</v>
      </c>
      <c r="X21" s="17">
        <f t="shared" si="11"/>
        <v>79</v>
      </c>
      <c r="Y21" s="17">
        <f t="shared" si="11"/>
        <v>144</v>
      </c>
      <c r="Z21" s="17">
        <f t="shared" si="11"/>
        <v>2620</v>
      </c>
      <c r="AA21" s="17">
        <f t="shared" si="11"/>
        <v>1719</v>
      </c>
      <c r="AB21" s="17">
        <f t="shared" si="11"/>
        <v>4339</v>
      </c>
    </row>
    <row r="43" spans="2:11" x14ac:dyDescent="0.2">
      <c r="B43" s="92" t="s">
        <v>227</v>
      </c>
      <c r="C43" s="92"/>
      <c r="D43" s="92"/>
      <c r="E43" s="92"/>
      <c r="F43" s="92"/>
      <c r="G43" s="92"/>
      <c r="H43" s="92"/>
      <c r="I43" s="92"/>
      <c r="J43" s="92"/>
      <c r="K43" s="92"/>
    </row>
    <row r="44" spans="2:11" x14ac:dyDescent="0.2">
      <c r="B44" s="92"/>
      <c r="C44" s="92"/>
      <c r="D44" s="92"/>
      <c r="E44" s="92"/>
      <c r="F44" s="92"/>
      <c r="G44" s="92"/>
      <c r="H44" s="92"/>
      <c r="I44" s="92"/>
      <c r="J44" s="92"/>
      <c r="K44" s="92"/>
    </row>
  </sheetData>
  <mergeCells count="13">
    <mergeCell ref="A4:K4"/>
    <mergeCell ref="B43:K44"/>
    <mergeCell ref="N9:P9"/>
    <mergeCell ref="Q9:S9"/>
    <mergeCell ref="T9:V9"/>
    <mergeCell ref="A9:A10"/>
    <mergeCell ref="A8:AB8"/>
    <mergeCell ref="W9:Y9"/>
    <mergeCell ref="Z9:AB9"/>
    <mergeCell ref="B9:D9"/>
    <mergeCell ref="E9:G9"/>
    <mergeCell ref="H9:J9"/>
    <mergeCell ref="K9:M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workbookViewId="0"/>
  </sheetViews>
  <sheetFormatPr baseColWidth="10" defaultColWidth="21.42578125" defaultRowHeight="12.75" x14ac:dyDescent="0.2"/>
  <cols>
    <col min="1" max="1" width="25.140625" style="9" bestFit="1" customWidth="1"/>
    <col min="2" max="2" width="21.42578125" style="9"/>
    <col min="3" max="3" width="26.5703125" style="9" bestFit="1" customWidth="1"/>
    <col min="4" max="16384" width="21.42578125" style="9"/>
  </cols>
  <sheetData>
    <row r="1" spans="1:5" ht="15.75" x14ac:dyDescent="0.25">
      <c r="A1" s="12" t="s">
        <v>18</v>
      </c>
    </row>
    <row r="2" spans="1:5" ht="15.75" x14ac:dyDescent="0.25">
      <c r="A2" s="12"/>
    </row>
    <row r="3" spans="1:5" ht="15" x14ac:dyDescent="0.2">
      <c r="A3" s="103" t="s">
        <v>228</v>
      </c>
      <c r="B3" s="103"/>
      <c r="C3" s="103"/>
      <c r="D3" s="103"/>
      <c r="E3" s="103"/>
    </row>
    <row r="4" spans="1:5" ht="15.75" x14ac:dyDescent="0.25">
      <c r="A4" s="12"/>
    </row>
    <row r="6" spans="1:5" x14ac:dyDescent="0.2">
      <c r="A6" s="100" t="s">
        <v>221</v>
      </c>
      <c r="B6" s="101"/>
      <c r="C6" s="101"/>
      <c r="D6" s="102"/>
    </row>
    <row r="7" spans="1:5" ht="25.5" x14ac:dyDescent="0.2">
      <c r="A7" s="35" t="s">
        <v>180</v>
      </c>
      <c r="B7" s="10" t="s">
        <v>33</v>
      </c>
      <c r="C7" s="10" t="s">
        <v>34</v>
      </c>
      <c r="D7" s="8" t="s">
        <v>35</v>
      </c>
    </row>
    <row r="8" spans="1:5" x14ac:dyDescent="0.2">
      <c r="A8" s="7" t="s">
        <v>36</v>
      </c>
      <c r="B8" s="21">
        <v>1185</v>
      </c>
      <c r="C8" s="21">
        <v>997</v>
      </c>
      <c r="D8" s="16">
        <f t="shared" ref="D8:D13" si="0">B8-C8</f>
        <v>188</v>
      </c>
    </row>
    <row r="9" spans="1:5" x14ac:dyDescent="0.2">
      <c r="A9" s="7" t="s">
        <v>37</v>
      </c>
      <c r="B9" s="21">
        <v>133</v>
      </c>
      <c r="C9" s="21">
        <v>126</v>
      </c>
      <c r="D9" s="16">
        <f t="shared" si="0"/>
        <v>7</v>
      </c>
    </row>
    <row r="10" spans="1:5" x14ac:dyDescent="0.2">
      <c r="A10" s="7" t="s">
        <v>38</v>
      </c>
      <c r="B10" s="21">
        <v>336</v>
      </c>
      <c r="C10" s="21">
        <v>281</v>
      </c>
      <c r="D10" s="16">
        <f t="shared" si="0"/>
        <v>55</v>
      </c>
    </row>
    <row r="11" spans="1:5" x14ac:dyDescent="0.2">
      <c r="A11" s="7" t="s">
        <v>39</v>
      </c>
      <c r="B11" s="16">
        <v>3623</v>
      </c>
      <c r="C11" s="16">
        <v>2750</v>
      </c>
      <c r="D11" s="16">
        <f t="shared" si="0"/>
        <v>873</v>
      </c>
    </row>
    <row r="12" spans="1:5" x14ac:dyDescent="0.2">
      <c r="A12" s="7" t="s">
        <v>40</v>
      </c>
      <c r="B12" s="21">
        <v>111</v>
      </c>
      <c r="C12" s="21">
        <v>110</v>
      </c>
      <c r="D12" s="16">
        <f t="shared" si="0"/>
        <v>1</v>
      </c>
    </row>
    <row r="13" spans="1:5" ht="15.75" x14ac:dyDescent="0.25">
      <c r="A13" s="5" t="s">
        <v>5</v>
      </c>
      <c r="B13" s="17">
        <f>SUM(B8:B12)</f>
        <v>5388</v>
      </c>
      <c r="C13" s="17">
        <f>SUM(C8:C12)</f>
        <v>4264</v>
      </c>
      <c r="D13" s="17">
        <f t="shared" si="0"/>
        <v>1124</v>
      </c>
    </row>
    <row r="34" spans="1:3" x14ac:dyDescent="0.2">
      <c r="A34" s="92" t="s">
        <v>229</v>
      </c>
      <c r="B34" s="92"/>
      <c r="C34" s="92"/>
    </row>
    <row r="35" spans="1:3" x14ac:dyDescent="0.2">
      <c r="A35" s="92"/>
      <c r="B35" s="92"/>
      <c r="C35" s="92"/>
    </row>
    <row r="36" spans="1:3" x14ac:dyDescent="0.2">
      <c r="A36" s="92"/>
      <c r="B36" s="92"/>
      <c r="C36" s="92"/>
    </row>
  </sheetData>
  <mergeCells count="3">
    <mergeCell ref="A6:D6"/>
    <mergeCell ref="A34:C36"/>
    <mergeCell ref="A3:E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zoomScaleNormal="100" workbookViewId="0"/>
  </sheetViews>
  <sheetFormatPr baseColWidth="10" defaultRowHeight="12.75" x14ac:dyDescent="0.2"/>
  <cols>
    <col min="1" max="1" width="24.5703125" style="9" bestFit="1" customWidth="1"/>
    <col min="2" max="2" width="14.7109375" style="9" bestFit="1" customWidth="1"/>
    <col min="3" max="3" width="15" style="9" bestFit="1" customWidth="1"/>
    <col min="4" max="4" width="11.85546875" style="9" bestFit="1" customWidth="1"/>
    <col min="5" max="5" width="14.7109375" style="9" bestFit="1" customWidth="1"/>
    <col min="6" max="6" width="14.42578125" style="9" bestFit="1" customWidth="1"/>
    <col min="7" max="7" width="11.85546875" style="9" bestFit="1" customWidth="1"/>
    <col min="8" max="8" width="15.28515625" style="9" bestFit="1" customWidth="1"/>
    <col min="9" max="9" width="14.42578125" style="9" bestFit="1" customWidth="1"/>
    <col min="10" max="10" width="11.85546875" style="9" bestFit="1" customWidth="1"/>
    <col min="11" max="11" width="14.7109375" style="9" bestFit="1" customWidth="1"/>
    <col min="12" max="12" width="14.42578125" style="9" bestFit="1" customWidth="1"/>
    <col min="13" max="13" width="11.85546875" style="9" bestFit="1" customWidth="1"/>
    <col min="14" max="14" width="14.7109375" style="9" bestFit="1" customWidth="1"/>
    <col min="15" max="15" width="14.42578125" style="9" bestFit="1" customWidth="1"/>
    <col min="16" max="16" width="11.85546875" style="9" bestFit="1" customWidth="1"/>
    <col min="17" max="17" width="14.7109375" style="9" bestFit="1" customWidth="1"/>
    <col min="18" max="18" width="14.42578125" style="9" bestFit="1" customWidth="1"/>
    <col min="19" max="19" width="11.85546875" style="9" bestFit="1" customWidth="1"/>
    <col min="20" max="20" width="14.7109375" style="9" bestFit="1" customWidth="1"/>
    <col min="21" max="21" width="14.42578125" style="9" bestFit="1" customWidth="1"/>
    <col min="22" max="22" width="11.85546875" style="9" bestFit="1" customWidth="1"/>
    <col min="23" max="23" width="14.7109375" style="9" bestFit="1" customWidth="1"/>
    <col min="24" max="24" width="14.42578125" style="9" bestFit="1" customWidth="1"/>
    <col min="25" max="25" width="11.85546875" style="9" bestFit="1" customWidth="1"/>
    <col min="26" max="26" width="14.7109375" style="9" bestFit="1" customWidth="1"/>
    <col min="27" max="27" width="14.42578125" style="9" bestFit="1" customWidth="1"/>
    <col min="28" max="28" width="11.85546875" style="9" bestFit="1" customWidth="1"/>
    <col min="29" max="29" width="14.7109375" style="9" bestFit="1" customWidth="1"/>
    <col min="30" max="30" width="14.42578125" style="9" bestFit="1" customWidth="1"/>
    <col min="31" max="31" width="11.85546875" style="9" bestFit="1" customWidth="1"/>
    <col min="32" max="32" width="7.140625" style="9" bestFit="1" customWidth="1"/>
    <col min="33" max="16384" width="11.42578125" style="9"/>
  </cols>
  <sheetData>
    <row r="1" spans="1:34" ht="15.75" x14ac:dyDescent="0.25">
      <c r="A1" s="12" t="s">
        <v>18</v>
      </c>
    </row>
    <row r="2" spans="1:34" ht="15.75" x14ac:dyDescent="0.25">
      <c r="A2" s="12"/>
    </row>
    <row r="4" spans="1:34" ht="15" x14ac:dyDescent="0.25">
      <c r="A4" s="96" t="s">
        <v>230</v>
      </c>
      <c r="B4" s="96"/>
      <c r="C4" s="96"/>
      <c r="D4" s="96"/>
      <c r="E4" s="96"/>
      <c r="F4" s="96"/>
      <c r="G4" s="96"/>
      <c r="H4" s="96"/>
    </row>
    <row r="5" spans="1:34" ht="15.75" x14ac:dyDescent="0.25">
      <c r="A5" s="12"/>
    </row>
    <row r="7" spans="1:34" x14ac:dyDescent="0.2">
      <c r="A7" s="104" t="s">
        <v>221</v>
      </c>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row>
    <row r="8" spans="1:34" x14ac:dyDescent="0.2">
      <c r="A8" s="94" t="s">
        <v>180</v>
      </c>
      <c r="B8" s="98" t="s">
        <v>41</v>
      </c>
      <c r="C8" s="98"/>
      <c r="D8" s="98"/>
      <c r="E8" s="98" t="s">
        <v>42</v>
      </c>
      <c r="F8" s="98"/>
      <c r="G8" s="98"/>
      <c r="H8" s="98" t="s">
        <v>43</v>
      </c>
      <c r="I8" s="98"/>
      <c r="J8" s="98"/>
      <c r="K8" s="98" t="s">
        <v>44</v>
      </c>
      <c r="L8" s="98"/>
      <c r="M8" s="98"/>
      <c r="N8" s="98" t="s">
        <v>45</v>
      </c>
      <c r="O8" s="98"/>
      <c r="P8" s="98"/>
      <c r="Q8" s="98" t="s">
        <v>46</v>
      </c>
      <c r="R8" s="98"/>
      <c r="S8" s="98"/>
      <c r="T8" s="98" t="s">
        <v>47</v>
      </c>
      <c r="U8" s="98"/>
      <c r="V8" s="98"/>
      <c r="W8" s="98" t="s">
        <v>48</v>
      </c>
      <c r="X8" s="98"/>
      <c r="Y8" s="98"/>
      <c r="Z8" s="98" t="s">
        <v>49</v>
      </c>
      <c r="AA8" s="98"/>
      <c r="AB8" s="98"/>
      <c r="AC8" s="98" t="s">
        <v>50</v>
      </c>
      <c r="AD8" s="98"/>
      <c r="AE8" s="98"/>
      <c r="AF8" s="98" t="s">
        <v>5</v>
      </c>
      <c r="AG8" s="11"/>
      <c r="AH8" s="11"/>
    </row>
    <row r="9" spans="1:34" x14ac:dyDescent="0.2">
      <c r="A9" s="95"/>
      <c r="B9" s="26" t="s">
        <v>162</v>
      </c>
      <c r="C9" s="10" t="s">
        <v>51</v>
      </c>
      <c r="D9" s="10" t="s">
        <v>52</v>
      </c>
      <c r="E9" s="26" t="s">
        <v>163</v>
      </c>
      <c r="F9" s="10" t="s">
        <v>53</v>
      </c>
      <c r="G9" s="10" t="s">
        <v>54</v>
      </c>
      <c r="H9" s="26" t="s">
        <v>164</v>
      </c>
      <c r="I9" s="10" t="s">
        <v>55</v>
      </c>
      <c r="J9" s="10" t="s">
        <v>56</v>
      </c>
      <c r="K9" s="26" t="s">
        <v>165</v>
      </c>
      <c r="L9" s="10" t="s">
        <v>57</v>
      </c>
      <c r="M9" s="10" t="s">
        <v>58</v>
      </c>
      <c r="N9" s="26" t="s">
        <v>166</v>
      </c>
      <c r="O9" s="10" t="s">
        <v>59</v>
      </c>
      <c r="P9" s="10" t="s">
        <v>60</v>
      </c>
      <c r="Q9" s="26" t="s">
        <v>167</v>
      </c>
      <c r="R9" s="10" t="s">
        <v>61</v>
      </c>
      <c r="S9" s="10" t="s">
        <v>62</v>
      </c>
      <c r="T9" s="26" t="s">
        <v>168</v>
      </c>
      <c r="U9" s="10" t="s">
        <v>63</v>
      </c>
      <c r="V9" s="10" t="s">
        <v>64</v>
      </c>
      <c r="W9" s="26" t="s">
        <v>169</v>
      </c>
      <c r="X9" s="10" t="s">
        <v>65</v>
      </c>
      <c r="Y9" s="10" t="s">
        <v>66</v>
      </c>
      <c r="Z9" s="26" t="s">
        <v>170</v>
      </c>
      <c r="AA9" s="10" t="s">
        <v>67</v>
      </c>
      <c r="AB9" s="10" t="s">
        <v>68</v>
      </c>
      <c r="AC9" s="26" t="s">
        <v>171</v>
      </c>
      <c r="AD9" s="10" t="s">
        <v>69</v>
      </c>
      <c r="AE9" s="10" t="s">
        <v>70</v>
      </c>
      <c r="AF9" s="98"/>
    </row>
    <row r="10" spans="1:34" x14ac:dyDescent="0.2">
      <c r="A10" s="7" t="s">
        <v>36</v>
      </c>
      <c r="B10" s="21">
        <v>11</v>
      </c>
      <c r="C10" s="21">
        <v>2</v>
      </c>
      <c r="D10" s="80">
        <f>B10+C10</f>
        <v>13</v>
      </c>
      <c r="E10" s="21">
        <v>86</v>
      </c>
      <c r="F10" s="21">
        <v>11</v>
      </c>
      <c r="G10" s="80">
        <f>E10+F10</f>
        <v>97</v>
      </c>
      <c r="H10" s="21">
        <v>130</v>
      </c>
      <c r="I10" s="21">
        <v>29</v>
      </c>
      <c r="J10" s="80">
        <f>H10+I10</f>
        <v>159</v>
      </c>
      <c r="K10" s="21">
        <v>100</v>
      </c>
      <c r="L10" s="21">
        <v>19</v>
      </c>
      <c r="M10" s="80">
        <f>K10+L10</f>
        <v>119</v>
      </c>
      <c r="N10" s="21">
        <v>96</v>
      </c>
      <c r="O10" s="21">
        <v>20</v>
      </c>
      <c r="P10" s="80">
        <f>N10+O10</f>
        <v>116</v>
      </c>
      <c r="Q10" s="21">
        <v>105</v>
      </c>
      <c r="R10" s="21">
        <v>22</v>
      </c>
      <c r="S10" s="80">
        <f>Q10+R10</f>
        <v>127</v>
      </c>
      <c r="T10" s="21">
        <v>112</v>
      </c>
      <c r="U10" s="21">
        <v>17</v>
      </c>
      <c r="V10" s="80">
        <f>T10+U10</f>
        <v>129</v>
      </c>
      <c r="W10" s="21">
        <v>106</v>
      </c>
      <c r="X10" s="21">
        <v>18</v>
      </c>
      <c r="Y10" s="80">
        <f>W10+X10</f>
        <v>124</v>
      </c>
      <c r="Z10" s="21">
        <v>71</v>
      </c>
      <c r="AA10" s="21">
        <v>4</v>
      </c>
      <c r="AB10" s="80">
        <f>Z10+AA10</f>
        <v>75</v>
      </c>
      <c r="AC10" s="21">
        <v>33</v>
      </c>
      <c r="AD10" s="21">
        <v>5</v>
      </c>
      <c r="AE10" s="16">
        <f>AC10+AD10</f>
        <v>38</v>
      </c>
      <c r="AF10" s="16">
        <f>D10+G10+J10+M10+P10+S10+V10+Y10+AB10+AE10</f>
        <v>997</v>
      </c>
    </row>
    <row r="11" spans="1:34" x14ac:dyDescent="0.2">
      <c r="A11" s="7" t="s">
        <v>37</v>
      </c>
      <c r="B11" s="21">
        <v>2</v>
      </c>
      <c r="C11" s="21">
        <v>0</v>
      </c>
      <c r="D11" s="80">
        <f>B11+C11</f>
        <v>2</v>
      </c>
      <c r="E11" s="21">
        <v>12</v>
      </c>
      <c r="F11" s="21">
        <v>3</v>
      </c>
      <c r="G11" s="80">
        <f>E11+F11</f>
        <v>15</v>
      </c>
      <c r="H11" s="21">
        <v>9</v>
      </c>
      <c r="I11" s="21">
        <v>9</v>
      </c>
      <c r="J11" s="80">
        <f>H11+I11</f>
        <v>18</v>
      </c>
      <c r="K11" s="21">
        <v>20</v>
      </c>
      <c r="L11" s="21">
        <v>3</v>
      </c>
      <c r="M11" s="80">
        <f>K11+L11</f>
        <v>23</v>
      </c>
      <c r="N11" s="21">
        <v>16</v>
      </c>
      <c r="O11" s="21">
        <v>3</v>
      </c>
      <c r="P11" s="80">
        <f>N11+O11</f>
        <v>19</v>
      </c>
      <c r="Q11" s="21">
        <v>14</v>
      </c>
      <c r="R11" s="21">
        <v>1</v>
      </c>
      <c r="S11" s="80">
        <f>Q11+R11</f>
        <v>15</v>
      </c>
      <c r="T11" s="21">
        <v>13</v>
      </c>
      <c r="U11" s="21">
        <v>3</v>
      </c>
      <c r="V11" s="80">
        <f>T11+U11</f>
        <v>16</v>
      </c>
      <c r="W11" s="21">
        <v>7</v>
      </c>
      <c r="X11" s="21">
        <v>3</v>
      </c>
      <c r="Y11" s="80">
        <f>W11+X11</f>
        <v>10</v>
      </c>
      <c r="Z11" s="21">
        <v>4</v>
      </c>
      <c r="AA11" s="21">
        <v>1</v>
      </c>
      <c r="AB11" s="80">
        <f>Z11+AA11</f>
        <v>5</v>
      </c>
      <c r="AC11" s="21">
        <v>3</v>
      </c>
      <c r="AD11" s="21">
        <v>0</v>
      </c>
      <c r="AE11" s="16">
        <f>AC11+AD11</f>
        <v>3</v>
      </c>
      <c r="AF11" s="16">
        <f>D11+G11+J11+M11+P11+S11+V11+Y11+AB11+AE11</f>
        <v>126</v>
      </c>
    </row>
    <row r="12" spans="1:34" x14ac:dyDescent="0.2">
      <c r="A12" s="7" t="s">
        <v>38</v>
      </c>
      <c r="B12" s="21">
        <v>4</v>
      </c>
      <c r="C12" s="21">
        <v>0</v>
      </c>
      <c r="D12" s="80">
        <f>B12+C12</f>
        <v>4</v>
      </c>
      <c r="E12" s="21">
        <v>14</v>
      </c>
      <c r="F12" s="21">
        <v>2</v>
      </c>
      <c r="G12" s="80">
        <f>E12+F12</f>
        <v>16</v>
      </c>
      <c r="H12" s="21">
        <v>24</v>
      </c>
      <c r="I12" s="21">
        <v>1</v>
      </c>
      <c r="J12" s="80">
        <f>H12+I12</f>
        <v>25</v>
      </c>
      <c r="K12" s="21">
        <v>31</v>
      </c>
      <c r="L12" s="21">
        <v>3</v>
      </c>
      <c r="M12" s="80">
        <f>K12+L12</f>
        <v>34</v>
      </c>
      <c r="N12" s="21">
        <v>42</v>
      </c>
      <c r="O12" s="21">
        <v>5</v>
      </c>
      <c r="P12" s="80">
        <f>N12+O12</f>
        <v>47</v>
      </c>
      <c r="Q12" s="21">
        <v>44</v>
      </c>
      <c r="R12" s="21">
        <v>2</v>
      </c>
      <c r="S12" s="80">
        <f>Q12+R12</f>
        <v>46</v>
      </c>
      <c r="T12" s="21">
        <v>47</v>
      </c>
      <c r="U12" s="21">
        <v>0</v>
      </c>
      <c r="V12" s="80">
        <f>T12+U12</f>
        <v>47</v>
      </c>
      <c r="W12" s="21">
        <v>36</v>
      </c>
      <c r="X12" s="21">
        <v>2</v>
      </c>
      <c r="Y12" s="80">
        <f>W12+X12</f>
        <v>38</v>
      </c>
      <c r="Z12" s="21">
        <v>17</v>
      </c>
      <c r="AA12" s="21">
        <v>0</v>
      </c>
      <c r="AB12" s="80">
        <f>Z12+AA12</f>
        <v>17</v>
      </c>
      <c r="AC12" s="21">
        <v>7</v>
      </c>
      <c r="AD12" s="21">
        <v>0</v>
      </c>
      <c r="AE12" s="16">
        <f>AC12+AD12</f>
        <v>7</v>
      </c>
      <c r="AF12" s="16">
        <f>D12+G12+J12+M12+P12+S12+V12+Y12+AB12+AE12</f>
        <v>281</v>
      </c>
    </row>
    <row r="13" spans="1:34" x14ac:dyDescent="0.2">
      <c r="A13" s="7" t="s">
        <v>39</v>
      </c>
      <c r="B13" s="21">
        <v>17</v>
      </c>
      <c r="C13" s="21">
        <v>21</v>
      </c>
      <c r="D13" s="80">
        <f>B13+C13</f>
        <v>38</v>
      </c>
      <c r="E13" s="21">
        <v>172</v>
      </c>
      <c r="F13" s="21">
        <v>221</v>
      </c>
      <c r="G13" s="80">
        <f>E13+F13</f>
        <v>393</v>
      </c>
      <c r="H13" s="21">
        <v>247</v>
      </c>
      <c r="I13" s="21">
        <v>332</v>
      </c>
      <c r="J13" s="80">
        <f>H13+I13</f>
        <v>579</v>
      </c>
      <c r="K13" s="21">
        <v>235</v>
      </c>
      <c r="L13" s="21">
        <v>227</v>
      </c>
      <c r="M13" s="80">
        <f>K13+L13</f>
        <v>462</v>
      </c>
      <c r="N13" s="21">
        <v>210</v>
      </c>
      <c r="O13" s="21">
        <v>202</v>
      </c>
      <c r="P13" s="80">
        <f>N13+O13</f>
        <v>412</v>
      </c>
      <c r="Q13" s="21">
        <v>181</v>
      </c>
      <c r="R13" s="21">
        <v>153</v>
      </c>
      <c r="S13" s="80">
        <f>Q13+R13</f>
        <v>334</v>
      </c>
      <c r="T13" s="21">
        <v>101</v>
      </c>
      <c r="U13" s="21">
        <v>125</v>
      </c>
      <c r="V13" s="80">
        <f>T13+U13</f>
        <v>226</v>
      </c>
      <c r="W13" s="21">
        <v>81</v>
      </c>
      <c r="X13" s="21">
        <v>86</v>
      </c>
      <c r="Y13" s="80">
        <f>W13+X13</f>
        <v>167</v>
      </c>
      <c r="Z13" s="21">
        <v>42</v>
      </c>
      <c r="AA13" s="21">
        <v>50</v>
      </c>
      <c r="AB13" s="80">
        <f>Z13+AA13</f>
        <v>92</v>
      </c>
      <c r="AC13" s="21">
        <v>21</v>
      </c>
      <c r="AD13" s="21">
        <v>26</v>
      </c>
      <c r="AE13" s="16">
        <f>AC13+AD13</f>
        <v>47</v>
      </c>
      <c r="AF13" s="16">
        <f>D13+G13+J13+M13+P13+S13+V13+Y13+AB13+AE13</f>
        <v>2750</v>
      </c>
    </row>
    <row r="14" spans="1:34" x14ac:dyDescent="0.2">
      <c r="A14" s="7" t="s">
        <v>40</v>
      </c>
      <c r="B14" s="21">
        <v>0</v>
      </c>
      <c r="C14" s="21">
        <v>0</v>
      </c>
      <c r="D14" s="80">
        <f>B14+C14</f>
        <v>0</v>
      </c>
      <c r="E14" s="21">
        <v>4</v>
      </c>
      <c r="F14" s="21">
        <v>2</v>
      </c>
      <c r="G14" s="80">
        <f>E14+F14</f>
        <v>6</v>
      </c>
      <c r="H14" s="21">
        <v>9</v>
      </c>
      <c r="I14" s="21">
        <v>11</v>
      </c>
      <c r="J14" s="80">
        <f>H14+I14</f>
        <v>20</v>
      </c>
      <c r="K14" s="21">
        <v>7</v>
      </c>
      <c r="L14" s="21">
        <v>9</v>
      </c>
      <c r="M14" s="80">
        <f>K14+L14</f>
        <v>16</v>
      </c>
      <c r="N14" s="21">
        <v>4</v>
      </c>
      <c r="O14" s="21">
        <v>12</v>
      </c>
      <c r="P14" s="80">
        <f>N14+O14</f>
        <v>16</v>
      </c>
      <c r="Q14" s="21">
        <v>5</v>
      </c>
      <c r="R14" s="21">
        <v>10</v>
      </c>
      <c r="S14" s="80">
        <f>Q14+R14</f>
        <v>15</v>
      </c>
      <c r="T14" s="21">
        <v>4</v>
      </c>
      <c r="U14" s="21">
        <v>9</v>
      </c>
      <c r="V14" s="80">
        <f>T14+U14</f>
        <v>13</v>
      </c>
      <c r="W14" s="21">
        <v>9</v>
      </c>
      <c r="X14" s="21">
        <v>4</v>
      </c>
      <c r="Y14" s="80">
        <f>W14+X14</f>
        <v>13</v>
      </c>
      <c r="Z14" s="21">
        <v>5</v>
      </c>
      <c r="AA14" s="21">
        <v>1</v>
      </c>
      <c r="AB14" s="80">
        <f>Z14+AA14</f>
        <v>6</v>
      </c>
      <c r="AC14" s="21"/>
      <c r="AD14" s="21">
        <v>3</v>
      </c>
      <c r="AE14" s="16">
        <v>2</v>
      </c>
      <c r="AF14" s="16">
        <f>D14+G14+J14+M14+P14+S14+V14+Y14+AB14+AE14</f>
        <v>107</v>
      </c>
    </row>
    <row r="15" spans="1:34" ht="15.75" x14ac:dyDescent="0.25">
      <c r="A15" s="5" t="s">
        <v>5</v>
      </c>
      <c r="B15" s="17">
        <f>SUM(B10:B14)</f>
        <v>34</v>
      </c>
      <c r="C15" s="17">
        <f t="shared" ref="C15:AE15" si="0">SUM(C10:C14)</f>
        <v>23</v>
      </c>
      <c r="D15" s="17">
        <f t="shared" si="0"/>
        <v>57</v>
      </c>
      <c r="E15" s="17">
        <f t="shared" si="0"/>
        <v>288</v>
      </c>
      <c r="F15" s="17">
        <f t="shared" si="0"/>
        <v>239</v>
      </c>
      <c r="G15" s="17">
        <f t="shared" si="0"/>
        <v>527</v>
      </c>
      <c r="H15" s="59">
        <f t="shared" si="0"/>
        <v>419</v>
      </c>
      <c r="I15" s="17">
        <f t="shared" si="0"/>
        <v>382</v>
      </c>
      <c r="J15" s="17">
        <f t="shared" si="0"/>
        <v>801</v>
      </c>
      <c r="K15" s="17">
        <f t="shared" si="0"/>
        <v>393</v>
      </c>
      <c r="L15" s="17">
        <f t="shared" si="0"/>
        <v>261</v>
      </c>
      <c r="M15" s="17">
        <f t="shared" si="0"/>
        <v>654</v>
      </c>
      <c r="N15" s="17">
        <f t="shared" si="0"/>
        <v>368</v>
      </c>
      <c r="O15" s="17">
        <f t="shared" si="0"/>
        <v>242</v>
      </c>
      <c r="P15" s="17">
        <f t="shared" si="0"/>
        <v>610</v>
      </c>
      <c r="Q15" s="17">
        <f t="shared" si="0"/>
        <v>349</v>
      </c>
      <c r="R15" s="17">
        <f t="shared" si="0"/>
        <v>188</v>
      </c>
      <c r="S15" s="17">
        <f t="shared" si="0"/>
        <v>537</v>
      </c>
      <c r="T15" s="17">
        <f t="shared" si="0"/>
        <v>277</v>
      </c>
      <c r="U15" s="17">
        <f t="shared" si="0"/>
        <v>154</v>
      </c>
      <c r="V15" s="17">
        <f t="shared" si="0"/>
        <v>431</v>
      </c>
      <c r="W15" s="17">
        <f>SUM(W10:W14)</f>
        <v>239</v>
      </c>
      <c r="X15" s="17">
        <f>SUM(X10:X14)</f>
        <v>113</v>
      </c>
      <c r="Y15" s="17">
        <f t="shared" si="0"/>
        <v>352</v>
      </c>
      <c r="Z15" s="17">
        <f t="shared" si="0"/>
        <v>139</v>
      </c>
      <c r="AA15" s="17">
        <f t="shared" si="0"/>
        <v>56</v>
      </c>
      <c r="AB15" s="17">
        <f t="shared" si="0"/>
        <v>195</v>
      </c>
      <c r="AC15" s="17">
        <f t="shared" si="0"/>
        <v>64</v>
      </c>
      <c r="AD15" s="17">
        <f t="shared" si="0"/>
        <v>34</v>
      </c>
      <c r="AE15" s="17">
        <f t="shared" si="0"/>
        <v>97</v>
      </c>
      <c r="AF15" s="17">
        <f>SUM(AF10:AF14)</f>
        <v>4261</v>
      </c>
    </row>
    <row r="36" spans="2:7" x14ac:dyDescent="0.2">
      <c r="B36" s="92" t="s">
        <v>231</v>
      </c>
      <c r="C36" s="92"/>
      <c r="D36" s="92"/>
      <c r="E36" s="92"/>
      <c r="F36" s="92"/>
      <c r="G36" s="92"/>
    </row>
    <row r="37" spans="2:7" x14ac:dyDescent="0.2">
      <c r="B37" s="92"/>
      <c r="C37" s="92"/>
      <c r="D37" s="92"/>
      <c r="E37" s="92"/>
      <c r="F37" s="92"/>
      <c r="G37" s="92"/>
    </row>
    <row r="38" spans="2:7" x14ac:dyDescent="0.2">
      <c r="B38" s="92"/>
      <c r="C38" s="92"/>
      <c r="D38" s="92"/>
      <c r="E38" s="92"/>
      <c r="F38" s="92"/>
      <c r="G38" s="92"/>
    </row>
  </sheetData>
  <mergeCells count="15">
    <mergeCell ref="A4:H4"/>
    <mergeCell ref="B36:G38"/>
    <mergeCell ref="N8:P8"/>
    <mergeCell ref="Q8:S8"/>
    <mergeCell ref="A7:AF7"/>
    <mergeCell ref="T8:V8"/>
    <mergeCell ref="W8:Y8"/>
    <mergeCell ref="Z8:AB8"/>
    <mergeCell ref="AC8:AE8"/>
    <mergeCell ref="AF8:AF9"/>
    <mergeCell ref="B8:D8"/>
    <mergeCell ref="E8:G8"/>
    <mergeCell ref="H8:J8"/>
    <mergeCell ref="K8:M8"/>
    <mergeCell ref="A8:A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workbookViewId="0"/>
  </sheetViews>
  <sheetFormatPr baseColWidth="10" defaultRowHeight="12.75" x14ac:dyDescent="0.2"/>
  <cols>
    <col min="1" max="1" width="7.5703125" style="9" bestFit="1" customWidth="1"/>
    <col min="2" max="2" width="47.5703125" style="9" customWidth="1"/>
    <col min="3" max="16384" width="11.42578125" style="9"/>
  </cols>
  <sheetData>
    <row r="1" spans="1:11" ht="15.75" x14ac:dyDescent="0.25">
      <c r="A1" s="12" t="s">
        <v>18</v>
      </c>
    </row>
    <row r="2" spans="1:11" ht="15.75" x14ac:dyDescent="0.25">
      <c r="A2" s="12"/>
    </row>
    <row r="3" spans="1:11" ht="15" x14ac:dyDescent="0.25">
      <c r="A3" s="96" t="s">
        <v>272</v>
      </c>
      <c r="B3" s="96"/>
      <c r="C3" s="96"/>
      <c r="D3" s="96"/>
      <c r="E3" s="96"/>
      <c r="F3" s="96"/>
      <c r="G3" s="96"/>
      <c r="H3" s="96"/>
      <c r="I3" s="96"/>
    </row>
    <row r="4" spans="1:11" ht="15.75" x14ac:dyDescent="0.25">
      <c r="A4" s="12"/>
    </row>
    <row r="6" spans="1:11" x14ac:dyDescent="0.2">
      <c r="A6" s="104" t="s">
        <v>221</v>
      </c>
      <c r="B6" s="104"/>
      <c r="C6" s="104"/>
      <c r="D6" s="104"/>
      <c r="E6" s="104"/>
      <c r="F6" s="104"/>
      <c r="G6" s="104"/>
      <c r="H6" s="104"/>
      <c r="I6" s="104"/>
      <c r="J6" s="104"/>
      <c r="K6" s="104"/>
    </row>
    <row r="7" spans="1:11" ht="24.75" customHeight="1" x14ac:dyDescent="0.2">
      <c r="A7" s="107" t="s">
        <v>71</v>
      </c>
      <c r="B7" s="107" t="s">
        <v>72</v>
      </c>
      <c r="C7" s="98" t="s">
        <v>0</v>
      </c>
      <c r="D7" s="98"/>
      <c r="E7" s="98"/>
      <c r="F7" s="98" t="s">
        <v>1</v>
      </c>
      <c r="G7" s="98"/>
      <c r="H7" s="98"/>
      <c r="I7" s="99" t="s">
        <v>2</v>
      </c>
      <c r="J7" s="99"/>
      <c r="K7" s="99"/>
    </row>
    <row r="8" spans="1:11" x14ac:dyDescent="0.2">
      <c r="A8" s="108"/>
      <c r="B8" s="108"/>
      <c r="C8" s="26" t="s">
        <v>175</v>
      </c>
      <c r="D8" s="10" t="s">
        <v>3</v>
      </c>
      <c r="E8" s="10" t="s">
        <v>7</v>
      </c>
      <c r="F8" s="26" t="s">
        <v>160</v>
      </c>
      <c r="G8" s="10" t="s">
        <v>3</v>
      </c>
      <c r="H8" s="10" t="s">
        <v>7</v>
      </c>
      <c r="I8" s="26" t="s">
        <v>160</v>
      </c>
      <c r="J8" s="10" t="s">
        <v>20</v>
      </c>
      <c r="K8" s="10" t="s">
        <v>7</v>
      </c>
    </row>
    <row r="9" spans="1:11" ht="25.5" x14ac:dyDescent="0.2">
      <c r="A9" s="14" t="s">
        <v>73</v>
      </c>
      <c r="B9" s="74" t="s">
        <v>232</v>
      </c>
      <c r="C9" s="43">
        <v>765</v>
      </c>
      <c r="D9" s="43">
        <v>161</v>
      </c>
      <c r="E9" s="31">
        <f>C9+D9</f>
        <v>926</v>
      </c>
      <c r="F9" s="43">
        <v>640</v>
      </c>
      <c r="G9" s="43">
        <v>121</v>
      </c>
      <c r="H9" s="31">
        <f>F9+G9</f>
        <v>761</v>
      </c>
      <c r="I9" s="31">
        <f>C9-F9</f>
        <v>125</v>
      </c>
      <c r="J9" s="31">
        <f>D9-G9</f>
        <v>40</v>
      </c>
      <c r="K9" s="31">
        <f>E9-H9</f>
        <v>165</v>
      </c>
    </row>
    <row r="10" spans="1:11" x14ac:dyDescent="0.2">
      <c r="A10" s="14" t="s">
        <v>74</v>
      </c>
      <c r="B10" s="74" t="s">
        <v>233</v>
      </c>
      <c r="C10" s="43">
        <v>523</v>
      </c>
      <c r="D10" s="43">
        <v>379</v>
      </c>
      <c r="E10" s="31">
        <f t="shared" ref="E10:E48" si="0">C10+D10</f>
        <v>902</v>
      </c>
      <c r="F10" s="43">
        <v>293</v>
      </c>
      <c r="G10" s="43">
        <v>209</v>
      </c>
      <c r="H10" s="31">
        <f t="shared" ref="H10:H48" si="1">F10+G10</f>
        <v>502</v>
      </c>
      <c r="I10" s="31">
        <f t="shared" ref="I10:I48" si="2">C10-F10</f>
        <v>230</v>
      </c>
      <c r="J10" s="31">
        <f t="shared" ref="J10:J48" si="3">D10-G10</f>
        <v>170</v>
      </c>
      <c r="K10" s="31">
        <f t="shared" ref="K10:K48" si="4">E10-H10</f>
        <v>400</v>
      </c>
    </row>
    <row r="11" spans="1:11" x14ac:dyDescent="0.2">
      <c r="A11" s="14" t="s">
        <v>75</v>
      </c>
      <c r="B11" s="74" t="s">
        <v>234</v>
      </c>
      <c r="C11" s="43">
        <v>103</v>
      </c>
      <c r="D11" s="43">
        <v>253</v>
      </c>
      <c r="E11" s="31">
        <f t="shared" si="0"/>
        <v>356</v>
      </c>
      <c r="F11" s="43">
        <v>99</v>
      </c>
      <c r="G11" s="43">
        <v>224</v>
      </c>
      <c r="H11" s="31">
        <f t="shared" si="1"/>
        <v>323</v>
      </c>
      <c r="I11" s="31">
        <f t="shared" si="2"/>
        <v>4</v>
      </c>
      <c r="J11" s="31">
        <f t="shared" si="3"/>
        <v>29</v>
      </c>
      <c r="K11" s="31">
        <f t="shared" si="4"/>
        <v>33</v>
      </c>
    </row>
    <row r="12" spans="1:11" ht="25.5" x14ac:dyDescent="0.2">
      <c r="A12" s="14" t="s">
        <v>76</v>
      </c>
      <c r="B12" s="74" t="s">
        <v>235</v>
      </c>
      <c r="C12" s="43">
        <v>47</v>
      </c>
      <c r="D12" s="43">
        <v>185</v>
      </c>
      <c r="E12" s="31">
        <f t="shared" si="0"/>
        <v>232</v>
      </c>
      <c r="F12" s="43">
        <v>35</v>
      </c>
      <c r="G12" s="43">
        <v>156</v>
      </c>
      <c r="H12" s="31">
        <f t="shared" si="1"/>
        <v>191</v>
      </c>
      <c r="I12" s="31">
        <f t="shared" si="2"/>
        <v>12</v>
      </c>
      <c r="J12" s="31">
        <f t="shared" si="3"/>
        <v>29</v>
      </c>
      <c r="K12" s="31">
        <f t="shared" si="4"/>
        <v>41</v>
      </c>
    </row>
    <row r="13" spans="1:11" ht="25.5" x14ac:dyDescent="0.2">
      <c r="A13" s="14" t="s">
        <v>77</v>
      </c>
      <c r="B13" s="74" t="s">
        <v>236</v>
      </c>
      <c r="C13" s="43">
        <v>102</v>
      </c>
      <c r="D13" s="43">
        <v>120</v>
      </c>
      <c r="E13" s="31">
        <f t="shared" si="0"/>
        <v>222</v>
      </c>
      <c r="F13" s="43">
        <v>87</v>
      </c>
      <c r="G13" s="43">
        <v>106</v>
      </c>
      <c r="H13" s="31">
        <f t="shared" si="1"/>
        <v>193</v>
      </c>
      <c r="I13" s="31">
        <f t="shared" si="2"/>
        <v>15</v>
      </c>
      <c r="J13" s="31">
        <f t="shared" si="3"/>
        <v>14</v>
      </c>
      <c r="K13" s="31">
        <f t="shared" si="4"/>
        <v>29</v>
      </c>
    </row>
    <row r="14" spans="1:11" x14ac:dyDescent="0.2">
      <c r="A14" s="14" t="s">
        <v>78</v>
      </c>
      <c r="B14" s="74" t="s">
        <v>237</v>
      </c>
      <c r="C14" s="43">
        <v>47</v>
      </c>
      <c r="D14" s="43">
        <v>98</v>
      </c>
      <c r="E14" s="31">
        <f t="shared" si="0"/>
        <v>145</v>
      </c>
      <c r="F14" s="43">
        <v>30</v>
      </c>
      <c r="G14" s="43">
        <v>52</v>
      </c>
      <c r="H14" s="31">
        <f t="shared" si="1"/>
        <v>82</v>
      </c>
      <c r="I14" s="31">
        <f t="shared" si="2"/>
        <v>17</v>
      </c>
      <c r="J14" s="31">
        <f t="shared" si="3"/>
        <v>46</v>
      </c>
      <c r="K14" s="31">
        <f t="shared" si="4"/>
        <v>63</v>
      </c>
    </row>
    <row r="15" spans="1:11" ht="25.5" x14ac:dyDescent="0.2">
      <c r="A15" s="14" t="s">
        <v>79</v>
      </c>
      <c r="B15" s="74" t="s">
        <v>238</v>
      </c>
      <c r="C15" s="43">
        <v>90</v>
      </c>
      <c r="D15" s="43">
        <v>20</v>
      </c>
      <c r="E15" s="31">
        <f t="shared" si="0"/>
        <v>110</v>
      </c>
      <c r="F15" s="43">
        <v>86</v>
      </c>
      <c r="G15" s="43">
        <v>20</v>
      </c>
      <c r="H15" s="31">
        <f t="shared" si="1"/>
        <v>106</v>
      </c>
      <c r="I15" s="31">
        <f t="shared" si="2"/>
        <v>4</v>
      </c>
      <c r="J15" s="31">
        <f t="shared" si="3"/>
        <v>0</v>
      </c>
      <c r="K15" s="31">
        <f t="shared" si="4"/>
        <v>4</v>
      </c>
    </row>
    <row r="16" spans="1:11" x14ac:dyDescent="0.2">
      <c r="A16" s="14" t="s">
        <v>80</v>
      </c>
      <c r="B16" s="74" t="s">
        <v>239</v>
      </c>
      <c r="C16" s="43">
        <v>109</v>
      </c>
      <c r="D16" s="43">
        <v>1</v>
      </c>
      <c r="E16" s="31">
        <f t="shared" si="0"/>
        <v>110</v>
      </c>
      <c r="F16" s="43">
        <v>99</v>
      </c>
      <c r="G16" s="43">
        <v>1</v>
      </c>
      <c r="H16" s="31">
        <f t="shared" si="1"/>
        <v>100</v>
      </c>
      <c r="I16" s="31">
        <f t="shared" si="2"/>
        <v>10</v>
      </c>
      <c r="J16" s="31">
        <f t="shared" si="3"/>
        <v>0</v>
      </c>
      <c r="K16" s="31">
        <f t="shared" si="4"/>
        <v>10</v>
      </c>
    </row>
    <row r="17" spans="1:11" ht="25.5" x14ac:dyDescent="0.2">
      <c r="A17" s="14" t="s">
        <v>81</v>
      </c>
      <c r="B17" s="74" t="s">
        <v>240</v>
      </c>
      <c r="C17" s="43">
        <v>17</v>
      </c>
      <c r="D17" s="43">
        <v>71</v>
      </c>
      <c r="E17" s="31">
        <f t="shared" si="0"/>
        <v>88</v>
      </c>
      <c r="F17" s="43">
        <v>14</v>
      </c>
      <c r="G17" s="43">
        <v>50</v>
      </c>
      <c r="H17" s="31">
        <f t="shared" si="1"/>
        <v>64</v>
      </c>
      <c r="I17" s="31">
        <f t="shared" si="2"/>
        <v>3</v>
      </c>
      <c r="J17" s="31">
        <f t="shared" si="3"/>
        <v>21</v>
      </c>
      <c r="K17" s="31">
        <f t="shared" si="4"/>
        <v>24</v>
      </c>
    </row>
    <row r="18" spans="1:11" ht="25.5" x14ac:dyDescent="0.2">
      <c r="A18" s="14" t="s">
        <v>82</v>
      </c>
      <c r="B18" s="74" t="s">
        <v>241</v>
      </c>
      <c r="C18" s="43">
        <v>11</v>
      </c>
      <c r="D18" s="43">
        <v>67</v>
      </c>
      <c r="E18" s="31">
        <f t="shared" si="0"/>
        <v>78</v>
      </c>
      <c r="F18" s="43">
        <v>11</v>
      </c>
      <c r="G18" s="43">
        <v>53</v>
      </c>
      <c r="H18" s="31">
        <f t="shared" si="1"/>
        <v>64</v>
      </c>
      <c r="I18" s="31">
        <f t="shared" si="2"/>
        <v>0</v>
      </c>
      <c r="J18" s="31">
        <f t="shared" si="3"/>
        <v>14</v>
      </c>
      <c r="K18" s="31">
        <f t="shared" si="4"/>
        <v>14</v>
      </c>
    </row>
    <row r="19" spans="1:11" ht="25.5" x14ac:dyDescent="0.2">
      <c r="A19" s="14" t="s">
        <v>83</v>
      </c>
      <c r="B19" s="74" t="s">
        <v>242</v>
      </c>
      <c r="C19" s="43">
        <v>23</v>
      </c>
      <c r="D19" s="43">
        <v>50</v>
      </c>
      <c r="E19" s="31">
        <f t="shared" si="0"/>
        <v>73</v>
      </c>
      <c r="F19" s="43">
        <v>22</v>
      </c>
      <c r="G19" s="43">
        <v>48</v>
      </c>
      <c r="H19" s="31">
        <f t="shared" si="1"/>
        <v>70</v>
      </c>
      <c r="I19" s="31">
        <f t="shared" si="2"/>
        <v>1</v>
      </c>
      <c r="J19" s="31">
        <f t="shared" si="3"/>
        <v>2</v>
      </c>
      <c r="K19" s="31">
        <f t="shared" si="4"/>
        <v>3</v>
      </c>
    </row>
    <row r="20" spans="1:11" x14ac:dyDescent="0.2">
      <c r="A20" s="14" t="s">
        <v>84</v>
      </c>
      <c r="B20" s="74" t="s">
        <v>243</v>
      </c>
      <c r="C20" s="43">
        <v>45</v>
      </c>
      <c r="D20" s="43">
        <v>27</v>
      </c>
      <c r="E20" s="31">
        <f t="shared" si="0"/>
        <v>72</v>
      </c>
      <c r="F20" s="43">
        <v>35</v>
      </c>
      <c r="G20" s="43">
        <v>24</v>
      </c>
      <c r="H20" s="31">
        <f t="shared" si="1"/>
        <v>59</v>
      </c>
      <c r="I20" s="31">
        <f t="shared" si="2"/>
        <v>10</v>
      </c>
      <c r="J20" s="31">
        <f t="shared" si="3"/>
        <v>3</v>
      </c>
      <c r="K20" s="31">
        <f t="shared" si="4"/>
        <v>13</v>
      </c>
    </row>
    <row r="21" spans="1:11" x14ac:dyDescent="0.2">
      <c r="A21" s="14" t="s">
        <v>85</v>
      </c>
      <c r="B21" s="74" t="s">
        <v>244</v>
      </c>
      <c r="C21" s="43">
        <v>52</v>
      </c>
      <c r="D21" s="43">
        <v>12</v>
      </c>
      <c r="E21" s="31">
        <f t="shared" si="0"/>
        <v>64</v>
      </c>
      <c r="F21" s="43">
        <v>47</v>
      </c>
      <c r="G21" s="43">
        <v>11</v>
      </c>
      <c r="H21" s="31">
        <f t="shared" si="1"/>
        <v>58</v>
      </c>
      <c r="I21" s="31">
        <f t="shared" si="2"/>
        <v>5</v>
      </c>
      <c r="J21" s="31">
        <f t="shared" si="3"/>
        <v>1</v>
      </c>
      <c r="K21" s="31">
        <f t="shared" si="4"/>
        <v>6</v>
      </c>
    </row>
    <row r="22" spans="1:11" x14ac:dyDescent="0.2">
      <c r="A22" s="14" t="s">
        <v>86</v>
      </c>
      <c r="B22" s="74" t="s">
        <v>245</v>
      </c>
      <c r="C22" s="43">
        <v>4</v>
      </c>
      <c r="D22" s="43">
        <v>56</v>
      </c>
      <c r="E22" s="31">
        <f t="shared" si="0"/>
        <v>60</v>
      </c>
      <c r="F22" s="43">
        <v>4</v>
      </c>
      <c r="G22" s="43">
        <v>56</v>
      </c>
      <c r="H22" s="31">
        <f t="shared" si="1"/>
        <v>60</v>
      </c>
      <c r="I22" s="31">
        <f t="shared" si="2"/>
        <v>0</v>
      </c>
      <c r="J22" s="31">
        <f t="shared" si="3"/>
        <v>0</v>
      </c>
      <c r="K22" s="31">
        <f t="shared" si="4"/>
        <v>0</v>
      </c>
    </row>
    <row r="23" spans="1:11" ht="25.5" x14ac:dyDescent="0.2">
      <c r="A23" s="14" t="s">
        <v>87</v>
      </c>
      <c r="B23" s="74" t="s">
        <v>246</v>
      </c>
      <c r="C23" s="43">
        <v>50</v>
      </c>
      <c r="D23" s="43">
        <v>5</v>
      </c>
      <c r="E23" s="31">
        <f t="shared" si="0"/>
        <v>55</v>
      </c>
      <c r="F23" s="43">
        <v>50</v>
      </c>
      <c r="G23" s="43">
        <v>5</v>
      </c>
      <c r="H23" s="31">
        <f t="shared" si="1"/>
        <v>55</v>
      </c>
      <c r="I23" s="31">
        <f t="shared" si="2"/>
        <v>0</v>
      </c>
      <c r="J23" s="31">
        <f t="shared" si="3"/>
        <v>0</v>
      </c>
      <c r="K23" s="31">
        <f t="shared" si="4"/>
        <v>0</v>
      </c>
    </row>
    <row r="24" spans="1:11" ht="25.5" x14ac:dyDescent="0.2">
      <c r="A24" s="14" t="s">
        <v>88</v>
      </c>
      <c r="B24" s="74" t="s">
        <v>247</v>
      </c>
      <c r="C24" s="43">
        <v>23</v>
      </c>
      <c r="D24" s="43">
        <v>31</v>
      </c>
      <c r="E24" s="31">
        <f t="shared" si="0"/>
        <v>54</v>
      </c>
      <c r="F24" s="43">
        <v>21</v>
      </c>
      <c r="G24" s="43">
        <v>29</v>
      </c>
      <c r="H24" s="31">
        <f t="shared" si="1"/>
        <v>50</v>
      </c>
      <c r="I24" s="31">
        <f t="shared" si="2"/>
        <v>2</v>
      </c>
      <c r="J24" s="31">
        <f t="shared" si="3"/>
        <v>2</v>
      </c>
      <c r="K24" s="31">
        <f t="shared" si="4"/>
        <v>4</v>
      </c>
    </row>
    <row r="25" spans="1:11" x14ac:dyDescent="0.2">
      <c r="A25" s="14" t="s">
        <v>89</v>
      </c>
      <c r="B25" s="74" t="s">
        <v>248</v>
      </c>
      <c r="C25" s="43">
        <v>54</v>
      </c>
      <c r="D25" s="43"/>
      <c r="E25" s="31">
        <f t="shared" si="0"/>
        <v>54</v>
      </c>
      <c r="F25" s="43">
        <v>54</v>
      </c>
      <c r="G25" s="43"/>
      <c r="H25" s="31">
        <f t="shared" si="1"/>
        <v>54</v>
      </c>
      <c r="I25" s="31">
        <f t="shared" si="2"/>
        <v>0</v>
      </c>
      <c r="J25" s="31">
        <f t="shared" si="3"/>
        <v>0</v>
      </c>
      <c r="K25" s="31">
        <f t="shared" si="4"/>
        <v>0</v>
      </c>
    </row>
    <row r="26" spans="1:11" ht="25.5" x14ac:dyDescent="0.2">
      <c r="A26" s="14" t="s">
        <v>90</v>
      </c>
      <c r="B26" s="74" t="s">
        <v>249</v>
      </c>
      <c r="C26" s="43">
        <v>45</v>
      </c>
      <c r="D26" s="43">
        <v>6</v>
      </c>
      <c r="E26" s="31">
        <f t="shared" si="0"/>
        <v>51</v>
      </c>
      <c r="F26" s="43">
        <v>42</v>
      </c>
      <c r="G26" s="43">
        <v>5</v>
      </c>
      <c r="H26" s="31">
        <f t="shared" si="1"/>
        <v>47</v>
      </c>
      <c r="I26" s="31">
        <f t="shared" si="2"/>
        <v>3</v>
      </c>
      <c r="J26" s="31">
        <f t="shared" si="3"/>
        <v>1</v>
      </c>
      <c r="K26" s="31">
        <f t="shared" si="4"/>
        <v>4</v>
      </c>
    </row>
    <row r="27" spans="1:11" ht="25.5" x14ac:dyDescent="0.2">
      <c r="A27" s="14" t="s">
        <v>91</v>
      </c>
      <c r="B27" s="74" t="s">
        <v>250</v>
      </c>
      <c r="C27" s="43">
        <v>38</v>
      </c>
      <c r="D27" s="43">
        <v>12</v>
      </c>
      <c r="E27" s="31">
        <f t="shared" si="0"/>
        <v>50</v>
      </c>
      <c r="F27" s="43">
        <v>38</v>
      </c>
      <c r="G27" s="43">
        <v>12</v>
      </c>
      <c r="H27" s="31">
        <f t="shared" si="1"/>
        <v>50</v>
      </c>
      <c r="I27" s="31">
        <f t="shared" si="2"/>
        <v>0</v>
      </c>
      <c r="J27" s="31">
        <f t="shared" si="3"/>
        <v>0</v>
      </c>
      <c r="K27" s="31">
        <f t="shared" si="4"/>
        <v>0</v>
      </c>
    </row>
    <row r="28" spans="1:11" x14ac:dyDescent="0.2">
      <c r="A28" s="14" t="s">
        <v>92</v>
      </c>
      <c r="B28" s="74" t="s">
        <v>251</v>
      </c>
      <c r="C28" s="43">
        <v>50</v>
      </c>
      <c r="D28" s="43"/>
      <c r="E28" s="31">
        <f t="shared" si="0"/>
        <v>50</v>
      </c>
      <c r="F28" s="43">
        <v>45</v>
      </c>
      <c r="G28" s="43"/>
      <c r="H28" s="31">
        <f t="shared" si="1"/>
        <v>45</v>
      </c>
      <c r="I28" s="31">
        <f t="shared" si="2"/>
        <v>5</v>
      </c>
      <c r="J28" s="31">
        <f t="shared" si="3"/>
        <v>0</v>
      </c>
      <c r="K28" s="31">
        <f t="shared" si="4"/>
        <v>5</v>
      </c>
    </row>
    <row r="29" spans="1:11" x14ac:dyDescent="0.2">
      <c r="A29" s="14" t="s">
        <v>93</v>
      </c>
      <c r="B29" s="74" t="s">
        <v>252</v>
      </c>
      <c r="C29" s="43">
        <v>34</v>
      </c>
      <c r="D29" s="43">
        <v>15</v>
      </c>
      <c r="E29" s="31">
        <f t="shared" si="0"/>
        <v>49</v>
      </c>
      <c r="F29" s="43">
        <v>34</v>
      </c>
      <c r="G29" s="43">
        <v>15</v>
      </c>
      <c r="H29" s="31">
        <f t="shared" si="1"/>
        <v>49</v>
      </c>
      <c r="I29" s="31">
        <f t="shared" si="2"/>
        <v>0</v>
      </c>
      <c r="J29" s="31">
        <f t="shared" si="3"/>
        <v>0</v>
      </c>
      <c r="K29" s="31">
        <f t="shared" si="4"/>
        <v>0</v>
      </c>
    </row>
    <row r="30" spans="1:11" x14ac:dyDescent="0.2">
      <c r="A30" s="14" t="s">
        <v>94</v>
      </c>
      <c r="B30" s="74" t="s">
        <v>253</v>
      </c>
      <c r="C30" s="43">
        <v>47</v>
      </c>
      <c r="D30" s="43">
        <v>2</v>
      </c>
      <c r="E30" s="31">
        <f t="shared" si="0"/>
        <v>49</v>
      </c>
      <c r="F30" s="43">
        <v>25</v>
      </c>
      <c r="G30" s="43">
        <v>1</v>
      </c>
      <c r="H30" s="31">
        <f t="shared" si="1"/>
        <v>26</v>
      </c>
      <c r="I30" s="31">
        <f t="shared" si="2"/>
        <v>22</v>
      </c>
      <c r="J30" s="31">
        <f t="shared" si="3"/>
        <v>1</v>
      </c>
      <c r="K30" s="31">
        <f t="shared" si="4"/>
        <v>23</v>
      </c>
    </row>
    <row r="31" spans="1:11" ht="25.5" x14ac:dyDescent="0.2">
      <c r="A31" s="14" t="s">
        <v>95</v>
      </c>
      <c r="B31" s="74" t="s">
        <v>254</v>
      </c>
      <c r="C31" s="43">
        <v>47</v>
      </c>
      <c r="D31" s="43"/>
      <c r="E31" s="31">
        <f t="shared" si="0"/>
        <v>47</v>
      </c>
      <c r="F31" s="43">
        <v>21</v>
      </c>
      <c r="G31" s="43"/>
      <c r="H31" s="31">
        <f t="shared" si="1"/>
        <v>21</v>
      </c>
      <c r="I31" s="31">
        <f t="shared" si="2"/>
        <v>26</v>
      </c>
      <c r="J31" s="31">
        <f t="shared" si="3"/>
        <v>0</v>
      </c>
      <c r="K31" s="31">
        <f t="shared" si="4"/>
        <v>26</v>
      </c>
    </row>
    <row r="32" spans="1:11" x14ac:dyDescent="0.2">
      <c r="A32" s="14" t="s">
        <v>96</v>
      </c>
      <c r="B32" s="74" t="s">
        <v>255</v>
      </c>
      <c r="C32" s="43">
        <v>9</v>
      </c>
      <c r="D32" s="43">
        <v>37</v>
      </c>
      <c r="E32" s="31">
        <f t="shared" si="0"/>
        <v>46</v>
      </c>
      <c r="F32" s="43">
        <v>7</v>
      </c>
      <c r="G32" s="43">
        <v>28</v>
      </c>
      <c r="H32" s="31">
        <f t="shared" si="1"/>
        <v>35</v>
      </c>
      <c r="I32" s="31">
        <f t="shared" si="2"/>
        <v>2</v>
      </c>
      <c r="J32" s="31">
        <f t="shared" si="3"/>
        <v>9</v>
      </c>
      <c r="K32" s="31">
        <f t="shared" si="4"/>
        <v>11</v>
      </c>
    </row>
    <row r="33" spans="1:11" x14ac:dyDescent="0.2">
      <c r="A33" s="14" t="s">
        <v>97</v>
      </c>
      <c r="B33" s="74" t="s">
        <v>256</v>
      </c>
      <c r="C33" s="43">
        <v>44</v>
      </c>
      <c r="D33" s="43">
        <v>2</v>
      </c>
      <c r="E33" s="31">
        <f t="shared" si="0"/>
        <v>46</v>
      </c>
      <c r="F33" s="43">
        <v>41</v>
      </c>
      <c r="G33" s="43">
        <v>2</v>
      </c>
      <c r="H33" s="31">
        <f t="shared" si="1"/>
        <v>43</v>
      </c>
      <c r="I33" s="31">
        <f t="shared" si="2"/>
        <v>3</v>
      </c>
      <c r="J33" s="31">
        <f t="shared" si="3"/>
        <v>0</v>
      </c>
      <c r="K33" s="31">
        <f t="shared" si="4"/>
        <v>3</v>
      </c>
    </row>
    <row r="34" spans="1:11" ht="25.5" x14ac:dyDescent="0.2">
      <c r="A34" s="14" t="s">
        <v>98</v>
      </c>
      <c r="B34" s="74" t="s">
        <v>257</v>
      </c>
      <c r="C34" s="43">
        <v>43</v>
      </c>
      <c r="D34" s="43"/>
      <c r="E34" s="31">
        <f t="shared" si="0"/>
        <v>43</v>
      </c>
      <c r="F34" s="43">
        <v>38</v>
      </c>
      <c r="G34" s="43"/>
      <c r="H34" s="31">
        <f t="shared" si="1"/>
        <v>38</v>
      </c>
      <c r="I34" s="31">
        <f t="shared" si="2"/>
        <v>5</v>
      </c>
      <c r="J34" s="31">
        <f t="shared" si="3"/>
        <v>0</v>
      </c>
      <c r="K34" s="31">
        <f t="shared" si="4"/>
        <v>5</v>
      </c>
    </row>
    <row r="35" spans="1:11" x14ac:dyDescent="0.2">
      <c r="A35" s="14" t="s">
        <v>99</v>
      </c>
      <c r="B35" s="74" t="s">
        <v>258</v>
      </c>
      <c r="C35" s="43">
        <v>7</v>
      </c>
      <c r="D35" s="43">
        <v>34</v>
      </c>
      <c r="E35" s="31">
        <f t="shared" si="0"/>
        <v>41</v>
      </c>
      <c r="F35" s="43">
        <v>7</v>
      </c>
      <c r="G35" s="43">
        <v>27</v>
      </c>
      <c r="H35" s="31">
        <f t="shared" si="1"/>
        <v>34</v>
      </c>
      <c r="I35" s="31">
        <f t="shared" si="2"/>
        <v>0</v>
      </c>
      <c r="J35" s="31">
        <f t="shared" si="3"/>
        <v>7</v>
      </c>
      <c r="K35" s="31">
        <f t="shared" si="4"/>
        <v>7</v>
      </c>
    </row>
    <row r="36" spans="1:11" ht="25.5" x14ac:dyDescent="0.2">
      <c r="A36" s="14" t="s">
        <v>100</v>
      </c>
      <c r="B36" s="74" t="s">
        <v>259</v>
      </c>
      <c r="C36" s="43">
        <v>16</v>
      </c>
      <c r="D36" s="43">
        <v>24</v>
      </c>
      <c r="E36" s="31">
        <f t="shared" si="0"/>
        <v>40</v>
      </c>
      <c r="F36" s="43">
        <v>12</v>
      </c>
      <c r="G36" s="43">
        <v>18</v>
      </c>
      <c r="H36" s="31">
        <f t="shared" si="1"/>
        <v>30</v>
      </c>
      <c r="I36" s="31">
        <f t="shared" si="2"/>
        <v>4</v>
      </c>
      <c r="J36" s="31">
        <f t="shared" si="3"/>
        <v>6</v>
      </c>
      <c r="K36" s="31">
        <f t="shared" si="4"/>
        <v>10</v>
      </c>
    </row>
    <row r="37" spans="1:11" x14ac:dyDescent="0.2">
      <c r="A37" s="14" t="s">
        <v>101</v>
      </c>
      <c r="B37" s="74" t="s">
        <v>260</v>
      </c>
      <c r="C37" s="43">
        <v>2</v>
      </c>
      <c r="D37" s="43">
        <v>38</v>
      </c>
      <c r="E37" s="31">
        <f t="shared" si="0"/>
        <v>40</v>
      </c>
      <c r="F37" s="43">
        <v>2</v>
      </c>
      <c r="G37" s="43">
        <v>37</v>
      </c>
      <c r="H37" s="31">
        <f t="shared" si="1"/>
        <v>39</v>
      </c>
      <c r="I37" s="31">
        <f t="shared" si="2"/>
        <v>0</v>
      </c>
      <c r="J37" s="31">
        <f t="shared" si="3"/>
        <v>1</v>
      </c>
      <c r="K37" s="31">
        <f t="shared" si="4"/>
        <v>1</v>
      </c>
    </row>
    <row r="38" spans="1:11" x14ac:dyDescent="0.2">
      <c r="A38" s="14" t="s">
        <v>102</v>
      </c>
      <c r="B38" s="74" t="s">
        <v>261</v>
      </c>
      <c r="C38" s="43">
        <v>40</v>
      </c>
      <c r="D38" s="43"/>
      <c r="E38" s="31">
        <f t="shared" si="0"/>
        <v>40</v>
      </c>
      <c r="F38" s="43">
        <v>37</v>
      </c>
      <c r="G38" s="43"/>
      <c r="H38" s="31">
        <f t="shared" si="1"/>
        <v>37</v>
      </c>
      <c r="I38" s="31">
        <f t="shared" si="2"/>
        <v>3</v>
      </c>
      <c r="J38" s="31">
        <f t="shared" si="3"/>
        <v>0</v>
      </c>
      <c r="K38" s="31">
        <f t="shared" si="4"/>
        <v>3</v>
      </c>
    </row>
    <row r="39" spans="1:11" x14ac:dyDescent="0.2">
      <c r="A39" s="14" t="s">
        <v>103</v>
      </c>
      <c r="B39" s="74" t="s">
        <v>262</v>
      </c>
      <c r="C39" s="43">
        <v>7</v>
      </c>
      <c r="D39" s="43">
        <v>27</v>
      </c>
      <c r="E39" s="31">
        <f t="shared" si="0"/>
        <v>34</v>
      </c>
      <c r="F39" s="43">
        <v>7</v>
      </c>
      <c r="G39" s="43">
        <v>27</v>
      </c>
      <c r="H39" s="31">
        <f t="shared" si="1"/>
        <v>34</v>
      </c>
      <c r="I39" s="31">
        <f t="shared" si="2"/>
        <v>0</v>
      </c>
      <c r="J39" s="31">
        <f t="shared" si="3"/>
        <v>0</v>
      </c>
      <c r="K39" s="31">
        <f t="shared" si="4"/>
        <v>0</v>
      </c>
    </row>
    <row r="40" spans="1:11" x14ac:dyDescent="0.2">
      <c r="A40" s="14" t="s">
        <v>104</v>
      </c>
      <c r="B40" s="74" t="s">
        <v>263</v>
      </c>
      <c r="C40" s="43">
        <v>13</v>
      </c>
      <c r="D40" s="43">
        <v>21</v>
      </c>
      <c r="E40" s="31">
        <f t="shared" si="0"/>
        <v>34</v>
      </c>
      <c r="F40" s="43">
        <v>13</v>
      </c>
      <c r="G40" s="43">
        <v>21</v>
      </c>
      <c r="H40" s="31">
        <f t="shared" si="1"/>
        <v>34</v>
      </c>
      <c r="I40" s="31">
        <f t="shared" si="2"/>
        <v>0</v>
      </c>
      <c r="J40" s="31">
        <f t="shared" si="3"/>
        <v>0</v>
      </c>
      <c r="K40" s="31">
        <f t="shared" si="4"/>
        <v>0</v>
      </c>
    </row>
    <row r="41" spans="1:11" x14ac:dyDescent="0.2">
      <c r="A41" s="14" t="s">
        <v>105</v>
      </c>
      <c r="B41" s="74" t="s">
        <v>264</v>
      </c>
      <c r="C41" s="43">
        <v>14</v>
      </c>
      <c r="D41" s="43">
        <v>20</v>
      </c>
      <c r="E41" s="31">
        <f t="shared" si="0"/>
        <v>34</v>
      </c>
      <c r="F41" s="43">
        <v>11</v>
      </c>
      <c r="G41" s="43">
        <v>19</v>
      </c>
      <c r="H41" s="31">
        <f t="shared" si="1"/>
        <v>30</v>
      </c>
      <c r="I41" s="31">
        <f t="shared" si="2"/>
        <v>3</v>
      </c>
      <c r="J41" s="31">
        <f t="shared" si="3"/>
        <v>1</v>
      </c>
      <c r="K41" s="31">
        <f t="shared" si="4"/>
        <v>4</v>
      </c>
    </row>
    <row r="42" spans="1:11" ht="25.5" x14ac:dyDescent="0.2">
      <c r="A42" s="14" t="s">
        <v>106</v>
      </c>
      <c r="B42" s="74" t="s">
        <v>265</v>
      </c>
      <c r="C42" s="43">
        <v>30</v>
      </c>
      <c r="D42" s="43">
        <v>2</v>
      </c>
      <c r="E42" s="31">
        <f t="shared" si="0"/>
        <v>32</v>
      </c>
      <c r="F42" s="43">
        <v>17</v>
      </c>
      <c r="G42" s="43">
        <v>2</v>
      </c>
      <c r="H42" s="31">
        <f t="shared" si="1"/>
        <v>19</v>
      </c>
      <c r="I42" s="31">
        <f t="shared" si="2"/>
        <v>13</v>
      </c>
      <c r="J42" s="31">
        <f t="shared" si="3"/>
        <v>0</v>
      </c>
      <c r="K42" s="31">
        <f t="shared" si="4"/>
        <v>13</v>
      </c>
    </row>
    <row r="43" spans="1:11" x14ac:dyDescent="0.2">
      <c r="A43" s="14" t="s">
        <v>107</v>
      </c>
      <c r="B43" s="74" t="s">
        <v>266</v>
      </c>
      <c r="C43" s="43">
        <v>8</v>
      </c>
      <c r="D43" s="43">
        <v>23</v>
      </c>
      <c r="E43" s="31">
        <f t="shared" si="0"/>
        <v>31</v>
      </c>
      <c r="F43" s="43">
        <v>3</v>
      </c>
      <c r="G43" s="43">
        <v>4</v>
      </c>
      <c r="H43" s="31">
        <f t="shared" si="1"/>
        <v>7</v>
      </c>
      <c r="I43" s="31">
        <f t="shared" si="2"/>
        <v>5</v>
      </c>
      <c r="J43" s="31">
        <f t="shared" si="3"/>
        <v>19</v>
      </c>
      <c r="K43" s="31">
        <f t="shared" si="4"/>
        <v>24</v>
      </c>
    </row>
    <row r="44" spans="1:11" x14ac:dyDescent="0.2">
      <c r="A44" s="14" t="s">
        <v>108</v>
      </c>
      <c r="B44" s="74" t="s">
        <v>267</v>
      </c>
      <c r="C44" s="43">
        <v>30</v>
      </c>
      <c r="D44" s="43">
        <v>1</v>
      </c>
      <c r="E44" s="31">
        <f t="shared" si="0"/>
        <v>31</v>
      </c>
      <c r="F44" s="43">
        <v>23</v>
      </c>
      <c r="G44" s="43">
        <v>1</v>
      </c>
      <c r="H44" s="31">
        <f t="shared" si="1"/>
        <v>24</v>
      </c>
      <c r="I44" s="31">
        <f t="shared" si="2"/>
        <v>7</v>
      </c>
      <c r="J44" s="31">
        <f t="shared" si="3"/>
        <v>0</v>
      </c>
      <c r="K44" s="31">
        <f t="shared" si="4"/>
        <v>7</v>
      </c>
    </row>
    <row r="45" spans="1:11" x14ac:dyDescent="0.2">
      <c r="A45" s="14" t="s">
        <v>109</v>
      </c>
      <c r="B45" s="74" t="s">
        <v>268</v>
      </c>
      <c r="C45" s="43">
        <v>4</v>
      </c>
      <c r="D45" s="43">
        <v>26</v>
      </c>
      <c r="E45" s="31">
        <f t="shared" si="0"/>
        <v>30</v>
      </c>
      <c r="F45" s="43">
        <v>4</v>
      </c>
      <c r="G45" s="43">
        <v>21</v>
      </c>
      <c r="H45" s="31">
        <f t="shared" si="1"/>
        <v>25</v>
      </c>
      <c r="I45" s="31">
        <f t="shared" si="2"/>
        <v>0</v>
      </c>
      <c r="J45" s="31">
        <f t="shared" si="3"/>
        <v>5</v>
      </c>
      <c r="K45" s="31">
        <f t="shared" si="4"/>
        <v>5</v>
      </c>
    </row>
    <row r="46" spans="1:11" x14ac:dyDescent="0.2">
      <c r="A46" s="14" t="s">
        <v>110</v>
      </c>
      <c r="B46" s="74" t="s">
        <v>269</v>
      </c>
      <c r="C46" s="43">
        <v>25</v>
      </c>
      <c r="D46" s="43">
        <v>5</v>
      </c>
      <c r="E46" s="31">
        <f t="shared" si="0"/>
        <v>30</v>
      </c>
      <c r="F46" s="43">
        <v>17</v>
      </c>
      <c r="G46" s="43">
        <v>5</v>
      </c>
      <c r="H46" s="31">
        <f t="shared" si="1"/>
        <v>22</v>
      </c>
      <c r="I46" s="31">
        <f t="shared" si="2"/>
        <v>8</v>
      </c>
      <c r="J46" s="31">
        <f t="shared" si="3"/>
        <v>0</v>
      </c>
      <c r="K46" s="31">
        <f t="shared" si="4"/>
        <v>8</v>
      </c>
    </row>
    <row r="47" spans="1:11" x14ac:dyDescent="0.2">
      <c r="A47" s="14" t="s">
        <v>111</v>
      </c>
      <c r="B47" s="74" t="s">
        <v>270</v>
      </c>
      <c r="C47" s="43">
        <v>3</v>
      </c>
      <c r="D47" s="43">
        <v>26</v>
      </c>
      <c r="E47" s="31">
        <f t="shared" si="0"/>
        <v>29</v>
      </c>
      <c r="F47" s="43">
        <v>3</v>
      </c>
      <c r="G47" s="43">
        <v>16</v>
      </c>
      <c r="H47" s="31">
        <f t="shared" si="1"/>
        <v>19</v>
      </c>
      <c r="I47" s="31">
        <f t="shared" si="2"/>
        <v>0</v>
      </c>
      <c r="J47" s="31">
        <f t="shared" si="3"/>
        <v>10</v>
      </c>
      <c r="K47" s="31">
        <f t="shared" si="4"/>
        <v>10</v>
      </c>
    </row>
    <row r="48" spans="1:11" x14ac:dyDescent="0.2">
      <c r="A48" s="14" t="s">
        <v>112</v>
      </c>
      <c r="B48" s="74" t="s">
        <v>271</v>
      </c>
      <c r="C48" s="43">
        <v>6</v>
      </c>
      <c r="D48" s="43">
        <v>22</v>
      </c>
      <c r="E48" s="31">
        <f t="shared" si="0"/>
        <v>28</v>
      </c>
      <c r="F48" s="43">
        <v>6</v>
      </c>
      <c r="G48" s="43">
        <v>22</v>
      </c>
      <c r="H48" s="31">
        <f t="shared" si="1"/>
        <v>28</v>
      </c>
      <c r="I48" s="31">
        <f t="shared" si="2"/>
        <v>0</v>
      </c>
      <c r="J48" s="31">
        <f t="shared" si="3"/>
        <v>0</v>
      </c>
      <c r="K48" s="31">
        <f t="shared" si="4"/>
        <v>0</v>
      </c>
    </row>
    <row r="49" spans="1:11" ht="15.75" x14ac:dyDescent="0.25">
      <c r="A49" s="105" t="s">
        <v>5</v>
      </c>
      <c r="B49" s="106"/>
      <c r="C49" s="17">
        <f>SUM(C9:C48)</f>
        <v>2627</v>
      </c>
      <c r="D49" s="17">
        <f t="shared" ref="D49:K49" si="5">SUM(D9:D48)</f>
        <v>1879</v>
      </c>
      <c r="E49" s="17">
        <f t="shared" si="5"/>
        <v>4506</v>
      </c>
      <c r="F49" s="17">
        <f t="shared" si="5"/>
        <v>2080</v>
      </c>
      <c r="G49" s="17">
        <f t="shared" si="5"/>
        <v>1448</v>
      </c>
      <c r="H49" s="17">
        <f t="shared" si="5"/>
        <v>3528</v>
      </c>
      <c r="I49" s="17">
        <f t="shared" si="5"/>
        <v>547</v>
      </c>
      <c r="J49" s="17">
        <f t="shared" si="5"/>
        <v>431</v>
      </c>
      <c r="K49" s="17">
        <f t="shared" si="5"/>
        <v>978</v>
      </c>
    </row>
  </sheetData>
  <mergeCells count="8">
    <mergeCell ref="A49:B49"/>
    <mergeCell ref="B7:B8"/>
    <mergeCell ref="A7:A8"/>
    <mergeCell ref="A3:I3"/>
    <mergeCell ref="C7:E7"/>
    <mergeCell ref="F7:H7"/>
    <mergeCell ref="I7:K7"/>
    <mergeCell ref="A6:K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0"/>
  <sheetViews>
    <sheetView zoomScaleNormal="100" workbookViewId="0"/>
  </sheetViews>
  <sheetFormatPr baseColWidth="10" defaultRowHeight="12.75" x14ac:dyDescent="0.2"/>
  <cols>
    <col min="1" max="1" width="7.5703125" style="9" bestFit="1" customWidth="1"/>
    <col min="2" max="2" width="50.5703125" style="9" customWidth="1"/>
    <col min="3" max="16384" width="11.42578125" style="9"/>
  </cols>
  <sheetData>
    <row r="1" spans="1:24" ht="15.75" x14ac:dyDescent="0.25">
      <c r="A1" s="12" t="s">
        <v>18</v>
      </c>
    </row>
    <row r="2" spans="1:24" ht="15.75" x14ac:dyDescent="0.25">
      <c r="A2" s="12"/>
    </row>
    <row r="3" spans="1:24" ht="15" x14ac:dyDescent="0.25">
      <c r="A3" s="96" t="s">
        <v>274</v>
      </c>
      <c r="B3" s="96"/>
      <c r="C3" s="96"/>
      <c r="D3" s="96"/>
      <c r="E3" s="96"/>
      <c r="F3" s="96"/>
      <c r="G3" s="96"/>
      <c r="H3" s="96"/>
      <c r="I3" s="96"/>
    </row>
    <row r="4" spans="1:24" ht="15.75" x14ac:dyDescent="0.25">
      <c r="A4" s="12"/>
    </row>
    <row r="5" spans="1:24" ht="15.75" x14ac:dyDescent="0.25">
      <c r="A5" s="12"/>
    </row>
    <row r="7" spans="1:24" x14ac:dyDescent="0.2">
      <c r="A7" s="104" t="s">
        <v>273</v>
      </c>
      <c r="B7" s="104"/>
      <c r="C7" s="104"/>
      <c r="D7" s="104"/>
      <c r="E7" s="104"/>
      <c r="F7" s="104"/>
      <c r="G7" s="104"/>
      <c r="H7" s="104"/>
      <c r="I7" s="104"/>
      <c r="J7" s="104"/>
      <c r="K7" s="104"/>
      <c r="L7" s="104"/>
      <c r="M7" s="104"/>
      <c r="N7" s="104"/>
      <c r="O7" s="104"/>
      <c r="P7" s="104"/>
      <c r="Q7" s="104"/>
      <c r="R7" s="104"/>
      <c r="S7" s="104"/>
      <c r="T7" s="104"/>
      <c r="U7" s="104"/>
      <c r="V7" s="104"/>
      <c r="W7" s="104"/>
      <c r="X7" s="104"/>
    </row>
    <row r="8" spans="1:24" x14ac:dyDescent="0.2">
      <c r="A8" s="107" t="s">
        <v>71</v>
      </c>
      <c r="B8" s="107" t="s">
        <v>113</v>
      </c>
      <c r="C8" s="98" t="s">
        <v>41</v>
      </c>
      <c r="D8" s="98"/>
      <c r="E8" s="98" t="s">
        <v>42</v>
      </c>
      <c r="F8" s="98"/>
      <c r="G8" s="98" t="s">
        <v>43</v>
      </c>
      <c r="H8" s="98"/>
      <c r="I8" s="98" t="s">
        <v>44</v>
      </c>
      <c r="J8" s="98"/>
      <c r="K8" s="98" t="s">
        <v>45</v>
      </c>
      <c r="L8" s="98"/>
      <c r="M8" s="98" t="s">
        <v>46</v>
      </c>
      <c r="N8" s="98"/>
      <c r="O8" s="98" t="s">
        <v>47</v>
      </c>
      <c r="P8" s="98"/>
      <c r="Q8" s="98" t="s">
        <v>48</v>
      </c>
      <c r="R8" s="98"/>
      <c r="S8" s="98" t="s">
        <v>114</v>
      </c>
      <c r="T8" s="98"/>
      <c r="U8" s="98" t="s">
        <v>115</v>
      </c>
      <c r="V8" s="98"/>
      <c r="W8" s="98" t="s">
        <v>5</v>
      </c>
      <c r="X8" s="98"/>
    </row>
    <row r="9" spans="1:24" x14ac:dyDescent="0.2">
      <c r="A9" s="108"/>
      <c r="B9" s="108"/>
      <c r="C9" s="26" t="s">
        <v>160</v>
      </c>
      <c r="D9" s="10" t="s">
        <v>3</v>
      </c>
      <c r="E9" s="26" t="s">
        <v>160</v>
      </c>
      <c r="F9" s="10" t="s">
        <v>3</v>
      </c>
      <c r="G9" s="26" t="s">
        <v>160</v>
      </c>
      <c r="H9" s="10" t="s">
        <v>3</v>
      </c>
      <c r="I9" s="26" t="s">
        <v>160</v>
      </c>
      <c r="J9" s="10" t="s">
        <v>3</v>
      </c>
      <c r="K9" s="26" t="s">
        <v>160</v>
      </c>
      <c r="L9" s="10" t="s">
        <v>3</v>
      </c>
      <c r="M9" s="26" t="s">
        <v>160</v>
      </c>
      <c r="N9" s="10" t="s">
        <v>3</v>
      </c>
      <c r="O9" s="26" t="s">
        <v>160</v>
      </c>
      <c r="P9" s="10" t="s">
        <v>3</v>
      </c>
      <c r="Q9" s="26" t="s">
        <v>160</v>
      </c>
      <c r="R9" s="10" t="s">
        <v>3</v>
      </c>
      <c r="S9" s="26" t="s">
        <v>160</v>
      </c>
      <c r="T9" s="10" t="s">
        <v>3</v>
      </c>
      <c r="U9" s="26" t="s">
        <v>160</v>
      </c>
      <c r="V9" s="10" t="s">
        <v>3</v>
      </c>
      <c r="W9" s="26" t="s">
        <v>160</v>
      </c>
      <c r="X9" s="10" t="s">
        <v>3</v>
      </c>
    </row>
    <row r="10" spans="1:24" ht="12.75" customHeight="1" x14ac:dyDescent="0.2">
      <c r="A10" s="14" t="s">
        <v>73</v>
      </c>
      <c r="B10" s="22" t="str">
        <f>'Contratos-Personas por Sectores'!B9</f>
        <v>Peones agrícolas (excepto en huertas, invernaderos, viveros y jardines)</v>
      </c>
      <c r="C10" s="21">
        <v>8</v>
      </c>
      <c r="D10" s="21">
        <v>1</v>
      </c>
      <c r="E10" s="21">
        <v>67</v>
      </c>
      <c r="F10" s="21">
        <v>10</v>
      </c>
      <c r="G10" s="21">
        <v>106</v>
      </c>
      <c r="H10" s="21">
        <v>26</v>
      </c>
      <c r="I10" s="21">
        <v>77</v>
      </c>
      <c r="J10" s="21">
        <v>13</v>
      </c>
      <c r="K10" s="21">
        <v>60</v>
      </c>
      <c r="L10" s="21">
        <v>15</v>
      </c>
      <c r="M10" s="21">
        <v>84</v>
      </c>
      <c r="N10" s="21">
        <v>20</v>
      </c>
      <c r="O10" s="21">
        <v>78</v>
      </c>
      <c r="P10" s="21">
        <v>14</v>
      </c>
      <c r="Q10" s="21">
        <v>79</v>
      </c>
      <c r="R10" s="21">
        <v>15</v>
      </c>
      <c r="S10" s="21">
        <v>56</v>
      </c>
      <c r="T10" s="21">
        <v>2</v>
      </c>
      <c r="U10" s="21">
        <v>27</v>
      </c>
      <c r="V10" s="21">
        <v>5</v>
      </c>
      <c r="W10" s="31">
        <f>C10+E10+G10+I10+K10+M10+O10+Q10+S10+U10</f>
        <v>642</v>
      </c>
      <c r="X10" s="31">
        <f>D10+F10+H10+J10+L10+N10+P10+R10+T10+V10</f>
        <v>121</v>
      </c>
    </row>
    <row r="11" spans="1:24" x14ac:dyDescent="0.2">
      <c r="A11" s="14" t="s">
        <v>74</v>
      </c>
      <c r="B11" s="22" t="str">
        <f>'Contratos-Personas por Sectores'!B10</f>
        <v>Camareros asalariados</v>
      </c>
      <c r="C11" s="21">
        <v>8</v>
      </c>
      <c r="D11" s="21">
        <v>7</v>
      </c>
      <c r="E11" s="21">
        <v>43</v>
      </c>
      <c r="F11" s="21">
        <v>47</v>
      </c>
      <c r="G11" s="21">
        <v>61</v>
      </c>
      <c r="H11" s="21">
        <v>52</v>
      </c>
      <c r="I11" s="21">
        <v>54</v>
      </c>
      <c r="J11" s="21">
        <v>26</v>
      </c>
      <c r="K11" s="21">
        <v>42</v>
      </c>
      <c r="L11" s="21">
        <v>24</v>
      </c>
      <c r="M11" s="21">
        <v>36</v>
      </c>
      <c r="N11" s="21">
        <v>27</v>
      </c>
      <c r="O11" s="21">
        <v>19</v>
      </c>
      <c r="P11" s="21">
        <v>21</v>
      </c>
      <c r="Q11" s="21">
        <v>20</v>
      </c>
      <c r="R11" s="21">
        <v>3</v>
      </c>
      <c r="S11" s="21">
        <v>8</v>
      </c>
      <c r="T11" s="21">
        <v>2</v>
      </c>
      <c r="U11" s="21">
        <v>2</v>
      </c>
      <c r="V11" s="21"/>
      <c r="W11" s="31">
        <f t="shared" ref="W11:W49" si="0">C11+E11+G11+I11+K11+M11+O11+Q11+S11+U11</f>
        <v>293</v>
      </c>
      <c r="X11" s="31">
        <f t="shared" ref="X11:X49" si="1">D11+F11+H11+J11+L11+N11+P11+R11+T11+V11</f>
        <v>209</v>
      </c>
    </row>
    <row r="12" spans="1:24" ht="12.75" customHeight="1" x14ac:dyDescent="0.2">
      <c r="A12" s="14" t="s">
        <v>75</v>
      </c>
      <c r="B12" s="22" t="str">
        <f>'Contratos-Personas por Sectores'!B11</f>
        <v>Vendedores en tiendas y almacenes</v>
      </c>
      <c r="C12" s="21">
        <v>3</v>
      </c>
      <c r="D12" s="21">
        <v>1</v>
      </c>
      <c r="E12" s="21">
        <v>27</v>
      </c>
      <c r="F12" s="21">
        <v>51</v>
      </c>
      <c r="G12" s="21">
        <v>32</v>
      </c>
      <c r="H12" s="21">
        <v>81</v>
      </c>
      <c r="I12" s="21">
        <v>10</v>
      </c>
      <c r="J12" s="21">
        <v>32</v>
      </c>
      <c r="K12" s="21">
        <v>15</v>
      </c>
      <c r="L12" s="21">
        <v>23</v>
      </c>
      <c r="M12" s="21">
        <v>7</v>
      </c>
      <c r="N12" s="21">
        <v>19</v>
      </c>
      <c r="O12" s="21">
        <v>2</v>
      </c>
      <c r="P12" s="21">
        <v>9</v>
      </c>
      <c r="Q12" s="21">
        <v>1</v>
      </c>
      <c r="R12" s="21">
        <v>6</v>
      </c>
      <c r="S12" s="21">
        <v>1</v>
      </c>
      <c r="T12" s="21">
        <v>2</v>
      </c>
      <c r="U12" s="21">
        <v>1</v>
      </c>
      <c r="V12" s="21"/>
      <c r="W12" s="31">
        <f t="shared" si="0"/>
        <v>99</v>
      </c>
      <c r="X12" s="31">
        <f t="shared" si="1"/>
        <v>224</v>
      </c>
    </row>
    <row r="13" spans="1:24" ht="12.75" customHeight="1" x14ac:dyDescent="0.2">
      <c r="A13" s="14" t="s">
        <v>76</v>
      </c>
      <c r="B13" s="22" t="str">
        <f>'Contratos-Personas por Sectores'!B12</f>
        <v>Personal de limpieza de oficinas, hoteles y otros establecimientos similares</v>
      </c>
      <c r="C13" s="21"/>
      <c r="D13" s="21"/>
      <c r="E13" s="21">
        <v>3</v>
      </c>
      <c r="F13" s="21">
        <v>10</v>
      </c>
      <c r="G13" s="21">
        <v>7</v>
      </c>
      <c r="H13" s="21">
        <v>16</v>
      </c>
      <c r="I13" s="21">
        <v>5</v>
      </c>
      <c r="J13" s="21">
        <v>19</v>
      </c>
      <c r="K13" s="21">
        <v>9</v>
      </c>
      <c r="L13" s="21">
        <v>24</v>
      </c>
      <c r="M13" s="21">
        <v>8</v>
      </c>
      <c r="N13" s="21">
        <v>20</v>
      </c>
      <c r="O13" s="21">
        <v>1</v>
      </c>
      <c r="P13" s="21">
        <v>31</v>
      </c>
      <c r="Q13" s="21">
        <v>2</v>
      </c>
      <c r="R13" s="21">
        <v>19</v>
      </c>
      <c r="S13" s="21"/>
      <c r="T13" s="21">
        <v>11</v>
      </c>
      <c r="U13" s="21"/>
      <c r="V13" s="21">
        <v>6</v>
      </c>
      <c r="W13" s="31">
        <f t="shared" si="0"/>
        <v>35</v>
      </c>
      <c r="X13" s="31">
        <f t="shared" si="1"/>
        <v>156</v>
      </c>
    </row>
    <row r="14" spans="1:24" ht="25.5" x14ac:dyDescent="0.2">
      <c r="A14" s="14" t="s">
        <v>77</v>
      </c>
      <c r="B14" s="22" t="str">
        <f>'Contratos-Personas por Sectores'!B13</f>
        <v>Empleados de servicios de correos (excepto empleados de mostrador)</v>
      </c>
      <c r="C14" s="21"/>
      <c r="D14" s="21"/>
      <c r="E14" s="21"/>
      <c r="F14" s="21">
        <v>1</v>
      </c>
      <c r="G14" s="21">
        <v>10</v>
      </c>
      <c r="H14" s="21">
        <v>7</v>
      </c>
      <c r="I14" s="21">
        <v>17</v>
      </c>
      <c r="J14" s="21">
        <v>25</v>
      </c>
      <c r="K14" s="21">
        <v>22</v>
      </c>
      <c r="L14" s="21">
        <v>17</v>
      </c>
      <c r="M14" s="21">
        <v>17</v>
      </c>
      <c r="N14" s="21">
        <v>16</v>
      </c>
      <c r="O14" s="21">
        <v>12</v>
      </c>
      <c r="P14" s="21">
        <v>20</v>
      </c>
      <c r="Q14" s="21">
        <v>7</v>
      </c>
      <c r="R14" s="21">
        <v>9</v>
      </c>
      <c r="S14" s="21">
        <v>1</v>
      </c>
      <c r="T14" s="21">
        <v>9</v>
      </c>
      <c r="U14" s="21">
        <v>2</v>
      </c>
      <c r="V14" s="21">
        <v>2</v>
      </c>
      <c r="W14" s="31">
        <f t="shared" si="0"/>
        <v>88</v>
      </c>
      <c r="X14" s="31">
        <f t="shared" si="1"/>
        <v>106</v>
      </c>
    </row>
    <row r="15" spans="1:24" ht="12.75" customHeight="1" x14ac:dyDescent="0.2">
      <c r="A15" s="14" t="s">
        <v>78</v>
      </c>
      <c r="B15" s="22" t="str">
        <f>'Contratos-Personas por Sectores'!B14</f>
        <v>Ayudantes de cocina</v>
      </c>
      <c r="C15" s="21"/>
      <c r="D15" s="21">
        <v>1</v>
      </c>
      <c r="E15" s="21">
        <v>10</v>
      </c>
      <c r="F15" s="21">
        <v>6</v>
      </c>
      <c r="G15" s="21">
        <v>3</v>
      </c>
      <c r="H15" s="21">
        <v>6</v>
      </c>
      <c r="I15" s="21">
        <v>7</v>
      </c>
      <c r="J15" s="21">
        <v>4</v>
      </c>
      <c r="K15" s="21">
        <v>3</v>
      </c>
      <c r="L15" s="21">
        <v>15</v>
      </c>
      <c r="M15" s="21">
        <v>3</v>
      </c>
      <c r="N15" s="21">
        <v>5</v>
      </c>
      <c r="O15" s="21">
        <v>3</v>
      </c>
      <c r="P15" s="21">
        <v>6</v>
      </c>
      <c r="Q15" s="21"/>
      <c r="R15" s="21">
        <v>8</v>
      </c>
      <c r="S15" s="21">
        <v>1</v>
      </c>
      <c r="T15" s="21">
        <v>1</v>
      </c>
      <c r="U15" s="21"/>
      <c r="V15" s="21"/>
      <c r="W15" s="31">
        <f t="shared" si="0"/>
        <v>30</v>
      </c>
      <c r="X15" s="31">
        <f t="shared" si="1"/>
        <v>52</v>
      </c>
    </row>
    <row r="16" spans="1:24" ht="25.5" x14ac:dyDescent="0.2">
      <c r="A16" s="14" t="s">
        <v>79</v>
      </c>
      <c r="B16" s="22" t="str">
        <f>'Contratos-Personas por Sectores'!B15</f>
        <v>Trabajadores cualificados en actividades agrícolas (excepto en huertas, invernaderos, viveros y jardines)</v>
      </c>
      <c r="C16" s="21"/>
      <c r="D16" s="21"/>
      <c r="E16" s="21">
        <v>10</v>
      </c>
      <c r="F16" s="21">
        <v>1</v>
      </c>
      <c r="G16" s="21">
        <v>10</v>
      </c>
      <c r="H16" s="21">
        <v>5</v>
      </c>
      <c r="I16" s="21">
        <v>14</v>
      </c>
      <c r="J16" s="21">
        <v>3</v>
      </c>
      <c r="K16" s="21">
        <v>10</v>
      </c>
      <c r="L16" s="21">
        <v>3</v>
      </c>
      <c r="M16" s="21">
        <v>7</v>
      </c>
      <c r="N16" s="21">
        <v>1</v>
      </c>
      <c r="O16" s="21">
        <v>15</v>
      </c>
      <c r="P16" s="21">
        <v>2</v>
      </c>
      <c r="Q16" s="21">
        <v>12</v>
      </c>
      <c r="R16" s="21">
        <v>2</v>
      </c>
      <c r="S16" s="21">
        <v>6</v>
      </c>
      <c r="T16" s="21">
        <v>2</v>
      </c>
      <c r="U16" s="21">
        <v>2</v>
      </c>
      <c r="V16" s="21">
        <v>1</v>
      </c>
      <c r="W16" s="31">
        <f t="shared" si="0"/>
        <v>86</v>
      </c>
      <c r="X16" s="31">
        <f t="shared" si="1"/>
        <v>20</v>
      </c>
    </row>
    <row r="17" spans="1:24" ht="12.75" customHeight="1" x14ac:dyDescent="0.2">
      <c r="A17" s="14" t="s">
        <v>80</v>
      </c>
      <c r="B17" s="22" t="str">
        <f>'Contratos-Personas por Sectores'!B16</f>
        <v>Albañiles</v>
      </c>
      <c r="C17" s="21">
        <v>1</v>
      </c>
      <c r="D17" s="21"/>
      <c r="E17" s="21">
        <v>4</v>
      </c>
      <c r="F17" s="21"/>
      <c r="G17" s="21">
        <v>4</v>
      </c>
      <c r="H17" s="21">
        <v>1</v>
      </c>
      <c r="I17" s="21">
        <v>12</v>
      </c>
      <c r="J17" s="21"/>
      <c r="K17" s="21">
        <v>10</v>
      </c>
      <c r="L17" s="21"/>
      <c r="M17" s="21">
        <v>19</v>
      </c>
      <c r="N17" s="21"/>
      <c r="O17" s="21">
        <v>17</v>
      </c>
      <c r="P17" s="21"/>
      <c r="Q17" s="21">
        <v>17</v>
      </c>
      <c r="R17" s="21"/>
      <c r="S17" s="21">
        <v>9</v>
      </c>
      <c r="T17" s="21"/>
      <c r="U17" s="21">
        <v>6</v>
      </c>
      <c r="V17" s="21"/>
      <c r="W17" s="31">
        <f t="shared" si="0"/>
        <v>99</v>
      </c>
      <c r="X17" s="31">
        <f t="shared" si="1"/>
        <v>1</v>
      </c>
    </row>
    <row r="18" spans="1:24" x14ac:dyDescent="0.2">
      <c r="A18" s="14" t="s">
        <v>81</v>
      </c>
      <c r="B18" s="22" t="str">
        <f>'Contratos-Personas por Sectores'!B17</f>
        <v>Monitores de actividades recreativas y de entretenimiento</v>
      </c>
      <c r="C18" s="21">
        <v>2</v>
      </c>
      <c r="D18" s="21">
        <v>5</v>
      </c>
      <c r="E18" s="21">
        <v>3</v>
      </c>
      <c r="F18" s="21">
        <v>10</v>
      </c>
      <c r="G18" s="21">
        <v>2</v>
      </c>
      <c r="H18" s="21">
        <v>12</v>
      </c>
      <c r="I18" s="21">
        <v>6</v>
      </c>
      <c r="J18" s="21">
        <v>8</v>
      </c>
      <c r="K18" s="21"/>
      <c r="L18" s="21">
        <v>8</v>
      </c>
      <c r="M18" s="21"/>
      <c r="N18" s="21">
        <v>2</v>
      </c>
      <c r="O18" s="21">
        <v>1</v>
      </c>
      <c r="P18" s="21">
        <v>3</v>
      </c>
      <c r="Q18" s="21"/>
      <c r="R18" s="21">
        <v>1</v>
      </c>
      <c r="S18" s="21"/>
      <c r="T18" s="21">
        <v>1</v>
      </c>
      <c r="U18" s="21"/>
      <c r="V18" s="21"/>
      <c r="W18" s="31">
        <f t="shared" si="0"/>
        <v>14</v>
      </c>
      <c r="X18" s="31">
        <f t="shared" si="1"/>
        <v>50</v>
      </c>
    </row>
    <row r="19" spans="1:24" x14ac:dyDescent="0.2">
      <c r="A19" s="14" t="s">
        <v>82</v>
      </c>
      <c r="B19" s="22" t="str">
        <f>'Contratos-Personas por Sectores'!B18</f>
        <v>Cuidadores de niños en guarderías y centros educativos</v>
      </c>
      <c r="C19" s="21"/>
      <c r="D19" s="21"/>
      <c r="E19" s="21">
        <v>1</v>
      </c>
      <c r="F19" s="21">
        <v>3</v>
      </c>
      <c r="G19" s="21">
        <v>5</v>
      </c>
      <c r="H19" s="21">
        <v>11</v>
      </c>
      <c r="I19" s="21">
        <v>4</v>
      </c>
      <c r="J19" s="21">
        <v>11</v>
      </c>
      <c r="K19" s="21">
        <v>1</v>
      </c>
      <c r="L19" s="21">
        <v>7</v>
      </c>
      <c r="M19" s="21"/>
      <c r="N19" s="21">
        <v>8</v>
      </c>
      <c r="O19" s="21"/>
      <c r="P19" s="21">
        <v>2</v>
      </c>
      <c r="Q19" s="21"/>
      <c r="R19" s="21">
        <v>6</v>
      </c>
      <c r="S19" s="21"/>
      <c r="T19" s="21">
        <v>2</v>
      </c>
      <c r="U19" s="21"/>
      <c r="V19" s="21">
        <v>3</v>
      </c>
      <c r="W19" s="31">
        <f t="shared" si="0"/>
        <v>11</v>
      </c>
      <c r="X19" s="31">
        <f t="shared" si="1"/>
        <v>53</v>
      </c>
    </row>
    <row r="20" spans="1:24" ht="25.5" x14ac:dyDescent="0.2">
      <c r="A20" s="14" t="s">
        <v>83</v>
      </c>
      <c r="B20" s="22" t="str">
        <f>'Contratos-Personas por Sectores'!B19</f>
        <v>Empleados administrativos con tareas de atención al público no clasificados bajo otros epígrafes</v>
      </c>
      <c r="C20" s="21"/>
      <c r="D20" s="21">
        <v>1</v>
      </c>
      <c r="E20" s="21">
        <v>3</v>
      </c>
      <c r="F20" s="21">
        <v>6</v>
      </c>
      <c r="G20" s="21">
        <v>9</v>
      </c>
      <c r="H20" s="21">
        <v>8</v>
      </c>
      <c r="I20" s="21">
        <v>4</v>
      </c>
      <c r="J20" s="21">
        <v>8</v>
      </c>
      <c r="K20" s="21">
        <v>5</v>
      </c>
      <c r="L20" s="21">
        <v>8</v>
      </c>
      <c r="M20" s="21"/>
      <c r="N20" s="21">
        <v>8</v>
      </c>
      <c r="O20" s="21">
        <v>1</v>
      </c>
      <c r="P20" s="21">
        <v>2</v>
      </c>
      <c r="Q20" s="21"/>
      <c r="R20" s="21">
        <v>4</v>
      </c>
      <c r="S20" s="21"/>
      <c r="T20" s="21">
        <v>2</v>
      </c>
      <c r="U20" s="21"/>
      <c r="V20" s="21">
        <v>1</v>
      </c>
      <c r="W20" s="31">
        <f t="shared" si="0"/>
        <v>22</v>
      </c>
      <c r="X20" s="31">
        <f t="shared" si="1"/>
        <v>48</v>
      </c>
    </row>
    <row r="21" spans="1:24" x14ac:dyDescent="0.2">
      <c r="A21" s="14" t="s">
        <v>84</v>
      </c>
      <c r="B21" s="22" t="str">
        <f>'Contratos-Personas por Sectores'!B20</f>
        <v>Cocineros asalariados</v>
      </c>
      <c r="C21" s="21"/>
      <c r="D21" s="21">
        <v>1</v>
      </c>
      <c r="E21" s="21">
        <v>4</v>
      </c>
      <c r="F21" s="21">
        <v>2</v>
      </c>
      <c r="G21" s="21">
        <v>5</v>
      </c>
      <c r="H21" s="21">
        <v>6</v>
      </c>
      <c r="I21" s="21">
        <v>6</v>
      </c>
      <c r="J21" s="21">
        <v>1</v>
      </c>
      <c r="K21" s="21">
        <v>5</v>
      </c>
      <c r="L21" s="21">
        <v>6</v>
      </c>
      <c r="M21" s="21">
        <v>6</v>
      </c>
      <c r="N21" s="21">
        <v>2</v>
      </c>
      <c r="O21" s="21">
        <v>6</v>
      </c>
      <c r="P21" s="21">
        <v>3</v>
      </c>
      <c r="Q21" s="21"/>
      <c r="R21" s="21">
        <v>3</v>
      </c>
      <c r="S21" s="21">
        <v>2</v>
      </c>
      <c r="T21" s="21"/>
      <c r="U21" s="21">
        <v>1</v>
      </c>
      <c r="V21" s="21"/>
      <c r="W21" s="31">
        <f t="shared" si="0"/>
        <v>35</v>
      </c>
      <c r="X21" s="31">
        <f t="shared" si="1"/>
        <v>24</v>
      </c>
    </row>
    <row r="22" spans="1:24" x14ac:dyDescent="0.2">
      <c r="A22" s="14" t="s">
        <v>85</v>
      </c>
      <c r="B22" s="22" t="str">
        <f>'Contratos-Personas por Sectores'!B21</f>
        <v>Compositores, músicos y cantantes</v>
      </c>
      <c r="C22" s="21"/>
      <c r="D22" s="21"/>
      <c r="E22" s="21">
        <v>6</v>
      </c>
      <c r="F22" s="21"/>
      <c r="G22" s="21">
        <v>11</v>
      </c>
      <c r="H22" s="21">
        <v>5</v>
      </c>
      <c r="I22" s="21">
        <v>9</v>
      </c>
      <c r="J22" s="21">
        <v>3</v>
      </c>
      <c r="K22" s="21">
        <v>6</v>
      </c>
      <c r="L22" s="21">
        <v>1</v>
      </c>
      <c r="M22" s="21">
        <v>5</v>
      </c>
      <c r="N22" s="21">
        <v>1</v>
      </c>
      <c r="O22" s="21">
        <v>3</v>
      </c>
      <c r="P22" s="21">
        <v>1</v>
      </c>
      <c r="Q22" s="21">
        <v>4</v>
      </c>
      <c r="R22" s="21"/>
      <c r="S22" s="21">
        <v>2</v>
      </c>
      <c r="T22" s="21"/>
      <c r="U22" s="21">
        <v>1</v>
      </c>
      <c r="V22" s="21"/>
      <c r="W22" s="31">
        <f t="shared" si="0"/>
        <v>47</v>
      </c>
      <c r="X22" s="31">
        <f t="shared" si="1"/>
        <v>11</v>
      </c>
    </row>
    <row r="23" spans="1:24" x14ac:dyDescent="0.2">
      <c r="A23" s="14" t="s">
        <v>86</v>
      </c>
      <c r="B23" s="22" t="str">
        <f>'Contratos-Personas por Sectores'!B22</f>
        <v>Trabajadores de los cuidados personales a domicilio</v>
      </c>
      <c r="C23" s="21"/>
      <c r="D23" s="21">
        <v>2</v>
      </c>
      <c r="E23" s="21"/>
      <c r="F23" s="21">
        <v>3</v>
      </c>
      <c r="G23" s="21"/>
      <c r="H23" s="21">
        <v>7</v>
      </c>
      <c r="I23" s="21"/>
      <c r="J23" s="21">
        <v>5</v>
      </c>
      <c r="K23" s="21"/>
      <c r="L23" s="21">
        <v>5</v>
      </c>
      <c r="M23" s="21">
        <v>3</v>
      </c>
      <c r="N23" s="21">
        <v>7</v>
      </c>
      <c r="O23" s="21"/>
      <c r="P23" s="21">
        <v>6</v>
      </c>
      <c r="Q23" s="21">
        <v>1</v>
      </c>
      <c r="R23" s="21">
        <v>9</v>
      </c>
      <c r="S23" s="21"/>
      <c r="T23" s="21">
        <v>6</v>
      </c>
      <c r="U23" s="21"/>
      <c r="V23" s="21">
        <v>6</v>
      </c>
      <c r="W23" s="31">
        <f t="shared" si="0"/>
        <v>4</v>
      </c>
      <c r="X23" s="31">
        <f t="shared" si="1"/>
        <v>56</v>
      </c>
    </row>
    <row r="24" spans="1:24" ht="25.5" x14ac:dyDescent="0.2">
      <c r="A24" s="14" t="s">
        <v>87</v>
      </c>
      <c r="B24" s="22" t="str">
        <f>'Contratos-Personas por Sectores'!B23</f>
        <v>Peones agrícolas en huertas, invernaderos, viveros y jardines</v>
      </c>
      <c r="C24" s="21">
        <v>2</v>
      </c>
      <c r="D24" s="21"/>
      <c r="E24" s="21">
        <v>4</v>
      </c>
      <c r="F24" s="21"/>
      <c r="G24" s="21">
        <v>5</v>
      </c>
      <c r="H24" s="21">
        <v>1</v>
      </c>
      <c r="I24" s="21">
        <v>4</v>
      </c>
      <c r="J24" s="21">
        <v>1</v>
      </c>
      <c r="K24" s="21">
        <v>11</v>
      </c>
      <c r="L24" s="21">
        <v>2</v>
      </c>
      <c r="M24" s="21">
        <v>7</v>
      </c>
      <c r="N24" s="21">
        <v>1</v>
      </c>
      <c r="O24" s="21">
        <v>10</v>
      </c>
      <c r="P24" s="21"/>
      <c r="Q24" s="21">
        <v>2</v>
      </c>
      <c r="R24" s="21"/>
      <c r="S24" s="21">
        <v>4</v>
      </c>
      <c r="T24" s="21"/>
      <c r="U24" s="21">
        <v>1</v>
      </c>
      <c r="V24" s="21"/>
      <c r="W24" s="31">
        <f t="shared" si="0"/>
        <v>50</v>
      </c>
      <c r="X24" s="31">
        <f t="shared" si="1"/>
        <v>5</v>
      </c>
    </row>
    <row r="25" spans="1:24" ht="25.5" x14ac:dyDescent="0.2">
      <c r="A25" s="14" t="s">
        <v>88</v>
      </c>
      <c r="B25" s="22" t="str">
        <f>'Contratos-Personas por Sectores'!B24</f>
        <v>Empleados administrativos sin tareas de atención al público no clasificados bajo otros epígrafes</v>
      </c>
      <c r="C25" s="21"/>
      <c r="D25" s="21"/>
      <c r="E25" s="21">
        <v>2</v>
      </c>
      <c r="F25" s="21">
        <v>2</v>
      </c>
      <c r="G25" s="21">
        <v>7</v>
      </c>
      <c r="H25" s="21">
        <v>6</v>
      </c>
      <c r="I25" s="21">
        <v>2</v>
      </c>
      <c r="J25" s="21">
        <v>8</v>
      </c>
      <c r="K25" s="21">
        <v>5</v>
      </c>
      <c r="L25" s="21">
        <v>1</v>
      </c>
      <c r="M25" s="21">
        <v>2</v>
      </c>
      <c r="N25" s="21">
        <v>4</v>
      </c>
      <c r="O25" s="21">
        <v>2</v>
      </c>
      <c r="P25" s="21">
        <v>5</v>
      </c>
      <c r="Q25" s="21"/>
      <c r="R25" s="21">
        <v>3</v>
      </c>
      <c r="S25" s="21"/>
      <c r="T25" s="21"/>
      <c r="U25" s="21">
        <v>1</v>
      </c>
      <c r="V25" s="21"/>
      <c r="W25" s="31">
        <f t="shared" si="0"/>
        <v>21</v>
      </c>
      <c r="X25" s="31">
        <f t="shared" si="1"/>
        <v>29</v>
      </c>
    </row>
    <row r="26" spans="1:24" x14ac:dyDescent="0.2">
      <c r="A26" s="14" t="s">
        <v>89</v>
      </c>
      <c r="B26" s="22" t="str">
        <f>'Contratos-Personas por Sectores'!B25</f>
        <v>Conductores asalariados de camiones</v>
      </c>
      <c r="C26" s="21"/>
      <c r="D26" s="21"/>
      <c r="E26" s="21"/>
      <c r="F26" s="21"/>
      <c r="G26" s="21">
        <v>3</v>
      </c>
      <c r="H26" s="21"/>
      <c r="I26" s="21">
        <v>7</v>
      </c>
      <c r="J26" s="21"/>
      <c r="K26" s="21">
        <v>7</v>
      </c>
      <c r="L26" s="21"/>
      <c r="M26" s="21">
        <v>12</v>
      </c>
      <c r="N26" s="21"/>
      <c r="O26" s="21">
        <v>7</v>
      </c>
      <c r="P26" s="21"/>
      <c r="Q26" s="21">
        <v>11</v>
      </c>
      <c r="R26" s="21"/>
      <c r="S26" s="21">
        <v>4</v>
      </c>
      <c r="T26" s="21"/>
      <c r="U26" s="21">
        <v>3</v>
      </c>
      <c r="V26" s="21"/>
      <c r="W26" s="31">
        <f t="shared" si="0"/>
        <v>54</v>
      </c>
      <c r="X26" s="31">
        <f t="shared" si="1"/>
        <v>0</v>
      </c>
    </row>
    <row r="27" spans="1:24" ht="25.5" x14ac:dyDescent="0.2">
      <c r="A27" s="14" t="s">
        <v>90</v>
      </c>
      <c r="B27" s="22" t="str">
        <f>'Contratos-Personas por Sectores'!B26</f>
        <v>Vigilantes de seguridad y similares habilitados para ir armados</v>
      </c>
      <c r="C27" s="21"/>
      <c r="D27" s="21"/>
      <c r="E27" s="21">
        <v>1</v>
      </c>
      <c r="F27" s="21"/>
      <c r="G27" s="21">
        <v>6</v>
      </c>
      <c r="H27" s="21"/>
      <c r="I27" s="21">
        <v>7</v>
      </c>
      <c r="J27" s="21">
        <v>1</v>
      </c>
      <c r="K27" s="21">
        <v>11</v>
      </c>
      <c r="L27" s="21">
        <v>2</v>
      </c>
      <c r="M27" s="21">
        <v>7</v>
      </c>
      <c r="N27" s="21">
        <v>1</v>
      </c>
      <c r="O27" s="21">
        <v>4</v>
      </c>
      <c r="P27" s="21">
        <v>1</v>
      </c>
      <c r="Q27" s="21">
        <v>5</v>
      </c>
      <c r="R27" s="21"/>
      <c r="S27" s="21">
        <v>1</v>
      </c>
      <c r="T27" s="21"/>
      <c r="U27" s="21"/>
      <c r="V27" s="21"/>
      <c r="W27" s="31">
        <f t="shared" si="0"/>
        <v>42</v>
      </c>
      <c r="X27" s="31">
        <f t="shared" si="1"/>
        <v>5</v>
      </c>
    </row>
    <row r="28" spans="1:24" ht="25.5" x14ac:dyDescent="0.2">
      <c r="A28" s="14" t="s">
        <v>91</v>
      </c>
      <c r="B28" s="22" t="str">
        <f>'Contratos-Personas por Sectores'!B27</f>
        <v>Trabajadores cualificados en actividades forestales y del medio natural</v>
      </c>
      <c r="C28" s="21"/>
      <c r="D28" s="21">
        <v>1</v>
      </c>
      <c r="E28" s="21">
        <v>3</v>
      </c>
      <c r="F28" s="21"/>
      <c r="G28" s="21">
        <v>6</v>
      </c>
      <c r="H28" s="21">
        <v>1</v>
      </c>
      <c r="I28" s="21">
        <v>2</v>
      </c>
      <c r="J28" s="21">
        <v>3</v>
      </c>
      <c r="K28" s="21">
        <v>4</v>
      </c>
      <c r="L28" s="21">
        <v>1</v>
      </c>
      <c r="M28" s="21">
        <v>7</v>
      </c>
      <c r="N28" s="21">
        <v>3</v>
      </c>
      <c r="O28" s="21">
        <v>6</v>
      </c>
      <c r="P28" s="21">
        <v>2</v>
      </c>
      <c r="Q28" s="21">
        <v>6</v>
      </c>
      <c r="R28" s="21">
        <v>1</v>
      </c>
      <c r="S28" s="21">
        <v>3</v>
      </c>
      <c r="T28" s="21"/>
      <c r="U28" s="21">
        <v>1</v>
      </c>
      <c r="V28" s="21"/>
      <c r="W28" s="31">
        <f t="shared" si="0"/>
        <v>38</v>
      </c>
      <c r="X28" s="31">
        <f t="shared" si="1"/>
        <v>12</v>
      </c>
    </row>
    <row r="29" spans="1:24" x14ac:dyDescent="0.2">
      <c r="A29" s="14" t="s">
        <v>92</v>
      </c>
      <c r="B29" s="22" t="str">
        <f>'Contratos-Personas por Sectores'!B28</f>
        <v>Operadores de maquinaria agrícola móvil</v>
      </c>
      <c r="C29" s="21">
        <v>1</v>
      </c>
      <c r="D29" s="21"/>
      <c r="E29" s="21">
        <v>5</v>
      </c>
      <c r="F29" s="21"/>
      <c r="G29" s="21">
        <v>1</v>
      </c>
      <c r="H29" s="21"/>
      <c r="I29" s="21">
        <v>5</v>
      </c>
      <c r="J29" s="21"/>
      <c r="K29" s="21">
        <v>9</v>
      </c>
      <c r="L29" s="21"/>
      <c r="M29" s="21">
        <v>3</v>
      </c>
      <c r="N29" s="21"/>
      <c r="O29" s="21">
        <v>6</v>
      </c>
      <c r="P29" s="21"/>
      <c r="Q29" s="21">
        <v>7</v>
      </c>
      <c r="R29" s="21"/>
      <c r="S29" s="21">
        <v>5</v>
      </c>
      <c r="T29" s="21"/>
      <c r="U29" s="21">
        <v>3</v>
      </c>
      <c r="V29" s="21"/>
      <c r="W29" s="31">
        <f t="shared" si="0"/>
        <v>45</v>
      </c>
      <c r="X29" s="31">
        <f t="shared" si="1"/>
        <v>0</v>
      </c>
    </row>
    <row r="30" spans="1:24" x14ac:dyDescent="0.2">
      <c r="A30" s="14" t="s">
        <v>93</v>
      </c>
      <c r="B30" s="22" t="str">
        <f>'Contratos-Personas por Sectores'!B29</f>
        <v>Agentes y representantes comerciales</v>
      </c>
      <c r="C30" s="21"/>
      <c r="D30" s="21"/>
      <c r="E30" s="21">
        <v>2</v>
      </c>
      <c r="F30" s="21">
        <v>2</v>
      </c>
      <c r="G30" s="21">
        <v>5</v>
      </c>
      <c r="H30" s="21">
        <v>1</v>
      </c>
      <c r="I30" s="21">
        <v>8</v>
      </c>
      <c r="J30" s="21">
        <v>4</v>
      </c>
      <c r="K30" s="21">
        <v>4</v>
      </c>
      <c r="L30" s="21">
        <v>3</v>
      </c>
      <c r="M30" s="21">
        <v>10</v>
      </c>
      <c r="N30" s="21">
        <v>3</v>
      </c>
      <c r="O30" s="21">
        <v>3</v>
      </c>
      <c r="P30" s="21">
        <v>1</v>
      </c>
      <c r="Q30" s="21">
        <v>2</v>
      </c>
      <c r="R30" s="21"/>
      <c r="S30" s="21"/>
      <c r="T30" s="21">
        <v>1</v>
      </c>
      <c r="U30" s="21"/>
      <c r="V30" s="21"/>
      <c r="W30" s="31">
        <f t="shared" si="0"/>
        <v>34</v>
      </c>
      <c r="X30" s="31">
        <f t="shared" si="1"/>
        <v>15</v>
      </c>
    </row>
    <row r="31" spans="1:24" ht="12.75" customHeight="1" x14ac:dyDescent="0.2">
      <c r="A31" s="14" t="s">
        <v>94</v>
      </c>
      <c r="B31" s="22" t="str">
        <f>'Contratos-Personas por Sectores'!B30</f>
        <v>Conductores de autobuses y tranvías</v>
      </c>
      <c r="C31" s="21"/>
      <c r="D31" s="21"/>
      <c r="E31" s="21"/>
      <c r="F31" s="21"/>
      <c r="G31" s="21"/>
      <c r="H31" s="21"/>
      <c r="I31" s="21">
        <v>1</v>
      </c>
      <c r="J31" s="21">
        <v>1</v>
      </c>
      <c r="K31" s="21">
        <v>5</v>
      </c>
      <c r="L31" s="21"/>
      <c r="M31" s="21">
        <v>3</v>
      </c>
      <c r="N31" s="21"/>
      <c r="O31" s="21">
        <v>9</v>
      </c>
      <c r="P31" s="21"/>
      <c r="Q31" s="21">
        <v>3</v>
      </c>
      <c r="R31" s="21"/>
      <c r="S31" s="21">
        <v>3</v>
      </c>
      <c r="T31" s="21"/>
      <c r="U31" s="21">
        <v>1</v>
      </c>
      <c r="V31" s="21"/>
      <c r="W31" s="31">
        <f t="shared" si="0"/>
        <v>25</v>
      </c>
      <c r="X31" s="31">
        <f t="shared" si="1"/>
        <v>1</v>
      </c>
    </row>
    <row r="32" spans="1:24" ht="25.5" x14ac:dyDescent="0.2">
      <c r="A32" s="14" t="s">
        <v>95</v>
      </c>
      <c r="B32" s="22" t="str">
        <f>'Contratos-Personas por Sectores'!B31</f>
        <v>Montadores y ensambladores no clasificados en otros epígrafes</v>
      </c>
      <c r="C32" s="21"/>
      <c r="D32" s="21"/>
      <c r="E32" s="21">
        <v>1</v>
      </c>
      <c r="F32" s="21"/>
      <c r="G32" s="21">
        <v>2</v>
      </c>
      <c r="H32" s="21"/>
      <c r="I32" s="21">
        <v>2</v>
      </c>
      <c r="J32" s="21"/>
      <c r="K32" s="21">
        <v>3</v>
      </c>
      <c r="L32" s="21"/>
      <c r="M32" s="21">
        <v>4</v>
      </c>
      <c r="N32" s="21"/>
      <c r="O32" s="21">
        <v>4</v>
      </c>
      <c r="P32" s="21"/>
      <c r="Q32" s="21">
        <v>4</v>
      </c>
      <c r="R32" s="21"/>
      <c r="S32" s="21"/>
      <c r="T32" s="21"/>
      <c r="U32" s="21">
        <v>1</v>
      </c>
      <c r="V32" s="21"/>
      <c r="W32" s="31">
        <f t="shared" si="0"/>
        <v>21</v>
      </c>
      <c r="X32" s="31">
        <f t="shared" si="1"/>
        <v>0</v>
      </c>
    </row>
    <row r="33" spans="1:24" x14ac:dyDescent="0.2">
      <c r="A33" s="14" t="s">
        <v>96</v>
      </c>
      <c r="B33" s="22" t="str">
        <f>'Contratos-Personas por Sectores'!B32</f>
        <v>Azafatos de tierra</v>
      </c>
      <c r="C33" s="21"/>
      <c r="D33" s="21">
        <v>2</v>
      </c>
      <c r="E33" s="21">
        <v>3</v>
      </c>
      <c r="F33" s="21">
        <v>11</v>
      </c>
      <c r="G33" s="21">
        <v>1</v>
      </c>
      <c r="H33" s="21">
        <v>5</v>
      </c>
      <c r="I33" s="21">
        <v>3</v>
      </c>
      <c r="J33" s="21">
        <v>5</v>
      </c>
      <c r="K33" s="21"/>
      <c r="L33" s="21">
        <v>4</v>
      </c>
      <c r="M33" s="21"/>
      <c r="N33" s="21">
        <v>1</v>
      </c>
      <c r="O33" s="21"/>
      <c r="P33" s="21"/>
      <c r="Q33" s="21"/>
      <c r="R33" s="21"/>
      <c r="S33" s="21"/>
      <c r="T33" s="21"/>
      <c r="U33" s="21"/>
      <c r="V33" s="21"/>
      <c r="W33" s="31">
        <f t="shared" si="0"/>
        <v>7</v>
      </c>
      <c r="X33" s="31">
        <f t="shared" si="1"/>
        <v>28</v>
      </c>
    </row>
    <row r="34" spans="1:24" ht="12.75" customHeight="1" x14ac:dyDescent="0.2">
      <c r="A34" s="14" t="s">
        <v>97</v>
      </c>
      <c r="B34" s="22" t="str">
        <f>'Contratos-Personas por Sectores'!B33</f>
        <v>Peones de las industrias manufactureras</v>
      </c>
      <c r="C34" s="21">
        <v>2</v>
      </c>
      <c r="D34" s="21"/>
      <c r="E34" s="21">
        <v>3</v>
      </c>
      <c r="F34" s="21"/>
      <c r="G34" s="21">
        <v>10</v>
      </c>
      <c r="H34" s="21"/>
      <c r="I34" s="21">
        <v>11</v>
      </c>
      <c r="J34" s="21">
        <v>2</v>
      </c>
      <c r="K34" s="21">
        <v>4</v>
      </c>
      <c r="L34" s="21"/>
      <c r="M34" s="21">
        <v>6</v>
      </c>
      <c r="N34" s="21"/>
      <c r="O34" s="21">
        <v>3</v>
      </c>
      <c r="P34" s="21"/>
      <c r="Q34" s="21">
        <v>2</v>
      </c>
      <c r="R34" s="21"/>
      <c r="S34" s="21"/>
      <c r="T34" s="21"/>
      <c r="U34" s="21"/>
      <c r="V34" s="21"/>
      <c r="W34" s="31">
        <f t="shared" si="0"/>
        <v>41</v>
      </c>
      <c r="X34" s="31">
        <f t="shared" si="1"/>
        <v>2</v>
      </c>
    </row>
    <row r="35" spans="1:24" ht="25.5" x14ac:dyDescent="0.2">
      <c r="A35" s="14" t="s">
        <v>98</v>
      </c>
      <c r="B35" s="22" t="str">
        <f>'Contratos-Personas por Sectores'!B34</f>
        <v>Conductores asalariados de automóviles, taxis y furgonetas</v>
      </c>
      <c r="C35" s="21"/>
      <c r="D35" s="21"/>
      <c r="E35" s="21">
        <v>6</v>
      </c>
      <c r="F35" s="21"/>
      <c r="G35" s="21">
        <v>5</v>
      </c>
      <c r="H35" s="21"/>
      <c r="I35" s="21">
        <v>5</v>
      </c>
      <c r="J35" s="21"/>
      <c r="K35" s="21">
        <v>7</v>
      </c>
      <c r="L35" s="21"/>
      <c r="M35" s="21">
        <v>8</v>
      </c>
      <c r="N35" s="21"/>
      <c r="O35" s="21">
        <v>2</v>
      </c>
      <c r="P35" s="21"/>
      <c r="Q35" s="21">
        <v>2</v>
      </c>
      <c r="R35" s="21"/>
      <c r="S35" s="21">
        <v>3</v>
      </c>
      <c r="T35" s="21"/>
      <c r="U35" s="21"/>
      <c r="V35" s="21"/>
      <c r="W35" s="31">
        <f t="shared" si="0"/>
        <v>38</v>
      </c>
      <c r="X35" s="31">
        <f t="shared" si="1"/>
        <v>0</v>
      </c>
    </row>
    <row r="36" spans="1:24" x14ac:dyDescent="0.2">
      <c r="A36" s="14" t="s">
        <v>99</v>
      </c>
      <c r="B36" s="22" t="str">
        <f>'Contratos-Personas por Sectores'!B35</f>
        <v>Promotores de venta</v>
      </c>
      <c r="C36" s="21"/>
      <c r="D36" s="21"/>
      <c r="E36" s="21"/>
      <c r="F36" s="21">
        <v>8</v>
      </c>
      <c r="G36" s="21">
        <v>1</v>
      </c>
      <c r="H36" s="21">
        <v>15</v>
      </c>
      <c r="I36" s="21">
        <v>4</v>
      </c>
      <c r="J36" s="21">
        <v>2</v>
      </c>
      <c r="K36" s="21">
        <v>1</v>
      </c>
      <c r="L36" s="21">
        <v>2</v>
      </c>
      <c r="M36" s="21">
        <v>1</v>
      </c>
      <c r="N36" s="21"/>
      <c r="O36" s="21"/>
      <c r="P36" s="21"/>
      <c r="Q36" s="21"/>
      <c r="R36" s="21"/>
      <c r="S36" s="21"/>
      <c r="T36" s="21"/>
      <c r="U36" s="21"/>
      <c r="V36" s="21"/>
      <c r="W36" s="31">
        <f t="shared" si="0"/>
        <v>7</v>
      </c>
      <c r="X36" s="31">
        <f t="shared" si="1"/>
        <v>27</v>
      </c>
    </row>
    <row r="37" spans="1:24" ht="12.75" customHeight="1" x14ac:dyDescent="0.2">
      <c r="A37" s="14" t="s">
        <v>100</v>
      </c>
      <c r="B37" s="22" t="str">
        <f>'Contratos-Personas por Sectores'!B36</f>
        <v>Trabajadores de los cuidados a las personas en servicios de salud no clasificados bajo otros epígrafes</v>
      </c>
      <c r="C37" s="21"/>
      <c r="D37" s="21"/>
      <c r="E37" s="21">
        <v>6</v>
      </c>
      <c r="F37" s="21">
        <v>4</v>
      </c>
      <c r="G37" s="21">
        <v>2</v>
      </c>
      <c r="H37" s="21">
        <v>9</v>
      </c>
      <c r="I37" s="21"/>
      <c r="J37" s="21"/>
      <c r="K37" s="21">
        <v>2</v>
      </c>
      <c r="L37" s="21">
        <v>2</v>
      </c>
      <c r="M37" s="21">
        <v>1</v>
      </c>
      <c r="N37" s="21">
        <v>2</v>
      </c>
      <c r="O37" s="21">
        <v>1</v>
      </c>
      <c r="P37" s="21">
        <v>1</v>
      </c>
      <c r="Q37" s="21"/>
      <c r="R37" s="21"/>
      <c r="S37" s="21"/>
      <c r="T37" s="21"/>
      <c r="U37" s="21"/>
      <c r="V37" s="21"/>
      <c r="W37" s="31">
        <f t="shared" si="0"/>
        <v>12</v>
      </c>
      <c r="X37" s="31">
        <f t="shared" si="1"/>
        <v>18</v>
      </c>
    </row>
    <row r="38" spans="1:24" x14ac:dyDescent="0.2">
      <c r="A38" s="14" t="s">
        <v>101</v>
      </c>
      <c r="B38" s="22" t="str">
        <f>'Contratos-Personas por Sectores'!B37</f>
        <v>Empleados domésticos</v>
      </c>
      <c r="C38" s="21"/>
      <c r="D38" s="21"/>
      <c r="E38" s="21">
        <v>1</v>
      </c>
      <c r="F38" s="21">
        <v>2</v>
      </c>
      <c r="G38" s="21"/>
      <c r="H38" s="21">
        <v>3</v>
      </c>
      <c r="I38" s="21"/>
      <c r="J38" s="21">
        <v>5</v>
      </c>
      <c r="K38" s="21">
        <v>1</v>
      </c>
      <c r="L38" s="21">
        <v>5</v>
      </c>
      <c r="M38" s="21"/>
      <c r="N38" s="21">
        <v>7</v>
      </c>
      <c r="O38" s="21"/>
      <c r="P38" s="21">
        <v>3</v>
      </c>
      <c r="Q38" s="21"/>
      <c r="R38" s="21">
        <v>5</v>
      </c>
      <c r="S38" s="21"/>
      <c r="T38" s="21">
        <v>4</v>
      </c>
      <c r="U38" s="21"/>
      <c r="V38" s="21">
        <v>3</v>
      </c>
      <c r="W38" s="31">
        <f t="shared" si="0"/>
        <v>2</v>
      </c>
      <c r="X38" s="31">
        <f t="shared" si="1"/>
        <v>37</v>
      </c>
    </row>
    <row r="39" spans="1:24" ht="12.75" customHeight="1" x14ac:dyDescent="0.2">
      <c r="A39" s="14" t="s">
        <v>102</v>
      </c>
      <c r="B39" s="22" t="str">
        <f>'Contratos-Personas por Sectores'!B38</f>
        <v>Peones de la construcción de edificios</v>
      </c>
      <c r="C39" s="21">
        <v>1</v>
      </c>
      <c r="D39" s="21"/>
      <c r="E39" s="21">
        <v>3</v>
      </c>
      <c r="F39" s="21"/>
      <c r="G39" s="21">
        <v>3</v>
      </c>
      <c r="H39" s="21"/>
      <c r="I39" s="21">
        <v>8</v>
      </c>
      <c r="J39" s="21"/>
      <c r="K39" s="21">
        <v>4</v>
      </c>
      <c r="L39" s="21"/>
      <c r="M39" s="21">
        <v>8</v>
      </c>
      <c r="N39" s="21"/>
      <c r="O39" s="21">
        <v>3</v>
      </c>
      <c r="P39" s="21"/>
      <c r="Q39" s="21">
        <v>5</v>
      </c>
      <c r="R39" s="21"/>
      <c r="S39" s="21">
        <v>2</v>
      </c>
      <c r="T39" s="21"/>
      <c r="U39" s="21"/>
      <c r="V39" s="21"/>
      <c r="W39" s="31">
        <f t="shared" si="0"/>
        <v>37</v>
      </c>
      <c r="X39" s="31">
        <f t="shared" si="1"/>
        <v>0</v>
      </c>
    </row>
    <row r="40" spans="1:24" ht="12.75" customHeight="1" x14ac:dyDescent="0.2">
      <c r="A40" s="14" t="s">
        <v>103</v>
      </c>
      <c r="B40" s="22" t="str">
        <f>'Contratos-Personas por Sectores'!B39</f>
        <v>Teleoperadores</v>
      </c>
      <c r="C40" s="21"/>
      <c r="D40" s="21"/>
      <c r="E40" s="21">
        <v>1</v>
      </c>
      <c r="F40" s="21">
        <v>3</v>
      </c>
      <c r="G40" s="21">
        <v>2</v>
      </c>
      <c r="H40" s="21">
        <v>9</v>
      </c>
      <c r="I40" s="21">
        <v>2</v>
      </c>
      <c r="J40" s="21">
        <v>6</v>
      </c>
      <c r="K40" s="21">
        <v>2</v>
      </c>
      <c r="L40" s="21">
        <v>5</v>
      </c>
      <c r="M40" s="21"/>
      <c r="N40" s="21">
        <v>3</v>
      </c>
      <c r="O40" s="21"/>
      <c r="P40" s="21">
        <v>1</v>
      </c>
      <c r="Q40" s="21"/>
      <c r="R40" s="21"/>
      <c r="S40" s="21"/>
      <c r="T40" s="21"/>
      <c r="U40" s="21"/>
      <c r="V40" s="21"/>
      <c r="W40" s="31">
        <f t="shared" si="0"/>
        <v>7</v>
      </c>
      <c r="X40" s="31">
        <f t="shared" si="1"/>
        <v>27</v>
      </c>
    </row>
    <row r="41" spans="1:24" x14ac:dyDescent="0.2">
      <c r="A41" s="14" t="s">
        <v>104</v>
      </c>
      <c r="B41" s="22" t="str">
        <f>'Contratos-Personas por Sectores'!B40</f>
        <v>Otro personal de limpieza</v>
      </c>
      <c r="C41" s="21"/>
      <c r="D41" s="21"/>
      <c r="E41" s="21">
        <v>2</v>
      </c>
      <c r="F41" s="21"/>
      <c r="G41" s="21">
        <v>1</v>
      </c>
      <c r="H41" s="21">
        <v>1</v>
      </c>
      <c r="I41" s="21">
        <v>3</v>
      </c>
      <c r="J41" s="21">
        <v>2</v>
      </c>
      <c r="K41" s="21">
        <v>2</v>
      </c>
      <c r="L41" s="21">
        <v>2</v>
      </c>
      <c r="M41" s="21">
        <v>1</v>
      </c>
      <c r="N41" s="21">
        <v>7</v>
      </c>
      <c r="O41" s="21">
        <v>1</v>
      </c>
      <c r="P41" s="21">
        <v>4</v>
      </c>
      <c r="Q41" s="21">
        <v>2</v>
      </c>
      <c r="R41" s="21">
        <v>2</v>
      </c>
      <c r="S41" s="21">
        <v>1</v>
      </c>
      <c r="T41" s="21">
        <v>2</v>
      </c>
      <c r="U41" s="21"/>
      <c r="V41" s="21">
        <v>1</v>
      </c>
      <c r="W41" s="31">
        <f t="shared" si="0"/>
        <v>13</v>
      </c>
      <c r="X41" s="31">
        <f t="shared" si="1"/>
        <v>21</v>
      </c>
    </row>
    <row r="42" spans="1:24" ht="12.75" customHeight="1" x14ac:dyDescent="0.2">
      <c r="A42" s="14" t="s">
        <v>105</v>
      </c>
      <c r="B42" s="22" t="str">
        <f>'Contratos-Personas por Sectores'!B41</f>
        <v>Reponedores</v>
      </c>
      <c r="C42" s="21"/>
      <c r="D42" s="21"/>
      <c r="E42" s="21">
        <v>1</v>
      </c>
      <c r="F42" s="21">
        <v>6</v>
      </c>
      <c r="G42" s="21">
        <v>4</v>
      </c>
      <c r="H42" s="21">
        <v>7</v>
      </c>
      <c r="I42" s="21">
        <v>2</v>
      </c>
      <c r="J42" s="21">
        <v>2</v>
      </c>
      <c r="K42" s="21">
        <v>3</v>
      </c>
      <c r="L42" s="21">
        <v>4</v>
      </c>
      <c r="M42" s="21">
        <v>1</v>
      </c>
      <c r="N42" s="21"/>
      <c r="O42" s="21"/>
      <c r="P42" s="21"/>
      <c r="Q42" s="21"/>
      <c r="R42" s="21"/>
      <c r="S42" s="21"/>
      <c r="T42" s="21"/>
      <c r="U42" s="21"/>
      <c r="V42" s="21"/>
      <c r="W42" s="31">
        <f t="shared" si="0"/>
        <v>11</v>
      </c>
      <c r="X42" s="31">
        <f t="shared" si="1"/>
        <v>19</v>
      </c>
    </row>
    <row r="43" spans="1:24" ht="12.75" customHeight="1" x14ac:dyDescent="0.2">
      <c r="A43" s="14" t="s">
        <v>106</v>
      </c>
      <c r="B43" s="22" t="str">
        <f>'Contratos-Personas por Sectores'!B42</f>
        <v>Auxiliares de vigilante de seguridad y similares no habilitados para ir armados</v>
      </c>
      <c r="C43" s="21"/>
      <c r="D43" s="21"/>
      <c r="E43" s="21">
        <v>3</v>
      </c>
      <c r="F43" s="21"/>
      <c r="G43" s="21">
        <v>1</v>
      </c>
      <c r="H43" s="21"/>
      <c r="I43" s="21">
        <v>1</v>
      </c>
      <c r="J43" s="21"/>
      <c r="K43" s="21">
        <v>4</v>
      </c>
      <c r="L43" s="21">
        <v>2</v>
      </c>
      <c r="M43" s="21"/>
      <c r="N43" s="21"/>
      <c r="O43" s="21">
        <v>4</v>
      </c>
      <c r="P43" s="21"/>
      <c r="Q43" s="21">
        <v>1</v>
      </c>
      <c r="R43" s="21"/>
      <c r="S43" s="21">
        <v>3</v>
      </c>
      <c r="T43" s="21"/>
      <c r="U43" s="21">
        <v>1</v>
      </c>
      <c r="V43" s="21"/>
      <c r="W43" s="31">
        <f t="shared" si="0"/>
        <v>18</v>
      </c>
      <c r="X43" s="31">
        <f t="shared" si="1"/>
        <v>2</v>
      </c>
    </row>
    <row r="44" spans="1:24" ht="12.75" customHeight="1" x14ac:dyDescent="0.2">
      <c r="A44" s="14" t="s">
        <v>107</v>
      </c>
      <c r="B44" s="22" t="str">
        <f>'Contratos-Personas por Sectores'!B43</f>
        <v>Empleados de sala de juegos y afines</v>
      </c>
      <c r="C44" s="21"/>
      <c r="D44" s="21"/>
      <c r="E44" s="21"/>
      <c r="F44" s="21"/>
      <c r="G44" s="21">
        <v>2</v>
      </c>
      <c r="H44" s="21">
        <v>1</v>
      </c>
      <c r="I44" s="21">
        <v>1</v>
      </c>
      <c r="J44" s="21"/>
      <c r="K44" s="21"/>
      <c r="L44" s="21">
        <v>1</v>
      </c>
      <c r="M44" s="21"/>
      <c r="N44" s="21">
        <v>1</v>
      </c>
      <c r="O44" s="21"/>
      <c r="P44" s="21">
        <v>1</v>
      </c>
      <c r="Q44" s="21"/>
      <c r="R44" s="21"/>
      <c r="S44" s="21"/>
      <c r="T44" s="21"/>
      <c r="U44" s="21"/>
      <c r="V44" s="21"/>
      <c r="W44" s="31">
        <f t="shared" si="0"/>
        <v>3</v>
      </c>
      <c r="X44" s="31">
        <f t="shared" si="1"/>
        <v>4</v>
      </c>
    </row>
    <row r="45" spans="1:24" x14ac:dyDescent="0.2">
      <c r="A45" s="14" t="s">
        <v>108</v>
      </c>
      <c r="B45" s="22" t="str">
        <f>'Contratos-Personas por Sectores'!B44</f>
        <v>Peones de obras públicas</v>
      </c>
      <c r="C45" s="21"/>
      <c r="D45" s="21"/>
      <c r="E45" s="21"/>
      <c r="F45" s="21"/>
      <c r="G45" s="21">
        <v>1</v>
      </c>
      <c r="H45" s="21">
        <v>1</v>
      </c>
      <c r="I45" s="21">
        <v>1</v>
      </c>
      <c r="J45" s="21"/>
      <c r="K45" s="21">
        <v>2</v>
      </c>
      <c r="L45" s="21"/>
      <c r="M45" s="21">
        <v>2</v>
      </c>
      <c r="N45" s="21"/>
      <c r="O45" s="21">
        <v>6</v>
      </c>
      <c r="P45" s="21"/>
      <c r="Q45" s="21">
        <v>6</v>
      </c>
      <c r="R45" s="21"/>
      <c r="S45" s="21">
        <v>4</v>
      </c>
      <c r="T45" s="21"/>
      <c r="U45" s="21">
        <v>1</v>
      </c>
      <c r="V45" s="21"/>
      <c r="W45" s="31">
        <f t="shared" si="0"/>
        <v>23</v>
      </c>
      <c r="X45" s="31">
        <f t="shared" si="1"/>
        <v>1</v>
      </c>
    </row>
    <row r="46" spans="1:24" x14ac:dyDescent="0.2">
      <c r="A46" s="14" t="s">
        <v>109</v>
      </c>
      <c r="B46" s="22" t="str">
        <f>'Contratos-Personas por Sectores'!B45</f>
        <v>Auxiliares de enfermería de atención primaria</v>
      </c>
      <c r="C46" s="21"/>
      <c r="D46" s="21"/>
      <c r="E46" s="21"/>
      <c r="F46" s="21">
        <v>3</v>
      </c>
      <c r="G46" s="21">
        <v>2</v>
      </c>
      <c r="H46" s="21">
        <v>1</v>
      </c>
      <c r="I46" s="21"/>
      <c r="J46" s="21">
        <v>6</v>
      </c>
      <c r="K46" s="21"/>
      <c r="L46" s="21">
        <v>8</v>
      </c>
      <c r="M46" s="21">
        <v>2</v>
      </c>
      <c r="N46" s="21">
        <v>1</v>
      </c>
      <c r="O46" s="21"/>
      <c r="P46" s="21"/>
      <c r="Q46" s="21"/>
      <c r="R46" s="21">
        <v>1</v>
      </c>
      <c r="S46" s="21"/>
      <c r="T46" s="21">
        <v>1</v>
      </c>
      <c r="U46" s="21"/>
      <c r="V46" s="21"/>
      <c r="W46" s="31">
        <f t="shared" si="0"/>
        <v>4</v>
      </c>
      <c r="X46" s="31">
        <f t="shared" si="1"/>
        <v>21</v>
      </c>
    </row>
    <row r="47" spans="1:24" x14ac:dyDescent="0.2">
      <c r="A47" s="14" t="s">
        <v>110</v>
      </c>
      <c r="B47" s="22" t="str">
        <f>'Contratos-Personas por Sectores'!B46</f>
        <v>Peones del transporte de mercancías y descargadores</v>
      </c>
      <c r="C47" s="21"/>
      <c r="D47" s="21"/>
      <c r="E47" s="21">
        <v>5</v>
      </c>
      <c r="F47" s="21"/>
      <c r="G47" s="21">
        <v>2</v>
      </c>
      <c r="H47" s="21">
        <v>2</v>
      </c>
      <c r="I47" s="21">
        <v>5</v>
      </c>
      <c r="J47" s="21">
        <v>1</v>
      </c>
      <c r="K47" s="21">
        <v>1</v>
      </c>
      <c r="L47" s="21"/>
      <c r="M47" s="21">
        <v>2</v>
      </c>
      <c r="N47" s="21"/>
      <c r="O47" s="21">
        <v>1</v>
      </c>
      <c r="P47" s="21">
        <v>1</v>
      </c>
      <c r="Q47" s="21">
        <v>1</v>
      </c>
      <c r="R47" s="21">
        <v>1</v>
      </c>
      <c r="S47" s="21"/>
      <c r="T47" s="21"/>
      <c r="U47" s="21"/>
      <c r="V47" s="21"/>
      <c r="W47" s="31">
        <f t="shared" si="0"/>
        <v>17</v>
      </c>
      <c r="X47" s="31">
        <f t="shared" si="1"/>
        <v>5</v>
      </c>
    </row>
    <row r="48" spans="1:24" ht="12.75" customHeight="1" x14ac:dyDescent="0.2">
      <c r="A48" s="14" t="s">
        <v>111</v>
      </c>
      <c r="B48" s="22" t="str">
        <f>'Contratos-Personas por Sectores'!B47</f>
        <v>Peluqueros</v>
      </c>
      <c r="C48" s="21">
        <v>1</v>
      </c>
      <c r="D48" s="21"/>
      <c r="E48" s="21">
        <v>1</v>
      </c>
      <c r="F48" s="21">
        <v>5</v>
      </c>
      <c r="G48" s="21">
        <v>1</v>
      </c>
      <c r="H48" s="21">
        <v>1</v>
      </c>
      <c r="I48" s="21"/>
      <c r="J48" s="21">
        <v>6</v>
      </c>
      <c r="K48" s="21"/>
      <c r="L48" s="21">
        <v>3</v>
      </c>
      <c r="M48" s="21"/>
      <c r="N48" s="21">
        <v>1</v>
      </c>
      <c r="O48" s="21"/>
      <c r="P48" s="21"/>
      <c r="Q48" s="21"/>
      <c r="R48" s="21"/>
      <c r="S48" s="21"/>
      <c r="T48" s="21"/>
      <c r="U48" s="21"/>
      <c r="V48" s="21"/>
      <c r="W48" s="31">
        <f t="shared" si="0"/>
        <v>3</v>
      </c>
      <c r="X48" s="31">
        <f t="shared" si="1"/>
        <v>16</v>
      </c>
    </row>
    <row r="49" spans="1:24" x14ac:dyDescent="0.2">
      <c r="A49" s="14" t="s">
        <v>112</v>
      </c>
      <c r="B49" s="22" t="str">
        <f>'Contratos-Personas por Sectores'!B48</f>
        <v>Cajeros y taquilleros (excepto bancos)</v>
      </c>
      <c r="C49" s="21"/>
      <c r="D49" s="21"/>
      <c r="E49" s="21"/>
      <c r="F49" s="21">
        <v>3</v>
      </c>
      <c r="G49" s="21">
        <v>2</v>
      </c>
      <c r="H49" s="21">
        <v>10</v>
      </c>
      <c r="I49" s="21">
        <v>3</v>
      </c>
      <c r="J49" s="21">
        <v>2</v>
      </c>
      <c r="K49" s="21">
        <v>1</v>
      </c>
      <c r="L49" s="21">
        <v>5</v>
      </c>
      <c r="M49" s="21"/>
      <c r="N49" s="21">
        <v>1</v>
      </c>
      <c r="O49" s="21"/>
      <c r="P49" s="21">
        <v>1</v>
      </c>
      <c r="Q49" s="21"/>
      <c r="R49" s="21"/>
      <c r="S49" s="21"/>
      <c r="T49" s="21"/>
      <c r="U49" s="21"/>
      <c r="V49" s="21"/>
      <c r="W49" s="31">
        <f t="shared" si="0"/>
        <v>6</v>
      </c>
      <c r="X49" s="31">
        <f t="shared" si="1"/>
        <v>22</v>
      </c>
    </row>
    <row r="50" spans="1:24" ht="15.75" x14ac:dyDescent="0.25">
      <c r="A50" s="110" t="s">
        <v>5</v>
      </c>
      <c r="B50" s="110"/>
      <c r="C50" s="109">
        <f>SUM(C10:D49)</f>
        <v>51</v>
      </c>
      <c r="D50" s="109"/>
      <c r="E50" s="109">
        <f>SUM(E10:F49)</f>
        <v>433</v>
      </c>
      <c r="F50" s="109"/>
      <c r="G50" s="109">
        <f>SUM(G10:H49)</f>
        <v>657</v>
      </c>
      <c r="H50" s="109"/>
      <c r="I50" s="109">
        <f>SUM(I10:J49)</f>
        <v>527</v>
      </c>
      <c r="J50" s="109"/>
      <c r="K50" s="109">
        <f>SUM(K10:L49)</f>
        <v>489</v>
      </c>
      <c r="L50" s="109"/>
      <c r="M50" s="109">
        <f>SUM(M10:N49)</f>
        <v>454</v>
      </c>
      <c r="N50" s="109"/>
      <c r="O50" s="109">
        <f>SUM(O10:P49)</f>
        <v>371</v>
      </c>
      <c r="P50" s="109"/>
      <c r="Q50" s="109">
        <f>SUM(Q10:R49)</f>
        <v>300</v>
      </c>
      <c r="R50" s="109"/>
      <c r="S50" s="109">
        <f>SUM(S10:T49)</f>
        <v>167</v>
      </c>
      <c r="T50" s="109"/>
      <c r="U50" s="109">
        <f>SUM(U10:V49)</f>
        <v>83</v>
      </c>
      <c r="V50" s="109"/>
      <c r="W50" s="109">
        <f>SUM(W10:X49)</f>
        <v>3532</v>
      </c>
      <c r="X50" s="109"/>
    </row>
  </sheetData>
  <mergeCells count="27">
    <mergeCell ref="A3:I3"/>
    <mergeCell ref="A7:X7"/>
    <mergeCell ref="B8:B9"/>
    <mergeCell ref="A8:A9"/>
    <mergeCell ref="C8:D8"/>
    <mergeCell ref="E8:F8"/>
    <mergeCell ref="G8:H8"/>
    <mergeCell ref="I8:J8"/>
    <mergeCell ref="K8:L8"/>
    <mergeCell ref="M8:N8"/>
    <mergeCell ref="O8:P8"/>
    <mergeCell ref="A50:B50"/>
    <mergeCell ref="C50:D50"/>
    <mergeCell ref="E50:F50"/>
    <mergeCell ref="G50:H50"/>
    <mergeCell ref="I50:J50"/>
    <mergeCell ref="U50:V50"/>
    <mergeCell ref="Q8:R8"/>
    <mergeCell ref="S8:T8"/>
    <mergeCell ref="U8:V8"/>
    <mergeCell ref="W8:X8"/>
    <mergeCell ref="W50:X50"/>
    <mergeCell ref="K50:L50"/>
    <mergeCell ref="M50:N50"/>
    <mergeCell ref="O50:P50"/>
    <mergeCell ref="Q50:R50"/>
    <mergeCell ref="S50:T5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workbookViewId="0"/>
  </sheetViews>
  <sheetFormatPr baseColWidth="10" defaultRowHeight="12.75" x14ac:dyDescent="0.2"/>
  <cols>
    <col min="1" max="1" width="7.5703125" style="9" bestFit="1" customWidth="1"/>
    <col min="2" max="2" width="42.5703125" style="9" customWidth="1"/>
    <col min="3" max="3" width="13.85546875" style="9" bestFit="1" customWidth="1"/>
    <col min="4" max="4" width="18.7109375" style="9" customWidth="1"/>
    <col min="5" max="5" width="13.5703125" style="9" bestFit="1" customWidth="1"/>
    <col min="6" max="6" width="18.140625" style="9" customWidth="1"/>
    <col min="7" max="7" width="11.42578125" style="9"/>
    <col min="8" max="8" width="15.7109375" style="9" customWidth="1"/>
    <col min="9" max="16384" width="11.42578125" style="9"/>
  </cols>
  <sheetData>
    <row r="1" spans="1:9" ht="15.75" x14ac:dyDescent="0.25">
      <c r="A1" s="12" t="s">
        <v>18</v>
      </c>
    </row>
    <row r="2" spans="1:9" ht="15.75" x14ac:dyDescent="0.25">
      <c r="A2" s="12"/>
    </row>
    <row r="3" spans="1:9" ht="15" x14ac:dyDescent="0.25">
      <c r="A3" s="90" t="s">
        <v>275</v>
      </c>
      <c r="B3" s="90"/>
      <c r="C3" s="90"/>
      <c r="D3" s="90"/>
      <c r="E3" s="90"/>
      <c r="F3" s="90"/>
      <c r="G3" s="46"/>
      <c r="H3" s="45"/>
      <c r="I3" s="45"/>
    </row>
    <row r="4" spans="1:9" ht="15" x14ac:dyDescent="0.25">
      <c r="A4" s="90"/>
      <c r="B4" s="90"/>
      <c r="C4" s="90"/>
      <c r="D4" s="90"/>
      <c r="E4" s="90"/>
      <c r="F4" s="90"/>
      <c r="G4" s="46"/>
    </row>
    <row r="6" spans="1:9" x14ac:dyDescent="0.2">
      <c r="A6" s="97" t="s">
        <v>221</v>
      </c>
      <c r="B6" s="97"/>
      <c r="C6" s="97"/>
      <c r="D6" s="97"/>
      <c r="E6" s="97"/>
      <c r="F6" s="97"/>
      <c r="G6" s="97"/>
      <c r="H6" s="97"/>
    </row>
    <row r="7" spans="1:9" ht="38.25" x14ac:dyDescent="0.2">
      <c r="A7" s="10" t="s">
        <v>71</v>
      </c>
      <c r="B7" s="10" t="s">
        <v>113</v>
      </c>
      <c r="C7" s="26" t="s">
        <v>172</v>
      </c>
      <c r="D7" s="27" t="s">
        <v>173</v>
      </c>
      <c r="E7" s="10" t="s">
        <v>116</v>
      </c>
      <c r="F7" s="8" t="s">
        <v>6</v>
      </c>
      <c r="G7" s="10" t="s">
        <v>5</v>
      </c>
      <c r="H7" s="8" t="s">
        <v>117</v>
      </c>
    </row>
    <row r="8" spans="1:9" ht="25.5" x14ac:dyDescent="0.2">
      <c r="A8" s="14" t="s">
        <v>73</v>
      </c>
      <c r="B8" s="22" t="str">
        <f>'Contratos-Personas por Sectores'!B9</f>
        <v>Peones agrícolas (excepto en huertas, invernaderos, viveros y jardines)</v>
      </c>
      <c r="C8" s="31">
        <f>'Contratos-Personas por Sectores'!F9</f>
        <v>640</v>
      </c>
      <c r="D8" s="34">
        <f>C8/$G$48</f>
        <v>0.18140589569160998</v>
      </c>
      <c r="E8" s="31">
        <f>'Contratos-Personas por Sectores'!G9</f>
        <v>121</v>
      </c>
      <c r="F8" s="34">
        <f>E8/$G$48</f>
        <v>3.4297052154195012E-2</v>
      </c>
      <c r="G8" s="31">
        <f>'Contratos-Personas por Sectores'!H9</f>
        <v>761</v>
      </c>
      <c r="H8" s="34">
        <f>G8/$G$48</f>
        <v>0.21570294784580499</v>
      </c>
    </row>
    <row r="9" spans="1:9" x14ac:dyDescent="0.2">
      <c r="A9" s="14" t="s">
        <v>74</v>
      </c>
      <c r="B9" s="22" t="str">
        <f>'Contratos-Personas por Sectores'!B10</f>
        <v>Camareros asalariados</v>
      </c>
      <c r="C9" s="31">
        <f>'Contratos-Personas por Sectores'!F10</f>
        <v>293</v>
      </c>
      <c r="D9" s="34">
        <f t="shared" ref="D9:D48" si="0">C9/$G$48</f>
        <v>8.3049886621315197E-2</v>
      </c>
      <c r="E9" s="31">
        <f>'Contratos-Personas por Sectores'!G10</f>
        <v>209</v>
      </c>
      <c r="F9" s="34">
        <f t="shared" ref="F9:F48" si="1">E9/$G$48</f>
        <v>5.9240362811791382E-2</v>
      </c>
      <c r="G9" s="31">
        <f>'Contratos-Personas por Sectores'!H10</f>
        <v>502</v>
      </c>
      <c r="H9" s="34">
        <f t="shared" ref="H9:H48" si="2">G9/$G$48</f>
        <v>0.14229024943310659</v>
      </c>
    </row>
    <row r="10" spans="1:9" x14ac:dyDescent="0.2">
      <c r="A10" s="14" t="s">
        <v>75</v>
      </c>
      <c r="B10" s="22" t="str">
        <f>'Contratos-Personas por Sectores'!B11</f>
        <v>Vendedores en tiendas y almacenes</v>
      </c>
      <c r="C10" s="31">
        <f>'Contratos-Personas por Sectores'!F11</f>
        <v>99</v>
      </c>
      <c r="D10" s="34">
        <f t="shared" si="0"/>
        <v>2.8061224489795918E-2</v>
      </c>
      <c r="E10" s="31">
        <f>'Contratos-Personas por Sectores'!G11</f>
        <v>224</v>
      </c>
      <c r="F10" s="34">
        <f t="shared" si="1"/>
        <v>6.3492063492063489E-2</v>
      </c>
      <c r="G10" s="31">
        <f>'Contratos-Personas por Sectores'!H11</f>
        <v>323</v>
      </c>
      <c r="H10" s="34">
        <f t="shared" si="2"/>
        <v>9.155328798185941E-2</v>
      </c>
    </row>
    <row r="11" spans="1:9" ht="25.5" x14ac:dyDescent="0.2">
      <c r="A11" s="14" t="s">
        <v>76</v>
      </c>
      <c r="B11" s="22" t="str">
        <f>'Contratos-Personas por Sectores'!B12</f>
        <v>Personal de limpieza de oficinas, hoteles y otros establecimientos similares</v>
      </c>
      <c r="C11" s="31">
        <f>'Contratos-Personas por Sectores'!F12</f>
        <v>35</v>
      </c>
      <c r="D11" s="34">
        <f t="shared" si="0"/>
        <v>9.9206349206349201E-3</v>
      </c>
      <c r="E11" s="31">
        <f>'Contratos-Personas por Sectores'!G12</f>
        <v>156</v>
      </c>
      <c r="F11" s="34">
        <f t="shared" si="1"/>
        <v>4.4217687074829932E-2</v>
      </c>
      <c r="G11" s="31">
        <f>'Contratos-Personas por Sectores'!H12</f>
        <v>191</v>
      </c>
      <c r="H11" s="34">
        <f t="shared" si="2"/>
        <v>5.4138321995464853E-2</v>
      </c>
    </row>
    <row r="12" spans="1:9" ht="25.5" x14ac:dyDescent="0.2">
      <c r="A12" s="14" t="s">
        <v>77</v>
      </c>
      <c r="B12" s="22" t="str">
        <f>'Contratos-Personas por Sectores'!B13</f>
        <v>Empleados de servicios de correos (excepto empleados de mostrador)</v>
      </c>
      <c r="C12" s="31">
        <f>'Contratos-Personas por Sectores'!F13</f>
        <v>87</v>
      </c>
      <c r="D12" s="34">
        <f t="shared" si="0"/>
        <v>2.4659863945578231E-2</v>
      </c>
      <c r="E12" s="31">
        <f>'Contratos-Personas por Sectores'!G13</f>
        <v>106</v>
      </c>
      <c r="F12" s="34">
        <f t="shared" si="1"/>
        <v>3.0045351473922902E-2</v>
      </c>
      <c r="G12" s="31">
        <f>'Contratos-Personas por Sectores'!H13</f>
        <v>193</v>
      </c>
      <c r="H12" s="34">
        <f t="shared" si="2"/>
        <v>5.4705215419501137E-2</v>
      </c>
    </row>
    <row r="13" spans="1:9" x14ac:dyDescent="0.2">
      <c r="A13" s="14" t="s">
        <v>78</v>
      </c>
      <c r="B13" s="22" t="str">
        <f>'Contratos-Personas por Sectores'!B14</f>
        <v>Ayudantes de cocina</v>
      </c>
      <c r="C13" s="31">
        <f>'Contratos-Personas por Sectores'!F14</f>
        <v>30</v>
      </c>
      <c r="D13" s="34">
        <f t="shared" si="0"/>
        <v>8.5034013605442185E-3</v>
      </c>
      <c r="E13" s="31">
        <f>'Contratos-Personas por Sectores'!G14</f>
        <v>52</v>
      </c>
      <c r="F13" s="34">
        <f t="shared" si="1"/>
        <v>1.4739229024943311E-2</v>
      </c>
      <c r="G13" s="31">
        <f>'Contratos-Personas por Sectores'!H14</f>
        <v>82</v>
      </c>
      <c r="H13" s="34">
        <f t="shared" si="2"/>
        <v>2.3242630385487528E-2</v>
      </c>
    </row>
    <row r="14" spans="1:9" ht="38.25" x14ac:dyDescent="0.2">
      <c r="A14" s="14" t="s">
        <v>79</v>
      </c>
      <c r="B14" s="22" t="str">
        <f>'Contratos-Personas por Sectores'!B15</f>
        <v>Trabajadores cualificados en actividades agrícolas (excepto en huertas, invernaderos, viveros y jardines)</v>
      </c>
      <c r="C14" s="31">
        <f>'Contratos-Personas por Sectores'!F15</f>
        <v>86</v>
      </c>
      <c r="D14" s="34">
        <f t="shared" si="0"/>
        <v>2.4376417233560092E-2</v>
      </c>
      <c r="E14" s="31">
        <f>'Contratos-Personas por Sectores'!G15</f>
        <v>20</v>
      </c>
      <c r="F14" s="34">
        <f t="shared" si="1"/>
        <v>5.6689342403628117E-3</v>
      </c>
      <c r="G14" s="31">
        <f>'Contratos-Personas por Sectores'!H15</f>
        <v>106</v>
      </c>
      <c r="H14" s="34">
        <f t="shared" si="2"/>
        <v>3.0045351473922902E-2</v>
      </c>
    </row>
    <row r="15" spans="1:9" x14ac:dyDescent="0.2">
      <c r="A15" s="14" t="s">
        <v>80</v>
      </c>
      <c r="B15" s="22" t="str">
        <f>'Contratos-Personas por Sectores'!B16</f>
        <v>Albañiles</v>
      </c>
      <c r="C15" s="31">
        <f>'Contratos-Personas por Sectores'!F16</f>
        <v>99</v>
      </c>
      <c r="D15" s="34">
        <f t="shared" si="0"/>
        <v>2.8061224489795918E-2</v>
      </c>
      <c r="E15" s="31">
        <f>'Contratos-Personas por Sectores'!G16</f>
        <v>1</v>
      </c>
      <c r="F15" s="34">
        <f t="shared" si="1"/>
        <v>2.834467120181406E-4</v>
      </c>
      <c r="G15" s="31">
        <f>'Contratos-Personas por Sectores'!H16</f>
        <v>100</v>
      </c>
      <c r="H15" s="34">
        <f t="shared" si="2"/>
        <v>2.834467120181406E-2</v>
      </c>
    </row>
    <row r="16" spans="1:9" ht="25.5" x14ac:dyDescent="0.2">
      <c r="A16" s="14" t="s">
        <v>81</v>
      </c>
      <c r="B16" s="22" t="str">
        <f>'Contratos-Personas por Sectores'!B17</f>
        <v>Monitores de actividades recreativas y de entretenimiento</v>
      </c>
      <c r="C16" s="31">
        <f>'Contratos-Personas por Sectores'!F17</f>
        <v>14</v>
      </c>
      <c r="D16" s="34">
        <f t="shared" si="0"/>
        <v>3.968253968253968E-3</v>
      </c>
      <c r="E16" s="31">
        <f>'Contratos-Personas por Sectores'!G17</f>
        <v>50</v>
      </c>
      <c r="F16" s="34">
        <f t="shared" si="1"/>
        <v>1.417233560090703E-2</v>
      </c>
      <c r="G16" s="31">
        <f>'Contratos-Personas por Sectores'!H17</f>
        <v>64</v>
      </c>
      <c r="H16" s="34">
        <f t="shared" si="2"/>
        <v>1.8140589569160998E-2</v>
      </c>
    </row>
    <row r="17" spans="1:8" ht="25.5" x14ac:dyDescent="0.2">
      <c r="A17" s="14" t="s">
        <v>82</v>
      </c>
      <c r="B17" s="22" t="str">
        <f>'Contratos-Personas por Sectores'!B18</f>
        <v>Cuidadores de niños en guarderías y centros educativos</v>
      </c>
      <c r="C17" s="31">
        <f>'Contratos-Personas por Sectores'!F18</f>
        <v>11</v>
      </c>
      <c r="D17" s="34">
        <f t="shared" si="0"/>
        <v>3.1179138321995466E-3</v>
      </c>
      <c r="E17" s="31">
        <f>'Contratos-Personas por Sectores'!G18</f>
        <v>53</v>
      </c>
      <c r="F17" s="34">
        <f t="shared" si="1"/>
        <v>1.5022675736961451E-2</v>
      </c>
      <c r="G17" s="31">
        <f>'Contratos-Personas por Sectores'!H18</f>
        <v>64</v>
      </c>
      <c r="H17" s="34">
        <f t="shared" si="2"/>
        <v>1.8140589569160998E-2</v>
      </c>
    </row>
    <row r="18" spans="1:8" ht="38.25" x14ac:dyDescent="0.2">
      <c r="A18" s="14" t="s">
        <v>83</v>
      </c>
      <c r="B18" s="22" t="str">
        <f>'Contratos-Personas por Sectores'!B19</f>
        <v>Empleados administrativos con tareas de atención al público no clasificados bajo otros epígrafes</v>
      </c>
      <c r="C18" s="31">
        <f>'Contratos-Personas por Sectores'!F19</f>
        <v>22</v>
      </c>
      <c r="D18" s="34">
        <f t="shared" si="0"/>
        <v>6.2358276643990932E-3</v>
      </c>
      <c r="E18" s="31">
        <f>'Contratos-Personas por Sectores'!G19</f>
        <v>48</v>
      </c>
      <c r="F18" s="34">
        <f t="shared" si="1"/>
        <v>1.3605442176870748E-2</v>
      </c>
      <c r="G18" s="31">
        <f>'Contratos-Personas por Sectores'!H19</f>
        <v>70</v>
      </c>
      <c r="H18" s="34">
        <f t="shared" si="2"/>
        <v>1.984126984126984E-2</v>
      </c>
    </row>
    <row r="19" spans="1:8" x14ac:dyDescent="0.2">
      <c r="A19" s="14" t="s">
        <v>84</v>
      </c>
      <c r="B19" s="22" t="str">
        <f>'Contratos-Personas por Sectores'!B20</f>
        <v>Cocineros asalariados</v>
      </c>
      <c r="C19" s="31">
        <f>'Contratos-Personas por Sectores'!F20</f>
        <v>35</v>
      </c>
      <c r="D19" s="34">
        <f t="shared" si="0"/>
        <v>9.9206349206349201E-3</v>
      </c>
      <c r="E19" s="31">
        <f>'Contratos-Personas por Sectores'!G20</f>
        <v>24</v>
      </c>
      <c r="F19" s="34">
        <f t="shared" si="1"/>
        <v>6.8027210884353739E-3</v>
      </c>
      <c r="G19" s="31">
        <f>'Contratos-Personas por Sectores'!H20</f>
        <v>59</v>
      </c>
      <c r="H19" s="34">
        <f t="shared" si="2"/>
        <v>1.6723356009070295E-2</v>
      </c>
    </row>
    <row r="20" spans="1:8" x14ac:dyDescent="0.2">
      <c r="A20" s="14" t="s">
        <v>85</v>
      </c>
      <c r="B20" s="22" t="str">
        <f>'Contratos-Personas por Sectores'!B21</f>
        <v>Compositores, músicos y cantantes</v>
      </c>
      <c r="C20" s="31">
        <f>'Contratos-Personas por Sectores'!F21</f>
        <v>47</v>
      </c>
      <c r="D20" s="34">
        <f t="shared" si="0"/>
        <v>1.3321995464852607E-2</v>
      </c>
      <c r="E20" s="31">
        <f>'Contratos-Personas por Sectores'!G21</f>
        <v>11</v>
      </c>
      <c r="F20" s="34">
        <f t="shared" si="1"/>
        <v>3.1179138321995466E-3</v>
      </c>
      <c r="G20" s="31">
        <f>'Contratos-Personas por Sectores'!H21</f>
        <v>58</v>
      </c>
      <c r="H20" s="34">
        <f t="shared" si="2"/>
        <v>1.6439909297052153E-2</v>
      </c>
    </row>
    <row r="21" spans="1:8" ht="25.5" x14ac:dyDescent="0.2">
      <c r="A21" s="14" t="s">
        <v>86</v>
      </c>
      <c r="B21" s="22" t="str">
        <f>'Contratos-Personas por Sectores'!B22</f>
        <v>Trabajadores de los cuidados personales a domicilio</v>
      </c>
      <c r="C21" s="31">
        <f>'Contratos-Personas por Sectores'!F22</f>
        <v>4</v>
      </c>
      <c r="D21" s="34">
        <f t="shared" si="0"/>
        <v>1.1337868480725624E-3</v>
      </c>
      <c r="E21" s="31">
        <f>'Contratos-Personas por Sectores'!G22</f>
        <v>56</v>
      </c>
      <c r="F21" s="34">
        <f t="shared" si="1"/>
        <v>1.5873015873015872E-2</v>
      </c>
      <c r="G21" s="31">
        <f>'Contratos-Personas por Sectores'!H22</f>
        <v>60</v>
      </c>
      <c r="H21" s="34">
        <f t="shared" si="2"/>
        <v>1.7006802721088437E-2</v>
      </c>
    </row>
    <row r="22" spans="1:8" ht="25.5" x14ac:dyDescent="0.2">
      <c r="A22" s="14" t="s">
        <v>87</v>
      </c>
      <c r="B22" s="22" t="str">
        <f>'Contratos-Personas por Sectores'!B23</f>
        <v>Peones agrícolas en huertas, invernaderos, viveros y jardines</v>
      </c>
      <c r="C22" s="31">
        <f>'Contratos-Personas por Sectores'!F23</f>
        <v>50</v>
      </c>
      <c r="D22" s="34">
        <f t="shared" si="0"/>
        <v>1.417233560090703E-2</v>
      </c>
      <c r="E22" s="31">
        <f>'Contratos-Personas por Sectores'!G23</f>
        <v>5</v>
      </c>
      <c r="F22" s="34">
        <f t="shared" si="1"/>
        <v>1.4172335600907029E-3</v>
      </c>
      <c r="G22" s="31">
        <f>'Contratos-Personas por Sectores'!H23</f>
        <v>55</v>
      </c>
      <c r="H22" s="34">
        <f t="shared" si="2"/>
        <v>1.5589569160997732E-2</v>
      </c>
    </row>
    <row r="23" spans="1:8" ht="38.25" x14ac:dyDescent="0.2">
      <c r="A23" s="14" t="s">
        <v>88</v>
      </c>
      <c r="B23" s="22" t="str">
        <f>'Contratos-Personas por Sectores'!B24</f>
        <v>Empleados administrativos sin tareas de atención al público no clasificados bajo otros epígrafes</v>
      </c>
      <c r="C23" s="31">
        <f>'Contratos-Personas por Sectores'!F24</f>
        <v>21</v>
      </c>
      <c r="D23" s="34">
        <f t="shared" si="0"/>
        <v>5.9523809523809521E-3</v>
      </c>
      <c r="E23" s="31">
        <f>'Contratos-Personas por Sectores'!G24</f>
        <v>29</v>
      </c>
      <c r="F23" s="34">
        <f t="shared" si="1"/>
        <v>8.2199546485260764E-3</v>
      </c>
      <c r="G23" s="31">
        <f>'Contratos-Personas por Sectores'!H24</f>
        <v>50</v>
      </c>
      <c r="H23" s="34">
        <f t="shared" si="2"/>
        <v>1.417233560090703E-2</v>
      </c>
    </row>
    <row r="24" spans="1:8" x14ac:dyDescent="0.2">
      <c r="A24" s="14" t="s">
        <v>89</v>
      </c>
      <c r="B24" s="22" t="str">
        <f>'Contratos-Personas por Sectores'!B25</f>
        <v>Conductores asalariados de camiones</v>
      </c>
      <c r="C24" s="31">
        <f>'Contratos-Personas por Sectores'!F25</f>
        <v>54</v>
      </c>
      <c r="D24" s="34">
        <f t="shared" si="0"/>
        <v>1.5306122448979591E-2</v>
      </c>
      <c r="E24" s="31">
        <f>'Contratos-Personas por Sectores'!G25</f>
        <v>0</v>
      </c>
      <c r="F24" s="34">
        <f t="shared" si="1"/>
        <v>0</v>
      </c>
      <c r="G24" s="31">
        <f>'Contratos-Personas por Sectores'!H25</f>
        <v>54</v>
      </c>
      <c r="H24" s="34">
        <f t="shared" si="2"/>
        <v>1.5306122448979591E-2</v>
      </c>
    </row>
    <row r="25" spans="1:8" ht="25.5" x14ac:dyDescent="0.2">
      <c r="A25" s="14" t="s">
        <v>90</v>
      </c>
      <c r="B25" s="22" t="str">
        <f>'Contratos-Personas por Sectores'!B26</f>
        <v>Vigilantes de seguridad y similares habilitados para ir armados</v>
      </c>
      <c r="C25" s="31">
        <f>'Contratos-Personas por Sectores'!F26</f>
        <v>42</v>
      </c>
      <c r="D25" s="34">
        <f t="shared" si="0"/>
        <v>1.1904761904761904E-2</v>
      </c>
      <c r="E25" s="31">
        <f>'Contratos-Personas por Sectores'!G26</f>
        <v>5</v>
      </c>
      <c r="F25" s="34">
        <f t="shared" si="1"/>
        <v>1.4172335600907029E-3</v>
      </c>
      <c r="G25" s="31">
        <f>'Contratos-Personas por Sectores'!H26</f>
        <v>47</v>
      </c>
      <c r="H25" s="34">
        <f t="shared" si="2"/>
        <v>1.3321995464852607E-2</v>
      </c>
    </row>
    <row r="26" spans="1:8" ht="25.5" x14ac:dyDescent="0.2">
      <c r="A26" s="14" t="s">
        <v>91</v>
      </c>
      <c r="B26" s="22" t="str">
        <f>'Contratos-Personas por Sectores'!B27</f>
        <v>Trabajadores cualificados en actividades forestales y del medio natural</v>
      </c>
      <c r="C26" s="31">
        <f>'Contratos-Personas por Sectores'!F27</f>
        <v>38</v>
      </c>
      <c r="D26" s="34">
        <f t="shared" si="0"/>
        <v>1.0770975056689343E-2</v>
      </c>
      <c r="E26" s="31">
        <f>'Contratos-Personas por Sectores'!G27</f>
        <v>12</v>
      </c>
      <c r="F26" s="34">
        <f t="shared" si="1"/>
        <v>3.4013605442176869E-3</v>
      </c>
      <c r="G26" s="31">
        <f>'Contratos-Personas por Sectores'!H27</f>
        <v>50</v>
      </c>
      <c r="H26" s="34">
        <f t="shared" si="2"/>
        <v>1.417233560090703E-2</v>
      </c>
    </row>
    <row r="27" spans="1:8" x14ac:dyDescent="0.2">
      <c r="A27" s="14" t="s">
        <v>92</v>
      </c>
      <c r="B27" s="22" t="str">
        <f>'Contratos-Personas por Sectores'!B28</f>
        <v>Operadores de maquinaria agrícola móvil</v>
      </c>
      <c r="C27" s="31">
        <f>'Contratos-Personas por Sectores'!F28</f>
        <v>45</v>
      </c>
      <c r="D27" s="34">
        <f t="shared" si="0"/>
        <v>1.2755102040816327E-2</v>
      </c>
      <c r="E27" s="31">
        <f>'Contratos-Personas por Sectores'!G28</f>
        <v>0</v>
      </c>
      <c r="F27" s="34">
        <f t="shared" si="1"/>
        <v>0</v>
      </c>
      <c r="G27" s="31">
        <f>'Contratos-Personas por Sectores'!H28</f>
        <v>45</v>
      </c>
      <c r="H27" s="34">
        <f t="shared" si="2"/>
        <v>1.2755102040816327E-2</v>
      </c>
    </row>
    <row r="28" spans="1:8" x14ac:dyDescent="0.2">
      <c r="A28" s="14" t="s">
        <v>93</v>
      </c>
      <c r="B28" s="22" t="str">
        <f>'Contratos-Personas por Sectores'!B29</f>
        <v>Agentes y representantes comerciales</v>
      </c>
      <c r="C28" s="31">
        <f>'Contratos-Personas por Sectores'!F29</f>
        <v>34</v>
      </c>
      <c r="D28" s="34">
        <f t="shared" si="0"/>
        <v>9.6371882086167798E-3</v>
      </c>
      <c r="E28" s="31">
        <f>'Contratos-Personas por Sectores'!G29</f>
        <v>15</v>
      </c>
      <c r="F28" s="34">
        <f t="shared" si="1"/>
        <v>4.2517006802721092E-3</v>
      </c>
      <c r="G28" s="31">
        <f>'Contratos-Personas por Sectores'!H29</f>
        <v>49</v>
      </c>
      <c r="H28" s="34">
        <f t="shared" si="2"/>
        <v>1.3888888888888888E-2</v>
      </c>
    </row>
    <row r="29" spans="1:8" x14ac:dyDescent="0.2">
      <c r="A29" s="14" t="s">
        <v>94</v>
      </c>
      <c r="B29" s="22" t="str">
        <f>'Contratos-Personas por Sectores'!B30</f>
        <v>Conductores de autobuses y tranvías</v>
      </c>
      <c r="C29" s="31">
        <f>'Contratos-Personas por Sectores'!F30</f>
        <v>25</v>
      </c>
      <c r="D29" s="34">
        <f t="shared" si="0"/>
        <v>7.0861678004535151E-3</v>
      </c>
      <c r="E29" s="31">
        <f>'Contratos-Personas por Sectores'!G30</f>
        <v>1</v>
      </c>
      <c r="F29" s="34">
        <f t="shared" si="1"/>
        <v>2.834467120181406E-4</v>
      </c>
      <c r="G29" s="31">
        <f>'Contratos-Personas por Sectores'!H30</f>
        <v>26</v>
      </c>
      <c r="H29" s="34">
        <f t="shared" si="2"/>
        <v>7.3696145124716554E-3</v>
      </c>
    </row>
    <row r="30" spans="1:8" ht="25.5" x14ac:dyDescent="0.2">
      <c r="A30" s="14" t="s">
        <v>95</v>
      </c>
      <c r="B30" s="22" t="str">
        <f>'Contratos-Personas por Sectores'!B31</f>
        <v>Montadores y ensambladores no clasificados en otros epígrafes</v>
      </c>
      <c r="C30" s="31">
        <f>'Contratos-Personas por Sectores'!F31</f>
        <v>21</v>
      </c>
      <c r="D30" s="34">
        <f t="shared" si="0"/>
        <v>5.9523809523809521E-3</v>
      </c>
      <c r="E30" s="31">
        <f>'Contratos-Personas por Sectores'!G31</f>
        <v>0</v>
      </c>
      <c r="F30" s="34">
        <f t="shared" si="1"/>
        <v>0</v>
      </c>
      <c r="G30" s="31">
        <f>'Contratos-Personas por Sectores'!H31</f>
        <v>21</v>
      </c>
      <c r="H30" s="34">
        <f t="shared" si="2"/>
        <v>5.9523809523809521E-3</v>
      </c>
    </row>
    <row r="31" spans="1:8" x14ac:dyDescent="0.2">
      <c r="A31" s="14" t="s">
        <v>96</v>
      </c>
      <c r="B31" s="22" t="str">
        <f>'Contratos-Personas por Sectores'!B32</f>
        <v>Azafatos de tierra</v>
      </c>
      <c r="C31" s="31">
        <f>'Contratos-Personas por Sectores'!F32</f>
        <v>7</v>
      </c>
      <c r="D31" s="34">
        <f t="shared" si="0"/>
        <v>1.984126984126984E-3</v>
      </c>
      <c r="E31" s="31">
        <f>'Contratos-Personas por Sectores'!G32</f>
        <v>28</v>
      </c>
      <c r="F31" s="34">
        <f t="shared" si="1"/>
        <v>7.9365079365079361E-3</v>
      </c>
      <c r="G31" s="31">
        <f>'Contratos-Personas por Sectores'!H32</f>
        <v>35</v>
      </c>
      <c r="H31" s="34">
        <f t="shared" si="2"/>
        <v>9.9206349206349201E-3</v>
      </c>
    </row>
    <row r="32" spans="1:8" x14ac:dyDescent="0.2">
      <c r="A32" s="14" t="s">
        <v>97</v>
      </c>
      <c r="B32" s="22" t="str">
        <f>'Contratos-Personas por Sectores'!B33</f>
        <v>Peones de las industrias manufactureras</v>
      </c>
      <c r="C32" s="31">
        <f>'Contratos-Personas por Sectores'!F33</f>
        <v>41</v>
      </c>
      <c r="D32" s="34">
        <f t="shared" si="0"/>
        <v>1.1621315192743764E-2</v>
      </c>
      <c r="E32" s="31">
        <f>'Contratos-Personas por Sectores'!G33</f>
        <v>2</v>
      </c>
      <c r="F32" s="34">
        <f t="shared" si="1"/>
        <v>5.6689342403628119E-4</v>
      </c>
      <c r="G32" s="31">
        <f>'Contratos-Personas por Sectores'!H33</f>
        <v>43</v>
      </c>
      <c r="H32" s="34">
        <f t="shared" si="2"/>
        <v>1.2188208616780046E-2</v>
      </c>
    </row>
    <row r="33" spans="1:8" ht="25.5" x14ac:dyDescent="0.2">
      <c r="A33" s="14" t="s">
        <v>98</v>
      </c>
      <c r="B33" s="22" t="str">
        <f>'Contratos-Personas por Sectores'!B34</f>
        <v>Conductores asalariados de automóviles, taxis y furgonetas</v>
      </c>
      <c r="C33" s="31">
        <f>'Contratos-Personas por Sectores'!F34</f>
        <v>38</v>
      </c>
      <c r="D33" s="34">
        <f t="shared" si="0"/>
        <v>1.0770975056689343E-2</v>
      </c>
      <c r="E33" s="31">
        <f>'Contratos-Personas por Sectores'!G34</f>
        <v>0</v>
      </c>
      <c r="F33" s="34">
        <f t="shared" si="1"/>
        <v>0</v>
      </c>
      <c r="G33" s="31">
        <f>'Contratos-Personas por Sectores'!H34</f>
        <v>38</v>
      </c>
      <c r="H33" s="34">
        <f t="shared" si="2"/>
        <v>1.0770975056689343E-2</v>
      </c>
    </row>
    <row r="34" spans="1:8" x14ac:dyDescent="0.2">
      <c r="A34" s="14" t="s">
        <v>99</v>
      </c>
      <c r="B34" s="22" t="str">
        <f>'Contratos-Personas por Sectores'!B35</f>
        <v>Promotores de venta</v>
      </c>
      <c r="C34" s="31">
        <f>'Contratos-Personas por Sectores'!F35</f>
        <v>7</v>
      </c>
      <c r="D34" s="34">
        <f t="shared" si="0"/>
        <v>1.984126984126984E-3</v>
      </c>
      <c r="E34" s="31">
        <f>'Contratos-Personas por Sectores'!G35</f>
        <v>27</v>
      </c>
      <c r="F34" s="34">
        <f t="shared" si="1"/>
        <v>7.6530612244897957E-3</v>
      </c>
      <c r="G34" s="31">
        <f>'Contratos-Personas por Sectores'!H35</f>
        <v>34</v>
      </c>
      <c r="H34" s="34">
        <f t="shared" si="2"/>
        <v>9.6371882086167798E-3</v>
      </c>
    </row>
    <row r="35" spans="1:8" ht="38.25" x14ac:dyDescent="0.2">
      <c r="A35" s="14" t="s">
        <v>100</v>
      </c>
      <c r="B35" s="22" t="str">
        <f>'Contratos-Personas por Sectores'!B36</f>
        <v>Trabajadores de los cuidados a las personas en servicios de salud no clasificados bajo otros epígrafes</v>
      </c>
      <c r="C35" s="31">
        <f>'Contratos-Personas por Sectores'!F36</f>
        <v>12</v>
      </c>
      <c r="D35" s="34">
        <f t="shared" si="0"/>
        <v>3.4013605442176869E-3</v>
      </c>
      <c r="E35" s="31">
        <f>'Contratos-Personas por Sectores'!G36</f>
        <v>18</v>
      </c>
      <c r="F35" s="34">
        <f t="shared" si="1"/>
        <v>5.1020408163265302E-3</v>
      </c>
      <c r="G35" s="31">
        <f>'Contratos-Personas por Sectores'!H36</f>
        <v>30</v>
      </c>
      <c r="H35" s="34">
        <f t="shared" si="2"/>
        <v>8.5034013605442185E-3</v>
      </c>
    </row>
    <row r="36" spans="1:8" x14ac:dyDescent="0.2">
      <c r="A36" s="14" t="s">
        <v>101</v>
      </c>
      <c r="B36" s="22" t="str">
        <f>'Contratos-Personas por Sectores'!B37</f>
        <v>Empleados domésticos</v>
      </c>
      <c r="C36" s="31">
        <f>'Contratos-Personas por Sectores'!F37</f>
        <v>2</v>
      </c>
      <c r="D36" s="34">
        <f t="shared" si="0"/>
        <v>5.6689342403628119E-4</v>
      </c>
      <c r="E36" s="31">
        <f>'Contratos-Personas por Sectores'!G37</f>
        <v>37</v>
      </c>
      <c r="F36" s="34">
        <f t="shared" si="1"/>
        <v>1.0487528344671202E-2</v>
      </c>
      <c r="G36" s="31">
        <f>'Contratos-Personas por Sectores'!H37</f>
        <v>39</v>
      </c>
      <c r="H36" s="34">
        <f t="shared" si="2"/>
        <v>1.1054421768707483E-2</v>
      </c>
    </row>
    <row r="37" spans="1:8" x14ac:dyDescent="0.2">
      <c r="A37" s="14" t="s">
        <v>102</v>
      </c>
      <c r="B37" s="22" t="str">
        <f>'Contratos-Personas por Sectores'!B38</f>
        <v>Peones de la construcción de edificios</v>
      </c>
      <c r="C37" s="31">
        <f>'Contratos-Personas por Sectores'!F38</f>
        <v>37</v>
      </c>
      <c r="D37" s="34">
        <f t="shared" si="0"/>
        <v>1.0487528344671202E-2</v>
      </c>
      <c r="E37" s="31">
        <f>'Contratos-Personas por Sectores'!G38</f>
        <v>0</v>
      </c>
      <c r="F37" s="34">
        <f t="shared" si="1"/>
        <v>0</v>
      </c>
      <c r="G37" s="31">
        <f>'Contratos-Personas por Sectores'!H38</f>
        <v>37</v>
      </c>
      <c r="H37" s="34">
        <f t="shared" si="2"/>
        <v>1.0487528344671202E-2</v>
      </c>
    </row>
    <row r="38" spans="1:8" x14ac:dyDescent="0.2">
      <c r="A38" s="14" t="s">
        <v>103</v>
      </c>
      <c r="B38" s="22" t="str">
        <f>'Contratos-Personas por Sectores'!B39</f>
        <v>Teleoperadores</v>
      </c>
      <c r="C38" s="31">
        <f>'Contratos-Personas por Sectores'!F39</f>
        <v>7</v>
      </c>
      <c r="D38" s="34">
        <f t="shared" si="0"/>
        <v>1.984126984126984E-3</v>
      </c>
      <c r="E38" s="31">
        <f>'Contratos-Personas por Sectores'!G39</f>
        <v>27</v>
      </c>
      <c r="F38" s="34">
        <f t="shared" si="1"/>
        <v>7.6530612244897957E-3</v>
      </c>
      <c r="G38" s="31">
        <f>'Contratos-Personas por Sectores'!H39</f>
        <v>34</v>
      </c>
      <c r="H38" s="34">
        <f t="shared" si="2"/>
        <v>9.6371882086167798E-3</v>
      </c>
    </row>
    <row r="39" spans="1:8" x14ac:dyDescent="0.2">
      <c r="A39" s="14" t="s">
        <v>104</v>
      </c>
      <c r="B39" s="22" t="str">
        <f>'Contratos-Personas por Sectores'!B40</f>
        <v>Otro personal de limpieza</v>
      </c>
      <c r="C39" s="31">
        <f>'Contratos-Personas por Sectores'!F40</f>
        <v>13</v>
      </c>
      <c r="D39" s="34">
        <f t="shared" si="0"/>
        <v>3.6848072562358277E-3</v>
      </c>
      <c r="E39" s="31">
        <f>'Contratos-Personas por Sectores'!G40</f>
        <v>21</v>
      </c>
      <c r="F39" s="34">
        <f t="shared" si="1"/>
        <v>5.9523809523809521E-3</v>
      </c>
      <c r="G39" s="31">
        <f>'Contratos-Personas por Sectores'!H40</f>
        <v>34</v>
      </c>
      <c r="H39" s="34">
        <f t="shared" si="2"/>
        <v>9.6371882086167798E-3</v>
      </c>
    </row>
    <row r="40" spans="1:8" x14ac:dyDescent="0.2">
      <c r="A40" s="14" t="s">
        <v>105</v>
      </c>
      <c r="B40" s="22" t="str">
        <f>'Contratos-Personas por Sectores'!B41</f>
        <v>Reponedores</v>
      </c>
      <c r="C40" s="31">
        <f>'Contratos-Personas por Sectores'!F41</f>
        <v>11</v>
      </c>
      <c r="D40" s="34">
        <f t="shared" si="0"/>
        <v>3.1179138321995466E-3</v>
      </c>
      <c r="E40" s="31">
        <f>'Contratos-Personas por Sectores'!G41</f>
        <v>19</v>
      </c>
      <c r="F40" s="34">
        <f t="shared" si="1"/>
        <v>5.3854875283446714E-3</v>
      </c>
      <c r="G40" s="31">
        <f>'Contratos-Personas por Sectores'!H41</f>
        <v>30</v>
      </c>
      <c r="H40" s="34">
        <f t="shared" si="2"/>
        <v>8.5034013605442185E-3</v>
      </c>
    </row>
    <row r="41" spans="1:8" ht="25.5" x14ac:dyDescent="0.2">
      <c r="A41" s="14" t="s">
        <v>106</v>
      </c>
      <c r="B41" s="22" t="str">
        <f>'Contratos-Personas por Sectores'!B42</f>
        <v>Auxiliares de vigilante de seguridad y similares no habilitados para ir armados</v>
      </c>
      <c r="C41" s="31">
        <f>'Contratos-Personas por Sectores'!F42</f>
        <v>17</v>
      </c>
      <c r="D41" s="34">
        <f t="shared" si="0"/>
        <v>4.8185941043083899E-3</v>
      </c>
      <c r="E41" s="31">
        <f>'Contratos-Personas por Sectores'!G42</f>
        <v>2</v>
      </c>
      <c r="F41" s="34">
        <f t="shared" si="1"/>
        <v>5.6689342403628119E-4</v>
      </c>
      <c r="G41" s="31">
        <f>'Contratos-Personas por Sectores'!H42</f>
        <v>19</v>
      </c>
      <c r="H41" s="34">
        <f t="shared" si="2"/>
        <v>5.3854875283446714E-3</v>
      </c>
    </row>
    <row r="42" spans="1:8" x14ac:dyDescent="0.2">
      <c r="A42" s="14" t="s">
        <v>107</v>
      </c>
      <c r="B42" s="22" t="str">
        <f>'Contratos-Personas por Sectores'!B43</f>
        <v>Empleados de sala de juegos y afines</v>
      </c>
      <c r="C42" s="31">
        <f>'Contratos-Personas por Sectores'!F43</f>
        <v>3</v>
      </c>
      <c r="D42" s="34">
        <f t="shared" si="0"/>
        <v>8.5034013605442174E-4</v>
      </c>
      <c r="E42" s="31">
        <f>'Contratos-Personas por Sectores'!G43</f>
        <v>4</v>
      </c>
      <c r="F42" s="34">
        <f t="shared" si="1"/>
        <v>1.1337868480725624E-3</v>
      </c>
      <c r="G42" s="31">
        <f>'Contratos-Personas por Sectores'!H43</f>
        <v>7</v>
      </c>
      <c r="H42" s="34">
        <f t="shared" si="2"/>
        <v>1.984126984126984E-3</v>
      </c>
    </row>
    <row r="43" spans="1:8" x14ac:dyDescent="0.2">
      <c r="A43" s="14" t="s">
        <v>108</v>
      </c>
      <c r="B43" s="22" t="str">
        <f>'Contratos-Personas por Sectores'!B44</f>
        <v>Peones de obras públicas</v>
      </c>
      <c r="C43" s="31">
        <f>'Contratos-Personas por Sectores'!F44</f>
        <v>23</v>
      </c>
      <c r="D43" s="34">
        <f t="shared" si="0"/>
        <v>6.5192743764172336E-3</v>
      </c>
      <c r="E43" s="31">
        <f>'Contratos-Personas por Sectores'!G44</f>
        <v>1</v>
      </c>
      <c r="F43" s="34">
        <f t="shared" si="1"/>
        <v>2.834467120181406E-4</v>
      </c>
      <c r="G43" s="31">
        <f>'Contratos-Personas por Sectores'!H44</f>
        <v>24</v>
      </c>
      <c r="H43" s="34">
        <f t="shared" si="2"/>
        <v>6.8027210884353739E-3</v>
      </c>
    </row>
    <row r="44" spans="1:8" x14ac:dyDescent="0.2">
      <c r="A44" s="14" t="s">
        <v>109</v>
      </c>
      <c r="B44" s="22" t="str">
        <f>'Contratos-Personas por Sectores'!B45</f>
        <v>Auxiliares de enfermería de atención primaria</v>
      </c>
      <c r="C44" s="31">
        <f>'Contratos-Personas por Sectores'!F45</f>
        <v>4</v>
      </c>
      <c r="D44" s="34">
        <f t="shared" si="0"/>
        <v>1.1337868480725624E-3</v>
      </c>
      <c r="E44" s="31">
        <f>'Contratos-Personas por Sectores'!G45</f>
        <v>21</v>
      </c>
      <c r="F44" s="34">
        <f t="shared" si="1"/>
        <v>5.9523809523809521E-3</v>
      </c>
      <c r="G44" s="31">
        <f>'Contratos-Personas por Sectores'!H45</f>
        <v>25</v>
      </c>
      <c r="H44" s="34">
        <f t="shared" si="2"/>
        <v>7.0861678004535151E-3</v>
      </c>
    </row>
    <row r="45" spans="1:8" ht="25.5" x14ac:dyDescent="0.2">
      <c r="A45" s="14" t="s">
        <v>110</v>
      </c>
      <c r="B45" s="22" t="str">
        <f>'Contratos-Personas por Sectores'!B46</f>
        <v>Peones del transporte de mercancías y descargadores</v>
      </c>
      <c r="C45" s="31">
        <f>'Contratos-Personas por Sectores'!F46</f>
        <v>17</v>
      </c>
      <c r="D45" s="34">
        <f t="shared" si="0"/>
        <v>4.8185941043083899E-3</v>
      </c>
      <c r="E45" s="31">
        <f>'Contratos-Personas por Sectores'!G46</f>
        <v>5</v>
      </c>
      <c r="F45" s="34">
        <f t="shared" si="1"/>
        <v>1.4172335600907029E-3</v>
      </c>
      <c r="G45" s="31">
        <f>'Contratos-Personas por Sectores'!H46</f>
        <v>22</v>
      </c>
      <c r="H45" s="34">
        <f t="shared" si="2"/>
        <v>6.2358276643990932E-3</v>
      </c>
    </row>
    <row r="46" spans="1:8" x14ac:dyDescent="0.2">
      <c r="A46" s="14" t="s">
        <v>111</v>
      </c>
      <c r="B46" s="22" t="str">
        <f>'Contratos-Personas por Sectores'!B47</f>
        <v>Peluqueros</v>
      </c>
      <c r="C46" s="31">
        <f>'Contratos-Personas por Sectores'!F47</f>
        <v>3</v>
      </c>
      <c r="D46" s="34">
        <f t="shared" si="0"/>
        <v>8.5034013605442174E-4</v>
      </c>
      <c r="E46" s="31">
        <f>'Contratos-Personas por Sectores'!G47</f>
        <v>16</v>
      </c>
      <c r="F46" s="34">
        <f t="shared" si="1"/>
        <v>4.5351473922902496E-3</v>
      </c>
      <c r="G46" s="31">
        <f>'Contratos-Personas por Sectores'!H47</f>
        <v>19</v>
      </c>
      <c r="H46" s="34">
        <f t="shared" si="2"/>
        <v>5.3854875283446714E-3</v>
      </c>
    </row>
    <row r="47" spans="1:8" x14ac:dyDescent="0.2">
      <c r="A47" s="14" t="s">
        <v>112</v>
      </c>
      <c r="B47" s="22" t="str">
        <f>'Contratos-Personas por Sectores'!B48</f>
        <v>Cajeros y taquilleros (excepto bancos)</v>
      </c>
      <c r="C47" s="31">
        <f>'Contratos-Personas por Sectores'!F48</f>
        <v>6</v>
      </c>
      <c r="D47" s="34">
        <f t="shared" si="0"/>
        <v>1.7006802721088435E-3</v>
      </c>
      <c r="E47" s="31">
        <f>'Contratos-Personas por Sectores'!G48</f>
        <v>22</v>
      </c>
      <c r="F47" s="34">
        <f t="shared" si="1"/>
        <v>6.2358276643990932E-3</v>
      </c>
      <c r="G47" s="31">
        <f>'Contratos-Personas por Sectores'!H48</f>
        <v>28</v>
      </c>
      <c r="H47" s="34">
        <f t="shared" si="2"/>
        <v>7.9365079365079361E-3</v>
      </c>
    </row>
    <row r="48" spans="1:8" ht="15.75" x14ac:dyDescent="0.25">
      <c r="A48" s="110" t="s">
        <v>5</v>
      </c>
      <c r="B48" s="110"/>
      <c r="C48" s="32">
        <f>SUM(C8:C47)</f>
        <v>2080</v>
      </c>
      <c r="D48" s="33">
        <f t="shared" si="0"/>
        <v>0.58956916099773238</v>
      </c>
      <c r="E48" s="32">
        <f>SUM(E8:E47)</f>
        <v>1448</v>
      </c>
      <c r="F48" s="33">
        <f t="shared" si="1"/>
        <v>0.41043083900226757</v>
      </c>
      <c r="G48" s="32">
        <f>SUM(G8:G47)</f>
        <v>3528</v>
      </c>
      <c r="H48" s="33">
        <f t="shared" si="2"/>
        <v>1</v>
      </c>
    </row>
    <row r="49" spans="2:8" ht="15.75" x14ac:dyDescent="0.25">
      <c r="B49" s="5" t="s">
        <v>157</v>
      </c>
      <c r="C49" s="32">
        <v>2980</v>
      </c>
      <c r="D49" s="33">
        <f>C49/G49</f>
        <v>0.57684862562911343</v>
      </c>
      <c r="E49" s="32">
        <v>2186</v>
      </c>
      <c r="F49" s="33">
        <f>E49/G49</f>
        <v>0.42315137437088657</v>
      </c>
      <c r="G49" s="32">
        <v>5166</v>
      </c>
      <c r="H49" s="33">
        <f>G49/G49</f>
        <v>1</v>
      </c>
    </row>
    <row r="50" spans="2:8" x14ac:dyDescent="0.2">
      <c r="C50" s="24"/>
      <c r="D50" s="24"/>
      <c r="E50" s="24"/>
      <c r="F50" s="24"/>
    </row>
    <row r="51" spans="2:8" x14ac:dyDescent="0.2">
      <c r="C51" s="11"/>
      <c r="D51" s="11"/>
      <c r="E51" s="11"/>
      <c r="F51" s="11"/>
    </row>
    <row r="52" spans="2:8" x14ac:dyDescent="0.2">
      <c r="C52" s="11"/>
      <c r="D52" s="11"/>
      <c r="E52" s="11"/>
      <c r="F52" s="11"/>
    </row>
  </sheetData>
  <mergeCells count="3">
    <mergeCell ref="A6:H6"/>
    <mergeCell ref="A48:B48"/>
    <mergeCell ref="A3:F4"/>
  </mergeCells>
  <pageMargins left="0.7" right="0.7" top="0.75" bottom="0.75" header="0.3" footer="0.3"/>
  <pageSetup paperSize="9" orientation="portrait" r:id="rId1"/>
  <ignoredErrors>
    <ignoredError sqref="E48 F9:F47 G48" evalError="1"/>
    <ignoredError sqref="E8:E47 G8:G47" evalError="1"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workbookViewId="0"/>
  </sheetViews>
  <sheetFormatPr baseColWidth="10" defaultRowHeight="12.75" x14ac:dyDescent="0.2"/>
  <cols>
    <col min="1" max="1" width="14.85546875" style="9" customWidth="1"/>
    <col min="2" max="2" width="12.85546875" style="9" customWidth="1"/>
    <col min="3" max="3" width="13.42578125" style="9" customWidth="1"/>
    <col min="4" max="4" width="15.42578125" style="9" customWidth="1"/>
    <col min="5" max="5" width="12.85546875" style="9" customWidth="1"/>
    <col min="6" max="6" width="14.5703125" style="9" customWidth="1"/>
    <col min="7" max="7" width="12.7109375" style="9" customWidth="1"/>
    <col min="8" max="8" width="13.85546875" style="9" customWidth="1"/>
    <col min="9" max="9" width="13.5703125" style="9" customWidth="1"/>
    <col min="10" max="10" width="12.140625" style="9" customWidth="1"/>
    <col min="11" max="16384" width="11.42578125" style="9"/>
  </cols>
  <sheetData>
    <row r="1" spans="1:10" ht="15.75" x14ac:dyDescent="0.25">
      <c r="A1" s="12" t="s">
        <v>18</v>
      </c>
    </row>
    <row r="2" spans="1:10" ht="15.75" x14ac:dyDescent="0.25">
      <c r="A2" s="12"/>
    </row>
    <row r="3" spans="1:10" ht="15" x14ac:dyDescent="0.25">
      <c r="A3" s="96" t="s">
        <v>276</v>
      </c>
      <c r="B3" s="96"/>
      <c r="C3" s="96"/>
      <c r="D3" s="96"/>
      <c r="E3" s="96"/>
      <c r="F3" s="96"/>
      <c r="G3" s="96"/>
      <c r="H3" s="96"/>
    </row>
    <row r="4" spans="1:10" ht="15.75" x14ac:dyDescent="0.25">
      <c r="A4" s="12"/>
    </row>
    <row r="5" spans="1:10" ht="15.75" x14ac:dyDescent="0.25">
      <c r="A5" s="12"/>
    </row>
    <row r="7" spans="1:10" x14ac:dyDescent="0.2">
      <c r="A7" s="104" t="s">
        <v>221</v>
      </c>
      <c r="B7" s="104"/>
      <c r="C7" s="104"/>
      <c r="D7" s="104"/>
      <c r="E7" s="104"/>
      <c r="F7" s="104"/>
      <c r="G7" s="104"/>
      <c r="H7" s="104"/>
      <c r="I7" s="104"/>
      <c r="J7" s="104"/>
    </row>
    <row r="8" spans="1:10" s="13" customFormat="1" ht="25.5" x14ac:dyDescent="0.25">
      <c r="A8" s="60" t="s">
        <v>177</v>
      </c>
      <c r="B8" s="55" t="s">
        <v>125</v>
      </c>
      <c r="C8" s="55" t="s">
        <v>126</v>
      </c>
      <c r="D8" s="55" t="s">
        <v>127</v>
      </c>
      <c r="E8" s="55" t="s">
        <v>128</v>
      </c>
      <c r="F8" s="55" t="s">
        <v>129</v>
      </c>
      <c r="G8" s="55" t="s">
        <v>130</v>
      </c>
      <c r="H8" s="55" t="s">
        <v>213</v>
      </c>
      <c r="I8" s="55" t="s">
        <v>219</v>
      </c>
      <c r="J8" s="55" t="s">
        <v>120</v>
      </c>
    </row>
    <row r="9" spans="1:10" x14ac:dyDescent="0.2">
      <c r="A9" s="56" t="s">
        <v>121</v>
      </c>
      <c r="B9" s="84">
        <v>64</v>
      </c>
      <c r="C9" s="84">
        <v>444</v>
      </c>
      <c r="D9" s="84">
        <v>1111</v>
      </c>
      <c r="E9" s="84">
        <v>152</v>
      </c>
      <c r="F9" s="84">
        <v>42</v>
      </c>
      <c r="G9" s="84">
        <v>20</v>
      </c>
      <c r="H9" s="84">
        <v>56</v>
      </c>
      <c r="I9" s="84">
        <v>46</v>
      </c>
      <c r="J9" s="58">
        <f t="shared" ref="J9:J14" si="0">SUM(B9:I9)</f>
        <v>1935</v>
      </c>
    </row>
    <row r="10" spans="1:10" x14ac:dyDescent="0.2">
      <c r="A10" s="56" t="s">
        <v>122</v>
      </c>
      <c r="B10" s="84">
        <v>10</v>
      </c>
      <c r="C10" s="84">
        <v>42</v>
      </c>
      <c r="D10" s="84">
        <v>156</v>
      </c>
      <c r="E10" s="84">
        <v>58</v>
      </c>
      <c r="F10" s="84">
        <v>15</v>
      </c>
      <c r="G10" s="84">
        <v>3</v>
      </c>
      <c r="H10" s="84">
        <v>11</v>
      </c>
      <c r="I10" s="84">
        <v>8</v>
      </c>
      <c r="J10" s="80">
        <f t="shared" si="0"/>
        <v>303</v>
      </c>
    </row>
    <row r="11" spans="1:10" x14ac:dyDescent="0.2">
      <c r="A11" s="56" t="s">
        <v>123</v>
      </c>
      <c r="B11" s="84">
        <v>18</v>
      </c>
      <c r="C11" s="84">
        <v>49</v>
      </c>
      <c r="D11" s="84">
        <v>80</v>
      </c>
      <c r="E11" s="84">
        <v>64</v>
      </c>
      <c r="F11" s="84">
        <v>11</v>
      </c>
      <c r="G11" s="84">
        <v>9</v>
      </c>
      <c r="H11" s="84">
        <v>19</v>
      </c>
      <c r="I11" s="84">
        <v>10</v>
      </c>
      <c r="J11" s="80">
        <f t="shared" si="0"/>
        <v>260</v>
      </c>
    </row>
    <row r="12" spans="1:10" x14ac:dyDescent="0.2">
      <c r="A12" s="56" t="s">
        <v>124</v>
      </c>
      <c r="B12" s="84">
        <v>4</v>
      </c>
      <c r="C12" s="84">
        <v>28</v>
      </c>
      <c r="D12" s="84">
        <v>76</v>
      </c>
      <c r="E12" s="84">
        <v>35</v>
      </c>
      <c r="F12" s="84">
        <v>13</v>
      </c>
      <c r="G12" s="84">
        <v>10</v>
      </c>
      <c r="H12" s="84">
        <v>14</v>
      </c>
      <c r="I12" s="84">
        <v>15</v>
      </c>
      <c r="J12" s="80">
        <f t="shared" si="0"/>
        <v>195</v>
      </c>
    </row>
    <row r="13" spans="1:10" x14ac:dyDescent="0.2">
      <c r="A13" s="56" t="s">
        <v>209</v>
      </c>
      <c r="B13" s="84">
        <v>0</v>
      </c>
      <c r="C13" s="84">
        <v>4</v>
      </c>
      <c r="D13" s="84">
        <v>1</v>
      </c>
      <c r="E13" s="84">
        <v>1</v>
      </c>
      <c r="F13" s="84">
        <v>1</v>
      </c>
      <c r="G13" s="84">
        <v>0</v>
      </c>
      <c r="H13" s="84">
        <v>5</v>
      </c>
      <c r="I13" s="84">
        <v>2</v>
      </c>
      <c r="J13" s="80">
        <f t="shared" si="0"/>
        <v>14</v>
      </c>
    </row>
    <row r="14" spans="1:10" ht="27.75" customHeight="1" x14ac:dyDescent="0.2">
      <c r="A14" s="56" t="s">
        <v>210</v>
      </c>
      <c r="B14" s="84">
        <v>156</v>
      </c>
      <c r="C14" s="84">
        <v>440</v>
      </c>
      <c r="D14" s="84">
        <v>676</v>
      </c>
      <c r="E14" s="84">
        <v>211</v>
      </c>
      <c r="F14" s="84">
        <v>59</v>
      </c>
      <c r="G14" s="84">
        <v>22</v>
      </c>
      <c r="H14" s="84">
        <v>72</v>
      </c>
      <c r="I14" s="84">
        <v>64</v>
      </c>
      <c r="J14" s="80">
        <f t="shared" si="0"/>
        <v>1700</v>
      </c>
    </row>
    <row r="15" spans="1:10" ht="15.75" x14ac:dyDescent="0.25">
      <c r="A15" s="57" t="s">
        <v>5</v>
      </c>
      <c r="B15" s="59">
        <v>252</v>
      </c>
      <c r="C15" s="59">
        <f t="shared" ref="C15:J15" si="1">SUM(C9:C14)</f>
        <v>1007</v>
      </c>
      <c r="D15" s="59">
        <f t="shared" si="1"/>
        <v>2100</v>
      </c>
      <c r="E15" s="59">
        <f t="shared" si="1"/>
        <v>521</v>
      </c>
      <c r="F15" s="59">
        <f t="shared" si="1"/>
        <v>141</v>
      </c>
      <c r="G15" s="59">
        <f t="shared" si="1"/>
        <v>64</v>
      </c>
      <c r="H15" s="59">
        <f t="shared" si="1"/>
        <v>177</v>
      </c>
      <c r="I15" s="59">
        <f t="shared" si="1"/>
        <v>145</v>
      </c>
      <c r="J15" s="59">
        <f t="shared" si="1"/>
        <v>4407</v>
      </c>
    </row>
    <row r="40" spans="2:7" x14ac:dyDescent="0.2">
      <c r="B40" s="92" t="s">
        <v>277</v>
      </c>
      <c r="C40" s="92"/>
      <c r="D40" s="92"/>
      <c r="E40" s="92"/>
      <c r="F40" s="92"/>
      <c r="G40" s="92"/>
    </row>
    <row r="41" spans="2:7" x14ac:dyDescent="0.2">
      <c r="B41" s="92"/>
      <c r="C41" s="92"/>
      <c r="D41" s="92"/>
      <c r="E41" s="92"/>
      <c r="F41" s="92"/>
      <c r="G41" s="92"/>
    </row>
    <row r="42" spans="2:7" x14ac:dyDescent="0.2">
      <c r="B42" s="92"/>
      <c r="C42" s="92"/>
      <c r="D42" s="92"/>
      <c r="E42" s="92"/>
      <c r="F42" s="92"/>
      <c r="G42" s="92"/>
    </row>
  </sheetData>
  <mergeCells count="3">
    <mergeCell ref="B40:G42"/>
    <mergeCell ref="A3:H3"/>
    <mergeCell ref="A7:J7"/>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7"/>
  <sheetViews>
    <sheetView zoomScaleNormal="100" workbookViewId="0"/>
  </sheetViews>
  <sheetFormatPr baseColWidth="10" defaultRowHeight="12.75" x14ac:dyDescent="0.2"/>
  <cols>
    <col min="1" max="2" width="11.42578125" style="9"/>
    <col min="3" max="3" width="22.28515625" style="9" bestFit="1" customWidth="1"/>
    <col min="4" max="4" width="8.5703125" style="9" bestFit="1" customWidth="1"/>
    <col min="5" max="6" width="14.85546875" style="9" bestFit="1" customWidth="1"/>
    <col min="7" max="7" width="15.85546875" style="9" bestFit="1" customWidth="1"/>
    <col min="8" max="8" width="10.85546875" style="9" bestFit="1" customWidth="1"/>
    <col min="9" max="9" width="17.5703125" style="9" customWidth="1"/>
    <col min="10" max="13" width="11.42578125" style="9"/>
    <col min="14" max="15" width="14.85546875" style="9" bestFit="1" customWidth="1"/>
    <col min="16" max="16" width="15.85546875" style="9" bestFit="1" customWidth="1"/>
    <col min="17" max="17" width="10.140625" style="9" bestFit="1" customWidth="1"/>
    <col min="18" max="18" width="11.42578125" style="9"/>
    <col min="19" max="19" width="15.28515625" style="9" customWidth="1"/>
    <col min="20" max="16384" width="11.42578125" style="9"/>
  </cols>
  <sheetData>
    <row r="1" spans="1:20" ht="15.75" x14ac:dyDescent="0.25">
      <c r="A1" s="66" t="s">
        <v>18</v>
      </c>
      <c r="B1" s="62"/>
      <c r="C1" s="62"/>
      <c r="D1" s="62"/>
      <c r="E1" s="62"/>
      <c r="F1" s="62"/>
      <c r="G1" s="62"/>
      <c r="H1" s="62"/>
      <c r="I1" s="62"/>
      <c r="J1" s="62"/>
      <c r="K1" s="62"/>
      <c r="L1" s="62"/>
      <c r="M1" s="62"/>
      <c r="N1" s="62"/>
      <c r="O1" s="62"/>
      <c r="P1" s="62"/>
      <c r="Q1" s="62"/>
      <c r="R1" s="62"/>
      <c r="S1" s="62"/>
      <c r="T1" s="62"/>
    </row>
    <row r="2" spans="1:20" ht="15.75" x14ac:dyDescent="0.25">
      <c r="A2" s="66"/>
      <c r="B2" s="62"/>
      <c r="C2" s="62"/>
      <c r="D2" s="62"/>
      <c r="E2" s="62"/>
      <c r="F2" s="62"/>
      <c r="G2" s="62"/>
      <c r="H2" s="62"/>
      <c r="I2" s="62"/>
      <c r="J2" s="62"/>
      <c r="K2" s="62"/>
      <c r="L2" s="62"/>
      <c r="M2" s="62"/>
      <c r="N2" s="62"/>
      <c r="O2" s="62"/>
      <c r="P2" s="62"/>
      <c r="Q2" s="62"/>
      <c r="R2" s="62"/>
      <c r="S2" s="62"/>
      <c r="T2" s="62"/>
    </row>
    <row r="3" spans="1:20" ht="15" customHeight="1" x14ac:dyDescent="0.25">
      <c r="A3" s="90" t="s">
        <v>278</v>
      </c>
      <c r="B3" s="90"/>
      <c r="C3" s="90"/>
      <c r="D3" s="90"/>
      <c r="E3" s="90"/>
      <c r="F3" s="90"/>
      <c r="G3" s="90"/>
      <c r="H3" s="77"/>
      <c r="I3" s="76"/>
      <c r="J3" s="62"/>
      <c r="K3" s="62"/>
      <c r="L3" s="62"/>
      <c r="M3" s="62"/>
      <c r="N3" s="62"/>
      <c r="O3" s="62"/>
      <c r="P3" s="62"/>
      <c r="Q3" s="62"/>
      <c r="R3" s="62"/>
      <c r="S3" s="62"/>
      <c r="T3" s="62"/>
    </row>
    <row r="4" spans="1:20" ht="15.75" customHeight="1" x14ac:dyDescent="0.25">
      <c r="A4" s="90"/>
      <c r="B4" s="90"/>
      <c r="C4" s="90"/>
      <c r="D4" s="90"/>
      <c r="E4" s="90"/>
      <c r="F4" s="90"/>
      <c r="G4" s="90"/>
      <c r="H4" s="77"/>
      <c r="I4" s="76"/>
      <c r="J4" s="62"/>
      <c r="K4" s="62"/>
      <c r="L4" s="62"/>
      <c r="M4" s="62"/>
      <c r="N4" s="62"/>
      <c r="O4" s="62"/>
      <c r="P4" s="62"/>
      <c r="Q4" s="62"/>
      <c r="R4" s="62"/>
      <c r="S4" s="62"/>
      <c r="T4" s="62"/>
    </row>
    <row r="5" spans="1:20" ht="15" x14ac:dyDescent="0.25">
      <c r="A5" s="62"/>
      <c r="B5" s="62"/>
      <c r="C5" s="62"/>
      <c r="D5" s="78"/>
      <c r="E5" s="78"/>
      <c r="F5" s="78"/>
      <c r="G5" s="78"/>
      <c r="H5" s="62"/>
      <c r="I5" s="62"/>
      <c r="J5" s="62"/>
      <c r="K5" s="62"/>
      <c r="L5" s="62"/>
      <c r="M5" s="62"/>
      <c r="N5" s="62"/>
      <c r="O5" s="62"/>
      <c r="P5" s="62"/>
      <c r="Q5" s="62"/>
      <c r="R5" s="62"/>
      <c r="S5" s="62"/>
      <c r="T5" s="62"/>
    </row>
    <row r="6" spans="1:20" ht="15" x14ac:dyDescent="0.25">
      <c r="A6" s="104" t="s">
        <v>221</v>
      </c>
      <c r="B6" s="104"/>
      <c r="C6" s="104"/>
      <c r="D6" s="104"/>
      <c r="E6" s="104"/>
      <c r="F6" s="104"/>
      <c r="G6" s="104"/>
      <c r="H6" s="104"/>
      <c r="I6" s="104"/>
      <c r="J6" s="104"/>
      <c r="K6" s="62"/>
      <c r="L6" s="111" t="s">
        <v>141</v>
      </c>
      <c r="M6" s="111"/>
      <c r="N6" s="111"/>
      <c r="O6" s="111"/>
      <c r="P6" s="111"/>
      <c r="Q6" s="111"/>
      <c r="R6" s="111"/>
      <c r="S6" s="111"/>
      <c r="T6" s="111"/>
    </row>
    <row r="7" spans="1:20" ht="25.5" x14ac:dyDescent="0.25">
      <c r="A7" s="64" t="s">
        <v>178</v>
      </c>
      <c r="B7" s="64" t="s">
        <v>181</v>
      </c>
      <c r="C7" s="74"/>
      <c r="D7" s="68" t="s">
        <v>131</v>
      </c>
      <c r="E7" s="68" t="s">
        <v>133</v>
      </c>
      <c r="F7" s="68" t="s">
        <v>132</v>
      </c>
      <c r="G7" s="68" t="s">
        <v>134</v>
      </c>
      <c r="H7" s="68" t="s">
        <v>211</v>
      </c>
      <c r="I7" s="67" t="s">
        <v>210</v>
      </c>
      <c r="J7" s="68" t="s">
        <v>7</v>
      </c>
      <c r="K7" s="62"/>
      <c r="L7" s="64" t="s">
        <v>178</v>
      </c>
      <c r="M7" s="64" t="s">
        <v>181</v>
      </c>
      <c r="N7" s="68" t="s">
        <v>131</v>
      </c>
      <c r="O7" s="68" t="s">
        <v>132</v>
      </c>
      <c r="P7" s="68" t="s">
        <v>133</v>
      </c>
      <c r="Q7" s="68" t="s">
        <v>134</v>
      </c>
      <c r="R7" s="68" t="s">
        <v>211</v>
      </c>
      <c r="S7" s="67" t="s">
        <v>210</v>
      </c>
      <c r="T7" s="68" t="s">
        <v>7</v>
      </c>
    </row>
    <row r="8" spans="1:20" ht="15" x14ac:dyDescent="0.25">
      <c r="A8" s="98" t="s">
        <v>41</v>
      </c>
      <c r="B8" s="98" t="s">
        <v>174</v>
      </c>
      <c r="C8" s="69" t="s">
        <v>118</v>
      </c>
      <c r="D8" s="21">
        <v>27</v>
      </c>
      <c r="E8" s="21">
        <v>1</v>
      </c>
      <c r="F8" s="21"/>
      <c r="G8" s="21"/>
      <c r="H8" s="21"/>
      <c r="I8" s="21">
        <v>23</v>
      </c>
      <c r="J8" s="72">
        <f>SUM(D8:I8)</f>
        <v>51</v>
      </c>
      <c r="K8" s="62"/>
      <c r="L8" s="98" t="s">
        <v>41</v>
      </c>
      <c r="M8" s="63" t="s">
        <v>160</v>
      </c>
      <c r="N8" s="72">
        <f t="shared" ref="N8:S8" si="0">D9</f>
        <v>19</v>
      </c>
      <c r="O8" s="79">
        <f t="shared" si="0"/>
        <v>1</v>
      </c>
      <c r="P8" s="79">
        <f t="shared" si="0"/>
        <v>0</v>
      </c>
      <c r="Q8" s="79">
        <f t="shared" si="0"/>
        <v>0</v>
      </c>
      <c r="R8" s="79">
        <f t="shared" si="0"/>
        <v>0</v>
      </c>
      <c r="S8" s="79">
        <f t="shared" si="0"/>
        <v>15</v>
      </c>
      <c r="T8" s="72">
        <f>SUM(N8:S8)</f>
        <v>35</v>
      </c>
    </row>
    <row r="9" spans="1:20" ht="15" x14ac:dyDescent="0.25">
      <c r="A9" s="98"/>
      <c r="B9" s="98"/>
      <c r="C9" s="69" t="s">
        <v>135</v>
      </c>
      <c r="D9" s="21">
        <v>19</v>
      </c>
      <c r="E9" s="21">
        <v>1</v>
      </c>
      <c r="F9" s="21"/>
      <c r="G9" s="21"/>
      <c r="H9" s="21"/>
      <c r="I9" s="21">
        <v>15</v>
      </c>
      <c r="J9" s="72">
        <f t="shared" ref="J9:J66" si="1">SUM(D9:I9)</f>
        <v>35</v>
      </c>
      <c r="K9" s="62"/>
      <c r="L9" s="98"/>
      <c r="M9" s="63" t="s">
        <v>3</v>
      </c>
      <c r="N9" s="89">
        <f t="shared" ref="N9:S9" si="2">D12</f>
        <v>8</v>
      </c>
      <c r="O9" s="79">
        <f t="shared" si="2"/>
        <v>1</v>
      </c>
      <c r="P9" s="79">
        <f t="shared" si="2"/>
        <v>0</v>
      </c>
      <c r="Q9" s="79">
        <f t="shared" si="2"/>
        <v>2</v>
      </c>
      <c r="R9" s="79">
        <f t="shared" si="2"/>
        <v>0</v>
      </c>
      <c r="S9" s="79">
        <f t="shared" si="2"/>
        <v>12</v>
      </c>
      <c r="T9" s="72">
        <f t="shared" ref="T9:T28" si="3">SUM(N9:S9)</f>
        <v>23</v>
      </c>
    </row>
    <row r="10" spans="1:20" ht="15" x14ac:dyDescent="0.25">
      <c r="A10" s="98"/>
      <c r="B10" s="98"/>
      <c r="C10" s="70" t="s">
        <v>119</v>
      </c>
      <c r="D10" s="73">
        <f>D8-D9</f>
        <v>8</v>
      </c>
      <c r="E10" s="73">
        <f t="shared" ref="E10:J10" si="4">E8-E9</f>
        <v>0</v>
      </c>
      <c r="F10" s="73">
        <f t="shared" si="4"/>
        <v>0</v>
      </c>
      <c r="G10" s="73">
        <f t="shared" si="4"/>
        <v>0</v>
      </c>
      <c r="H10" s="73">
        <f t="shared" si="4"/>
        <v>0</v>
      </c>
      <c r="I10" s="73">
        <f t="shared" si="4"/>
        <v>8</v>
      </c>
      <c r="J10" s="73">
        <f t="shared" si="4"/>
        <v>16</v>
      </c>
      <c r="K10" s="62"/>
      <c r="L10" s="98" t="s">
        <v>138</v>
      </c>
      <c r="M10" s="63" t="s">
        <v>160</v>
      </c>
      <c r="N10" s="89">
        <f t="shared" ref="N10:S10" si="5">D15</f>
        <v>130</v>
      </c>
      <c r="O10" s="79">
        <f t="shared" si="5"/>
        <v>19</v>
      </c>
      <c r="P10" s="79">
        <f t="shared" si="5"/>
        <v>26</v>
      </c>
      <c r="Q10" s="79">
        <f t="shared" si="5"/>
        <v>16</v>
      </c>
      <c r="R10" s="79">
        <f t="shared" si="5"/>
        <v>0</v>
      </c>
      <c r="S10" s="79">
        <f t="shared" si="5"/>
        <v>97</v>
      </c>
      <c r="T10" s="72">
        <f t="shared" si="3"/>
        <v>288</v>
      </c>
    </row>
    <row r="11" spans="1:20" ht="15" x14ac:dyDescent="0.25">
      <c r="A11" s="98"/>
      <c r="B11" s="98" t="s">
        <v>136</v>
      </c>
      <c r="C11" s="69" t="s">
        <v>118</v>
      </c>
      <c r="D11" s="21">
        <v>9</v>
      </c>
      <c r="E11" s="21">
        <v>1</v>
      </c>
      <c r="F11" s="21"/>
      <c r="G11" s="21">
        <v>2</v>
      </c>
      <c r="H11" s="21"/>
      <c r="I11" s="21">
        <v>14</v>
      </c>
      <c r="J11" s="72">
        <f t="shared" si="1"/>
        <v>26</v>
      </c>
      <c r="K11" s="62"/>
      <c r="L11" s="98"/>
      <c r="M11" s="63" t="s">
        <v>3</v>
      </c>
      <c r="N11" s="89">
        <f t="shared" ref="N11:S11" si="6">D18</f>
        <v>90</v>
      </c>
      <c r="O11" s="79">
        <f t="shared" si="6"/>
        <v>19</v>
      </c>
      <c r="P11" s="79">
        <f t="shared" si="6"/>
        <v>36</v>
      </c>
      <c r="Q11" s="79">
        <f t="shared" si="6"/>
        <v>9</v>
      </c>
      <c r="R11" s="79">
        <f t="shared" si="6"/>
        <v>1</v>
      </c>
      <c r="S11" s="79">
        <f t="shared" si="6"/>
        <v>86</v>
      </c>
      <c r="T11" s="72">
        <f t="shared" si="3"/>
        <v>241</v>
      </c>
    </row>
    <row r="12" spans="1:20" ht="15" x14ac:dyDescent="0.25">
      <c r="A12" s="98"/>
      <c r="B12" s="98"/>
      <c r="C12" s="71" t="s">
        <v>135</v>
      </c>
      <c r="D12" s="21">
        <v>8</v>
      </c>
      <c r="E12" s="21">
        <v>1</v>
      </c>
      <c r="F12" s="21"/>
      <c r="G12" s="21">
        <v>2</v>
      </c>
      <c r="H12" s="21"/>
      <c r="I12" s="21">
        <v>12</v>
      </c>
      <c r="J12" s="72">
        <f t="shared" si="1"/>
        <v>23</v>
      </c>
      <c r="K12" s="62"/>
      <c r="L12" s="98" t="s">
        <v>43</v>
      </c>
      <c r="M12" s="63" t="s">
        <v>160</v>
      </c>
      <c r="N12" s="89">
        <f t="shared" ref="N12:S12" si="7">D21</f>
        <v>208</v>
      </c>
      <c r="O12" s="79">
        <f t="shared" si="7"/>
        <v>23</v>
      </c>
      <c r="P12" s="79">
        <f t="shared" si="7"/>
        <v>27</v>
      </c>
      <c r="Q12" s="79">
        <f t="shared" si="7"/>
        <v>23</v>
      </c>
      <c r="R12" s="79">
        <f t="shared" si="7"/>
        <v>0</v>
      </c>
      <c r="S12" s="79">
        <f t="shared" si="7"/>
        <v>145</v>
      </c>
      <c r="T12" s="72">
        <f t="shared" si="3"/>
        <v>426</v>
      </c>
    </row>
    <row r="13" spans="1:20" ht="15" x14ac:dyDescent="0.25">
      <c r="A13" s="98"/>
      <c r="B13" s="98"/>
      <c r="C13" s="70" t="s">
        <v>119</v>
      </c>
      <c r="D13" s="73">
        <f t="shared" ref="D13:J13" si="8">D11-D12</f>
        <v>1</v>
      </c>
      <c r="E13" s="73">
        <f t="shared" si="8"/>
        <v>0</v>
      </c>
      <c r="F13" s="73">
        <f t="shared" si="8"/>
        <v>0</v>
      </c>
      <c r="G13" s="73">
        <f t="shared" si="8"/>
        <v>0</v>
      </c>
      <c r="H13" s="73">
        <f t="shared" si="8"/>
        <v>0</v>
      </c>
      <c r="I13" s="73">
        <f t="shared" si="8"/>
        <v>2</v>
      </c>
      <c r="J13" s="73">
        <f t="shared" si="8"/>
        <v>3</v>
      </c>
      <c r="K13" s="62"/>
      <c r="L13" s="98"/>
      <c r="M13" s="63" t="s">
        <v>3</v>
      </c>
      <c r="N13" s="89">
        <f t="shared" ref="N13:S13" si="9">D24</f>
        <v>125</v>
      </c>
      <c r="O13" s="79">
        <f t="shared" si="9"/>
        <v>40</v>
      </c>
      <c r="P13" s="79">
        <f t="shared" si="9"/>
        <v>46</v>
      </c>
      <c r="Q13" s="79">
        <f t="shared" si="9"/>
        <v>30</v>
      </c>
      <c r="R13" s="79">
        <f t="shared" si="9"/>
        <v>3</v>
      </c>
      <c r="S13" s="79">
        <f t="shared" si="9"/>
        <v>143</v>
      </c>
      <c r="T13" s="72">
        <f t="shared" si="3"/>
        <v>387</v>
      </c>
    </row>
    <row r="14" spans="1:20" ht="15" x14ac:dyDescent="0.25">
      <c r="A14" s="98" t="s">
        <v>42</v>
      </c>
      <c r="B14" s="98" t="s">
        <v>174</v>
      </c>
      <c r="C14" s="69" t="s">
        <v>118</v>
      </c>
      <c r="D14" s="21">
        <v>187</v>
      </c>
      <c r="E14" s="21">
        <v>19</v>
      </c>
      <c r="F14" s="21">
        <v>27</v>
      </c>
      <c r="G14" s="21">
        <v>16</v>
      </c>
      <c r="H14" s="21"/>
      <c r="I14" s="21">
        <v>115</v>
      </c>
      <c r="J14" s="72">
        <f t="shared" si="1"/>
        <v>364</v>
      </c>
      <c r="K14" s="62"/>
      <c r="L14" s="98" t="s">
        <v>44</v>
      </c>
      <c r="M14" s="63" t="s">
        <v>160</v>
      </c>
      <c r="N14" s="89">
        <f t="shared" ref="N14:S14" si="10">D27</f>
        <v>187</v>
      </c>
      <c r="O14" s="79">
        <f t="shared" si="10"/>
        <v>25</v>
      </c>
      <c r="P14" s="79">
        <f t="shared" si="10"/>
        <v>17</v>
      </c>
      <c r="Q14" s="79">
        <f t="shared" si="10"/>
        <v>14</v>
      </c>
      <c r="R14" s="79">
        <f t="shared" si="10"/>
        <v>1</v>
      </c>
      <c r="S14" s="79">
        <f t="shared" si="10"/>
        <v>151</v>
      </c>
      <c r="T14" s="72">
        <f t="shared" si="3"/>
        <v>395</v>
      </c>
    </row>
    <row r="15" spans="1:20" ht="15" x14ac:dyDescent="0.25">
      <c r="A15" s="98"/>
      <c r="B15" s="98"/>
      <c r="C15" s="71" t="s">
        <v>135</v>
      </c>
      <c r="D15" s="21">
        <v>130</v>
      </c>
      <c r="E15" s="21">
        <v>19</v>
      </c>
      <c r="F15" s="21">
        <v>26</v>
      </c>
      <c r="G15" s="21">
        <v>16</v>
      </c>
      <c r="H15" s="21"/>
      <c r="I15" s="21">
        <v>97</v>
      </c>
      <c r="J15" s="72">
        <f t="shared" si="1"/>
        <v>288</v>
      </c>
      <c r="K15" s="62"/>
      <c r="L15" s="98"/>
      <c r="M15" s="63" t="s">
        <v>3</v>
      </c>
      <c r="N15" s="89">
        <f t="shared" ref="N15:S15" si="11">D30</f>
        <v>83</v>
      </c>
      <c r="O15" s="79">
        <f t="shared" si="11"/>
        <v>31</v>
      </c>
      <c r="P15" s="79">
        <f t="shared" si="11"/>
        <v>26</v>
      </c>
      <c r="Q15" s="79">
        <f t="shared" si="11"/>
        <v>14</v>
      </c>
      <c r="R15" s="79">
        <f t="shared" si="11"/>
        <v>1</v>
      </c>
      <c r="S15" s="79">
        <f t="shared" si="11"/>
        <v>114</v>
      </c>
      <c r="T15" s="72">
        <f t="shared" si="3"/>
        <v>269</v>
      </c>
    </row>
    <row r="16" spans="1:20" ht="15" x14ac:dyDescent="0.25">
      <c r="A16" s="98"/>
      <c r="B16" s="98"/>
      <c r="C16" s="70" t="s">
        <v>119</v>
      </c>
      <c r="D16" s="73">
        <f t="shared" ref="D16:J16" si="12">D14-D15</f>
        <v>57</v>
      </c>
      <c r="E16" s="73">
        <f t="shared" si="12"/>
        <v>0</v>
      </c>
      <c r="F16" s="73">
        <f t="shared" si="12"/>
        <v>1</v>
      </c>
      <c r="G16" s="73">
        <f t="shared" si="12"/>
        <v>0</v>
      </c>
      <c r="H16" s="73">
        <f t="shared" si="12"/>
        <v>0</v>
      </c>
      <c r="I16" s="73">
        <f t="shared" si="12"/>
        <v>18</v>
      </c>
      <c r="J16" s="73">
        <f t="shared" si="12"/>
        <v>76</v>
      </c>
      <c r="K16" s="62"/>
      <c r="L16" s="98" t="s">
        <v>139</v>
      </c>
      <c r="M16" s="63" t="s">
        <v>160</v>
      </c>
      <c r="N16" s="89">
        <f t="shared" ref="N16:S16" si="13">D33</f>
        <v>173</v>
      </c>
      <c r="O16" s="79">
        <f t="shared" si="13"/>
        <v>24</v>
      </c>
      <c r="P16" s="79">
        <f t="shared" si="13"/>
        <v>15</v>
      </c>
      <c r="Q16" s="79">
        <f t="shared" si="13"/>
        <v>17</v>
      </c>
      <c r="R16" s="79">
        <f t="shared" si="13"/>
        <v>1</v>
      </c>
      <c r="S16" s="79">
        <f t="shared" si="13"/>
        <v>142</v>
      </c>
      <c r="T16" s="72">
        <f t="shared" si="3"/>
        <v>372</v>
      </c>
    </row>
    <row r="17" spans="1:20" ht="15" x14ac:dyDescent="0.25">
      <c r="A17" s="98"/>
      <c r="B17" s="98" t="s">
        <v>136</v>
      </c>
      <c r="C17" s="69" t="s">
        <v>118</v>
      </c>
      <c r="D17" s="21">
        <v>158</v>
      </c>
      <c r="E17" s="21">
        <v>19</v>
      </c>
      <c r="F17" s="21">
        <v>36</v>
      </c>
      <c r="G17" s="21">
        <v>9</v>
      </c>
      <c r="H17" s="21">
        <v>1</v>
      </c>
      <c r="I17" s="21">
        <v>99</v>
      </c>
      <c r="J17" s="72">
        <f t="shared" si="1"/>
        <v>322</v>
      </c>
      <c r="K17" s="62"/>
      <c r="L17" s="98"/>
      <c r="M17" s="63" t="s">
        <v>3</v>
      </c>
      <c r="N17" s="89">
        <f t="shared" ref="N17:S17" si="14">D36</f>
        <v>86</v>
      </c>
      <c r="O17" s="79">
        <f t="shared" si="14"/>
        <v>22</v>
      </c>
      <c r="P17" s="79">
        <f t="shared" si="14"/>
        <v>14</v>
      </c>
      <c r="Q17" s="79">
        <f t="shared" si="14"/>
        <v>5</v>
      </c>
      <c r="R17" s="79">
        <f t="shared" si="14"/>
        <v>1</v>
      </c>
      <c r="S17" s="79">
        <f t="shared" si="14"/>
        <v>121</v>
      </c>
      <c r="T17" s="72">
        <f t="shared" si="3"/>
        <v>249</v>
      </c>
    </row>
    <row r="18" spans="1:20" ht="15" x14ac:dyDescent="0.25">
      <c r="A18" s="98"/>
      <c r="B18" s="98"/>
      <c r="C18" s="71" t="s">
        <v>135</v>
      </c>
      <c r="D18" s="21">
        <v>90</v>
      </c>
      <c r="E18" s="21">
        <v>19</v>
      </c>
      <c r="F18" s="21">
        <v>36</v>
      </c>
      <c r="G18" s="21">
        <v>9</v>
      </c>
      <c r="H18" s="21">
        <v>1</v>
      </c>
      <c r="I18" s="21">
        <v>86</v>
      </c>
      <c r="J18" s="72">
        <f t="shared" si="1"/>
        <v>241</v>
      </c>
      <c r="K18" s="62"/>
      <c r="L18" s="98" t="s">
        <v>140</v>
      </c>
      <c r="M18" s="63" t="s">
        <v>160</v>
      </c>
      <c r="N18" s="89">
        <f t="shared" ref="N18:S18" si="15">D39</f>
        <v>168</v>
      </c>
      <c r="O18" s="79">
        <f t="shared" si="15"/>
        <v>16</v>
      </c>
      <c r="P18" s="79">
        <f t="shared" si="15"/>
        <v>16</v>
      </c>
      <c r="Q18" s="79">
        <f t="shared" si="15"/>
        <v>13</v>
      </c>
      <c r="R18" s="79">
        <f t="shared" si="15"/>
        <v>0</v>
      </c>
      <c r="S18" s="79">
        <f t="shared" si="15"/>
        <v>144</v>
      </c>
      <c r="T18" s="72">
        <f t="shared" si="3"/>
        <v>357</v>
      </c>
    </row>
    <row r="19" spans="1:20" ht="15" x14ac:dyDescent="0.25">
      <c r="A19" s="98"/>
      <c r="B19" s="98"/>
      <c r="C19" s="70" t="s">
        <v>119</v>
      </c>
      <c r="D19" s="73">
        <f t="shared" ref="D19:J19" si="16">D17-D18</f>
        <v>68</v>
      </c>
      <c r="E19" s="73">
        <f t="shared" si="16"/>
        <v>0</v>
      </c>
      <c r="F19" s="73">
        <f t="shared" si="16"/>
        <v>0</v>
      </c>
      <c r="G19" s="73">
        <f t="shared" si="16"/>
        <v>0</v>
      </c>
      <c r="H19" s="73">
        <f t="shared" si="16"/>
        <v>0</v>
      </c>
      <c r="I19" s="73">
        <f t="shared" si="16"/>
        <v>13</v>
      </c>
      <c r="J19" s="73">
        <f t="shared" si="16"/>
        <v>81</v>
      </c>
      <c r="K19" s="62"/>
      <c r="L19" s="98"/>
      <c r="M19" s="63" t="s">
        <v>3</v>
      </c>
      <c r="N19" s="89">
        <f t="shared" ref="N19:S19" si="17">D42</f>
        <v>63</v>
      </c>
      <c r="O19" s="79">
        <f t="shared" si="17"/>
        <v>18</v>
      </c>
      <c r="P19" s="79">
        <f t="shared" si="17"/>
        <v>12</v>
      </c>
      <c r="Q19" s="79">
        <f t="shared" si="17"/>
        <v>9</v>
      </c>
      <c r="R19" s="79">
        <f t="shared" si="17"/>
        <v>1</v>
      </c>
      <c r="S19" s="79">
        <f t="shared" si="17"/>
        <v>86</v>
      </c>
      <c r="T19" s="72">
        <f t="shared" si="3"/>
        <v>189</v>
      </c>
    </row>
    <row r="20" spans="1:20" ht="15" x14ac:dyDescent="0.25">
      <c r="A20" s="98" t="s">
        <v>137</v>
      </c>
      <c r="B20" s="98" t="s">
        <v>174</v>
      </c>
      <c r="C20" s="69" t="s">
        <v>118</v>
      </c>
      <c r="D20" s="21">
        <v>309</v>
      </c>
      <c r="E20" s="21">
        <v>23</v>
      </c>
      <c r="F20" s="21">
        <v>27</v>
      </c>
      <c r="G20" s="21">
        <v>23</v>
      </c>
      <c r="H20" s="21"/>
      <c r="I20" s="21">
        <v>164</v>
      </c>
      <c r="J20" s="72">
        <f t="shared" si="1"/>
        <v>546</v>
      </c>
      <c r="K20" s="62"/>
      <c r="L20" s="98" t="s">
        <v>47</v>
      </c>
      <c r="M20" s="63" t="s">
        <v>160</v>
      </c>
      <c r="N20" s="89">
        <f t="shared" ref="N20:S20" si="18">D45</f>
        <v>135</v>
      </c>
      <c r="O20" s="79">
        <f t="shared" si="18"/>
        <v>18</v>
      </c>
      <c r="P20" s="79">
        <f t="shared" si="18"/>
        <v>4</v>
      </c>
      <c r="Q20" s="79">
        <f t="shared" si="18"/>
        <v>9</v>
      </c>
      <c r="R20" s="79">
        <f t="shared" si="18"/>
        <v>1</v>
      </c>
      <c r="S20" s="79">
        <f t="shared" si="18"/>
        <v>113</v>
      </c>
      <c r="T20" s="72">
        <f t="shared" si="3"/>
        <v>280</v>
      </c>
    </row>
    <row r="21" spans="1:20" ht="15" x14ac:dyDescent="0.25">
      <c r="A21" s="98"/>
      <c r="B21" s="98"/>
      <c r="C21" s="71" t="s">
        <v>135</v>
      </c>
      <c r="D21" s="21">
        <v>208</v>
      </c>
      <c r="E21" s="21">
        <v>23</v>
      </c>
      <c r="F21" s="21">
        <v>27</v>
      </c>
      <c r="G21" s="21">
        <v>23</v>
      </c>
      <c r="H21" s="21"/>
      <c r="I21" s="21">
        <v>145</v>
      </c>
      <c r="J21" s="72">
        <f t="shared" si="1"/>
        <v>426</v>
      </c>
      <c r="K21" s="62"/>
      <c r="L21" s="98"/>
      <c r="M21" s="63" t="s">
        <v>3</v>
      </c>
      <c r="N21" s="72">
        <f t="shared" ref="N21:S21" si="19">D48</f>
        <v>60</v>
      </c>
      <c r="O21" s="79">
        <f t="shared" si="19"/>
        <v>18</v>
      </c>
      <c r="P21" s="79">
        <f t="shared" si="19"/>
        <v>5</v>
      </c>
      <c r="Q21" s="79">
        <f t="shared" si="19"/>
        <v>10</v>
      </c>
      <c r="R21" s="79">
        <f t="shared" si="19"/>
        <v>0</v>
      </c>
      <c r="S21" s="79">
        <f t="shared" si="19"/>
        <v>61</v>
      </c>
      <c r="T21" s="72">
        <f t="shared" si="3"/>
        <v>154</v>
      </c>
    </row>
    <row r="22" spans="1:20" ht="15" x14ac:dyDescent="0.25">
      <c r="A22" s="98"/>
      <c r="B22" s="98"/>
      <c r="C22" s="70" t="s">
        <v>119</v>
      </c>
      <c r="D22" s="73">
        <f t="shared" ref="D22:J22" si="20">D20-D21</f>
        <v>101</v>
      </c>
      <c r="E22" s="73">
        <f t="shared" si="20"/>
        <v>0</v>
      </c>
      <c r="F22" s="73">
        <f t="shared" si="20"/>
        <v>0</v>
      </c>
      <c r="G22" s="73">
        <f t="shared" si="20"/>
        <v>0</v>
      </c>
      <c r="H22" s="73">
        <f t="shared" si="20"/>
        <v>0</v>
      </c>
      <c r="I22" s="73">
        <f t="shared" si="20"/>
        <v>19</v>
      </c>
      <c r="J22" s="73">
        <f t="shared" si="20"/>
        <v>120</v>
      </c>
      <c r="K22" s="62"/>
      <c r="L22" s="98" t="s">
        <v>48</v>
      </c>
      <c r="M22" s="63" t="s">
        <v>160</v>
      </c>
      <c r="N22" s="72">
        <f t="shared" ref="N22:S22" si="21">D51</f>
        <v>135</v>
      </c>
      <c r="O22" s="79">
        <f t="shared" si="21"/>
        <v>8</v>
      </c>
      <c r="P22" s="79">
        <f t="shared" si="21"/>
        <v>6</v>
      </c>
      <c r="Q22" s="79">
        <f t="shared" si="21"/>
        <v>5</v>
      </c>
      <c r="R22" s="79">
        <f t="shared" si="21"/>
        <v>1</v>
      </c>
      <c r="S22" s="79">
        <f t="shared" si="21"/>
        <v>87</v>
      </c>
      <c r="T22" s="72">
        <f t="shared" si="3"/>
        <v>242</v>
      </c>
    </row>
    <row r="23" spans="1:20" ht="15" x14ac:dyDescent="0.25">
      <c r="A23" s="98"/>
      <c r="B23" s="98" t="s">
        <v>136</v>
      </c>
      <c r="C23" s="69" t="s">
        <v>118</v>
      </c>
      <c r="D23" s="21">
        <v>183</v>
      </c>
      <c r="E23" s="21">
        <v>40</v>
      </c>
      <c r="F23" s="21">
        <v>46</v>
      </c>
      <c r="G23" s="21">
        <v>30</v>
      </c>
      <c r="H23" s="21">
        <v>3</v>
      </c>
      <c r="I23" s="21">
        <v>175</v>
      </c>
      <c r="J23" s="72">
        <f t="shared" si="1"/>
        <v>477</v>
      </c>
      <c r="K23" s="62"/>
      <c r="L23" s="98"/>
      <c r="M23" s="63" t="s">
        <v>3</v>
      </c>
      <c r="N23" s="72">
        <f t="shared" ref="N23:S23" si="22">D54</f>
        <v>38</v>
      </c>
      <c r="O23" s="79">
        <f t="shared" si="22"/>
        <v>10</v>
      </c>
      <c r="P23" s="79">
        <f t="shared" si="22"/>
        <v>4</v>
      </c>
      <c r="Q23" s="79">
        <f t="shared" si="22"/>
        <v>7</v>
      </c>
      <c r="R23" s="79">
        <f t="shared" si="22"/>
        <v>2</v>
      </c>
      <c r="S23" s="79">
        <f t="shared" si="22"/>
        <v>51</v>
      </c>
      <c r="T23" s="72">
        <f t="shared" si="3"/>
        <v>112</v>
      </c>
    </row>
    <row r="24" spans="1:20" ht="15" x14ac:dyDescent="0.25">
      <c r="A24" s="98"/>
      <c r="B24" s="98"/>
      <c r="C24" s="71" t="s">
        <v>135</v>
      </c>
      <c r="D24" s="21">
        <v>125</v>
      </c>
      <c r="E24" s="21">
        <v>40</v>
      </c>
      <c r="F24" s="21">
        <v>46</v>
      </c>
      <c r="G24" s="21">
        <v>30</v>
      </c>
      <c r="H24" s="21">
        <v>3</v>
      </c>
      <c r="I24" s="21">
        <v>143</v>
      </c>
      <c r="J24" s="72">
        <f t="shared" si="1"/>
        <v>387</v>
      </c>
      <c r="K24" s="62"/>
      <c r="L24" s="98" t="s">
        <v>114</v>
      </c>
      <c r="M24" s="63" t="s">
        <v>160</v>
      </c>
      <c r="N24" s="72">
        <f t="shared" ref="N24:S24" si="23">D57</f>
        <v>89</v>
      </c>
      <c r="O24" s="79">
        <f t="shared" si="23"/>
        <v>2</v>
      </c>
      <c r="P24" s="79">
        <f t="shared" si="23"/>
        <v>1</v>
      </c>
      <c r="Q24" s="79">
        <f t="shared" si="23"/>
        <v>5</v>
      </c>
      <c r="R24" s="79">
        <f t="shared" si="23"/>
        <v>0</v>
      </c>
      <c r="S24" s="79">
        <f t="shared" si="23"/>
        <v>43</v>
      </c>
      <c r="T24" s="72">
        <f t="shared" si="3"/>
        <v>140</v>
      </c>
    </row>
    <row r="25" spans="1:20" ht="15" x14ac:dyDescent="0.25">
      <c r="A25" s="98"/>
      <c r="B25" s="98"/>
      <c r="C25" s="70" t="s">
        <v>119</v>
      </c>
      <c r="D25" s="73">
        <f t="shared" ref="D25:J25" si="24">D23-D24</f>
        <v>58</v>
      </c>
      <c r="E25" s="73">
        <f t="shared" si="24"/>
        <v>0</v>
      </c>
      <c r="F25" s="73">
        <f t="shared" si="24"/>
        <v>0</v>
      </c>
      <c r="G25" s="73">
        <f t="shared" si="24"/>
        <v>0</v>
      </c>
      <c r="H25" s="73">
        <f t="shared" si="24"/>
        <v>0</v>
      </c>
      <c r="I25" s="73">
        <f t="shared" si="24"/>
        <v>32</v>
      </c>
      <c r="J25" s="73">
        <f t="shared" si="24"/>
        <v>90</v>
      </c>
      <c r="K25" s="62"/>
      <c r="L25" s="98"/>
      <c r="M25" s="63" t="s">
        <v>3</v>
      </c>
      <c r="N25" s="72">
        <f t="shared" ref="N25:S25" si="25">D60</f>
        <v>17</v>
      </c>
      <c r="O25" s="79">
        <f t="shared" si="25"/>
        <v>5</v>
      </c>
      <c r="P25" s="79">
        <f t="shared" si="25"/>
        <v>2</v>
      </c>
      <c r="Q25" s="79">
        <f t="shared" si="25"/>
        <v>4</v>
      </c>
      <c r="R25" s="79">
        <f t="shared" si="25"/>
        <v>0</v>
      </c>
      <c r="S25" s="79">
        <f t="shared" si="25"/>
        <v>28</v>
      </c>
      <c r="T25" s="72">
        <f t="shared" si="3"/>
        <v>56</v>
      </c>
    </row>
    <row r="26" spans="1:20" ht="15" x14ac:dyDescent="0.25">
      <c r="A26" s="98" t="s">
        <v>44</v>
      </c>
      <c r="B26" s="98" t="s">
        <v>174</v>
      </c>
      <c r="C26" s="69" t="s">
        <v>118</v>
      </c>
      <c r="D26" s="21">
        <v>254</v>
      </c>
      <c r="E26" s="21">
        <v>25</v>
      </c>
      <c r="F26" s="21">
        <v>17</v>
      </c>
      <c r="G26" s="21">
        <v>14</v>
      </c>
      <c r="H26" s="21">
        <v>2</v>
      </c>
      <c r="I26" s="21">
        <v>163</v>
      </c>
      <c r="J26" s="72">
        <f t="shared" si="1"/>
        <v>475</v>
      </c>
      <c r="K26" s="62"/>
      <c r="L26" s="98" t="s">
        <v>50</v>
      </c>
      <c r="M26" s="63" t="s">
        <v>160</v>
      </c>
      <c r="N26" s="72">
        <f t="shared" ref="N26:S26" si="26">D63</f>
        <v>39</v>
      </c>
      <c r="O26" s="79">
        <f t="shared" si="26"/>
        <v>1</v>
      </c>
      <c r="P26" s="79">
        <f t="shared" si="26"/>
        <v>1</v>
      </c>
      <c r="Q26" s="79">
        <f t="shared" si="26"/>
        <v>2</v>
      </c>
      <c r="R26" s="79">
        <f t="shared" si="26"/>
        <v>0</v>
      </c>
      <c r="S26" s="79">
        <f t="shared" si="26"/>
        <v>24</v>
      </c>
      <c r="T26" s="72">
        <f t="shared" si="3"/>
        <v>67</v>
      </c>
    </row>
    <row r="27" spans="1:20" ht="15" x14ac:dyDescent="0.25">
      <c r="A27" s="98"/>
      <c r="B27" s="98"/>
      <c r="C27" s="71" t="s">
        <v>135</v>
      </c>
      <c r="D27" s="21">
        <v>187</v>
      </c>
      <c r="E27" s="21">
        <v>25</v>
      </c>
      <c r="F27" s="21">
        <v>17</v>
      </c>
      <c r="G27" s="21">
        <v>14</v>
      </c>
      <c r="H27" s="21">
        <v>1</v>
      </c>
      <c r="I27" s="21">
        <v>151</v>
      </c>
      <c r="J27" s="72">
        <f t="shared" si="1"/>
        <v>395</v>
      </c>
      <c r="K27" s="62"/>
      <c r="L27" s="98"/>
      <c r="M27" s="63" t="s">
        <v>3</v>
      </c>
      <c r="N27" s="72">
        <f t="shared" ref="N27:S27" si="27">D66</f>
        <v>13</v>
      </c>
      <c r="O27" s="79">
        <f t="shared" si="27"/>
        <v>2</v>
      </c>
      <c r="P27" s="79">
        <f t="shared" si="27"/>
        <v>1</v>
      </c>
      <c r="Q27" s="79">
        <f t="shared" si="27"/>
        <v>1</v>
      </c>
      <c r="R27" s="79">
        <f t="shared" si="27"/>
        <v>1</v>
      </c>
      <c r="S27" s="79">
        <f t="shared" si="27"/>
        <v>16</v>
      </c>
      <c r="T27" s="72">
        <f t="shared" si="3"/>
        <v>34</v>
      </c>
    </row>
    <row r="28" spans="1:20" ht="15" x14ac:dyDescent="0.25">
      <c r="A28" s="98"/>
      <c r="B28" s="98"/>
      <c r="C28" s="70" t="s">
        <v>119</v>
      </c>
      <c r="D28" s="73">
        <v>12</v>
      </c>
      <c r="E28" s="73">
        <v>0</v>
      </c>
      <c r="F28" s="73">
        <v>0</v>
      </c>
      <c r="G28" s="73">
        <v>0</v>
      </c>
      <c r="H28" s="73">
        <v>0</v>
      </c>
      <c r="I28" s="73">
        <v>1</v>
      </c>
      <c r="J28" s="72">
        <v>13</v>
      </c>
      <c r="K28" s="62"/>
      <c r="L28" s="98" t="s">
        <v>5</v>
      </c>
      <c r="M28" s="98"/>
      <c r="N28" s="75">
        <f t="shared" ref="N28:S28" si="28">SUM(N8:N27)</f>
        <v>1866</v>
      </c>
      <c r="O28" s="75">
        <f t="shared" si="28"/>
        <v>303</v>
      </c>
      <c r="P28" s="75">
        <f t="shared" si="28"/>
        <v>259</v>
      </c>
      <c r="Q28" s="75">
        <f t="shared" si="28"/>
        <v>195</v>
      </c>
      <c r="R28" s="75">
        <f t="shared" si="28"/>
        <v>14</v>
      </c>
      <c r="S28" s="75">
        <f t="shared" si="28"/>
        <v>1679</v>
      </c>
      <c r="T28" s="72">
        <f t="shared" si="3"/>
        <v>4316</v>
      </c>
    </row>
    <row r="29" spans="1:20" ht="15" x14ac:dyDescent="0.25">
      <c r="A29" s="98"/>
      <c r="B29" s="98" t="s">
        <v>136</v>
      </c>
      <c r="C29" s="69" t="s">
        <v>118</v>
      </c>
      <c r="D29" s="21">
        <v>117</v>
      </c>
      <c r="E29" s="21">
        <v>31</v>
      </c>
      <c r="F29" s="21">
        <v>27</v>
      </c>
      <c r="G29" s="21">
        <v>14</v>
      </c>
      <c r="H29" s="21">
        <v>1</v>
      </c>
      <c r="I29" s="21">
        <v>125</v>
      </c>
      <c r="J29" s="72">
        <f t="shared" si="1"/>
        <v>315</v>
      </c>
      <c r="K29" s="62"/>
      <c r="L29" s="65"/>
      <c r="M29" s="62"/>
      <c r="N29" s="62"/>
      <c r="O29" s="62"/>
      <c r="P29" s="62"/>
      <c r="Q29" s="62"/>
      <c r="R29" s="62"/>
      <c r="S29" s="62"/>
      <c r="T29" s="62"/>
    </row>
    <row r="30" spans="1:20" ht="15" x14ac:dyDescent="0.25">
      <c r="A30" s="98"/>
      <c r="B30" s="98"/>
      <c r="C30" s="71" t="s">
        <v>135</v>
      </c>
      <c r="D30" s="21">
        <v>83</v>
      </c>
      <c r="E30" s="21">
        <v>31</v>
      </c>
      <c r="F30" s="21">
        <v>26</v>
      </c>
      <c r="G30" s="21">
        <v>14</v>
      </c>
      <c r="H30" s="21">
        <v>1</v>
      </c>
      <c r="I30" s="21">
        <v>114</v>
      </c>
      <c r="J30" s="72">
        <f t="shared" si="1"/>
        <v>269</v>
      </c>
      <c r="K30" s="62"/>
      <c r="L30" s="65"/>
      <c r="M30" s="62"/>
      <c r="N30" s="62"/>
      <c r="O30" s="62"/>
      <c r="P30" s="62"/>
      <c r="Q30" s="62"/>
      <c r="R30" s="62"/>
      <c r="S30" s="62"/>
      <c r="T30" s="62"/>
    </row>
    <row r="31" spans="1:20" ht="15" x14ac:dyDescent="0.25">
      <c r="A31" s="98"/>
      <c r="B31" s="98"/>
      <c r="C31" s="70" t="s">
        <v>119</v>
      </c>
      <c r="D31" s="73">
        <f t="shared" ref="D31:J31" si="29">D29-D30</f>
        <v>34</v>
      </c>
      <c r="E31" s="73">
        <f t="shared" si="29"/>
        <v>0</v>
      </c>
      <c r="F31" s="73">
        <f t="shared" si="29"/>
        <v>1</v>
      </c>
      <c r="G31" s="73">
        <f t="shared" si="29"/>
        <v>0</v>
      </c>
      <c r="H31" s="73">
        <f t="shared" si="29"/>
        <v>0</v>
      </c>
      <c r="I31" s="73">
        <f t="shared" si="29"/>
        <v>11</v>
      </c>
      <c r="J31" s="73">
        <f t="shared" si="29"/>
        <v>46</v>
      </c>
      <c r="K31" s="62"/>
      <c r="L31" s="65"/>
      <c r="M31" s="62"/>
      <c r="N31" s="62"/>
      <c r="O31" s="62"/>
      <c r="P31" s="62"/>
      <c r="Q31" s="62"/>
      <c r="R31" s="62"/>
      <c r="S31" s="62"/>
      <c r="T31" s="62"/>
    </row>
    <row r="32" spans="1:20" ht="15" x14ac:dyDescent="0.25">
      <c r="A32" s="98" t="s">
        <v>45</v>
      </c>
      <c r="B32" s="98" t="s">
        <v>174</v>
      </c>
      <c r="C32" s="69" t="s">
        <v>118</v>
      </c>
      <c r="D32" s="21">
        <v>242</v>
      </c>
      <c r="E32" s="21">
        <v>24</v>
      </c>
      <c r="F32" s="21">
        <v>15</v>
      </c>
      <c r="G32" s="21">
        <v>17</v>
      </c>
      <c r="H32" s="21">
        <v>1</v>
      </c>
      <c r="I32" s="21">
        <v>161</v>
      </c>
      <c r="J32" s="72">
        <f t="shared" si="1"/>
        <v>460</v>
      </c>
      <c r="K32" s="62"/>
      <c r="L32" s="65"/>
      <c r="M32" s="62"/>
      <c r="N32" s="62"/>
      <c r="O32" s="62"/>
      <c r="P32" s="62"/>
      <c r="Q32" s="62"/>
      <c r="R32" s="62"/>
      <c r="S32" s="62"/>
      <c r="T32" s="62"/>
    </row>
    <row r="33" spans="1:20" ht="15" x14ac:dyDescent="0.25">
      <c r="A33" s="98"/>
      <c r="B33" s="98"/>
      <c r="C33" s="71" t="s">
        <v>135</v>
      </c>
      <c r="D33" s="21">
        <v>173</v>
      </c>
      <c r="E33" s="21">
        <v>24</v>
      </c>
      <c r="F33" s="21">
        <v>15</v>
      </c>
      <c r="G33" s="21">
        <v>17</v>
      </c>
      <c r="H33" s="21">
        <v>1</v>
      </c>
      <c r="I33" s="21">
        <v>142</v>
      </c>
      <c r="J33" s="72">
        <f t="shared" si="1"/>
        <v>372</v>
      </c>
      <c r="K33" s="62"/>
      <c r="L33" s="65"/>
      <c r="M33" s="61"/>
      <c r="N33" s="61"/>
      <c r="O33" s="61"/>
      <c r="P33" s="61"/>
      <c r="Q33" s="61"/>
      <c r="R33" s="61"/>
      <c r="S33" s="61"/>
      <c r="T33" s="61"/>
    </row>
    <row r="34" spans="1:20" ht="15" x14ac:dyDescent="0.25">
      <c r="A34" s="98"/>
      <c r="B34" s="98"/>
      <c r="C34" s="70" t="s">
        <v>119</v>
      </c>
      <c r="D34" s="73">
        <f t="shared" ref="D34:J34" si="30">D32-D33</f>
        <v>69</v>
      </c>
      <c r="E34" s="73">
        <f t="shared" si="30"/>
        <v>0</v>
      </c>
      <c r="F34" s="73">
        <f t="shared" si="30"/>
        <v>0</v>
      </c>
      <c r="G34" s="73">
        <f t="shared" si="30"/>
        <v>0</v>
      </c>
      <c r="H34" s="73">
        <f t="shared" si="30"/>
        <v>0</v>
      </c>
      <c r="I34" s="73">
        <f t="shared" si="30"/>
        <v>19</v>
      </c>
      <c r="J34" s="73">
        <f t="shared" si="30"/>
        <v>88</v>
      </c>
      <c r="K34" s="62"/>
      <c r="L34" s="65"/>
      <c r="M34" s="61"/>
      <c r="N34" s="61"/>
      <c r="O34" s="61"/>
      <c r="P34" s="61"/>
      <c r="Q34" s="61"/>
      <c r="R34" s="61"/>
      <c r="S34" s="61"/>
      <c r="T34" s="61"/>
    </row>
    <row r="35" spans="1:20" ht="15" x14ac:dyDescent="0.25">
      <c r="A35" s="98"/>
      <c r="B35" s="98" t="s">
        <v>136</v>
      </c>
      <c r="C35" s="69" t="s">
        <v>118</v>
      </c>
      <c r="D35" s="21">
        <v>159</v>
      </c>
      <c r="E35" s="21">
        <v>22</v>
      </c>
      <c r="F35" s="21">
        <v>14</v>
      </c>
      <c r="G35" s="21">
        <v>5</v>
      </c>
      <c r="H35" s="21">
        <v>1</v>
      </c>
      <c r="I35" s="21">
        <v>135</v>
      </c>
      <c r="J35" s="72">
        <f t="shared" si="1"/>
        <v>336</v>
      </c>
      <c r="K35" s="62"/>
      <c r="L35" s="65"/>
      <c r="M35" s="61"/>
      <c r="N35" s="61"/>
      <c r="O35" s="61"/>
      <c r="P35" s="61"/>
      <c r="Q35" s="61"/>
      <c r="R35" s="61"/>
      <c r="S35" s="61"/>
      <c r="T35" s="61"/>
    </row>
    <row r="36" spans="1:20" ht="15" x14ac:dyDescent="0.25">
      <c r="A36" s="98"/>
      <c r="B36" s="98"/>
      <c r="C36" s="71" t="s">
        <v>135</v>
      </c>
      <c r="D36" s="21">
        <v>86</v>
      </c>
      <c r="E36" s="21">
        <v>22</v>
      </c>
      <c r="F36" s="21">
        <v>14</v>
      </c>
      <c r="G36" s="21">
        <v>5</v>
      </c>
      <c r="H36" s="21">
        <v>1</v>
      </c>
      <c r="I36" s="21">
        <v>121</v>
      </c>
      <c r="J36" s="72">
        <f t="shared" si="1"/>
        <v>249</v>
      </c>
      <c r="K36" s="62"/>
      <c r="L36" s="65"/>
      <c r="M36" s="61"/>
      <c r="N36" s="61"/>
      <c r="O36" s="61"/>
      <c r="P36" s="61"/>
      <c r="Q36" s="61"/>
      <c r="R36" s="61"/>
      <c r="S36" s="61"/>
      <c r="T36" s="61"/>
    </row>
    <row r="37" spans="1:20" ht="15" x14ac:dyDescent="0.25">
      <c r="A37" s="98"/>
      <c r="B37" s="98"/>
      <c r="C37" s="70" t="s">
        <v>119</v>
      </c>
      <c r="D37" s="73">
        <f t="shared" ref="D37:J37" si="31">D35-D36</f>
        <v>73</v>
      </c>
      <c r="E37" s="73">
        <f t="shared" si="31"/>
        <v>0</v>
      </c>
      <c r="F37" s="73">
        <f t="shared" si="31"/>
        <v>0</v>
      </c>
      <c r="G37" s="73">
        <f t="shared" si="31"/>
        <v>0</v>
      </c>
      <c r="H37" s="73">
        <f t="shared" si="31"/>
        <v>0</v>
      </c>
      <c r="I37" s="73">
        <f t="shared" si="31"/>
        <v>14</v>
      </c>
      <c r="J37" s="73">
        <f t="shared" si="31"/>
        <v>87</v>
      </c>
      <c r="K37" s="62"/>
      <c r="L37" s="65"/>
      <c r="M37" s="61"/>
      <c r="N37" s="61"/>
      <c r="O37" s="61"/>
      <c r="P37" s="61"/>
      <c r="Q37" s="61"/>
      <c r="R37" s="61"/>
      <c r="S37" s="61"/>
      <c r="T37" s="61"/>
    </row>
    <row r="38" spans="1:20" ht="15" x14ac:dyDescent="0.25">
      <c r="A38" s="98" t="s">
        <v>46</v>
      </c>
      <c r="B38" s="98" t="s">
        <v>174</v>
      </c>
      <c r="C38" s="69" t="s">
        <v>118</v>
      </c>
      <c r="D38" s="21">
        <v>233</v>
      </c>
      <c r="E38" s="21">
        <v>16</v>
      </c>
      <c r="F38" s="21">
        <v>16</v>
      </c>
      <c r="G38" s="21">
        <v>13</v>
      </c>
      <c r="H38" s="21"/>
      <c r="I38" s="21">
        <v>158</v>
      </c>
      <c r="J38" s="72">
        <f t="shared" si="1"/>
        <v>436</v>
      </c>
      <c r="K38" s="62"/>
      <c r="L38" s="65"/>
      <c r="M38" s="61"/>
      <c r="N38" s="61"/>
      <c r="O38" s="61"/>
      <c r="P38" s="61"/>
      <c r="Q38" s="61"/>
      <c r="R38" s="61"/>
      <c r="S38" s="61"/>
      <c r="T38" s="61"/>
    </row>
    <row r="39" spans="1:20" ht="15" x14ac:dyDescent="0.25">
      <c r="A39" s="98"/>
      <c r="B39" s="98"/>
      <c r="C39" s="71" t="s">
        <v>135</v>
      </c>
      <c r="D39" s="21">
        <v>168</v>
      </c>
      <c r="E39" s="21">
        <v>16</v>
      </c>
      <c r="F39" s="21">
        <v>16</v>
      </c>
      <c r="G39" s="21">
        <v>13</v>
      </c>
      <c r="H39" s="21"/>
      <c r="I39" s="21">
        <v>144</v>
      </c>
      <c r="J39" s="72">
        <f t="shared" si="1"/>
        <v>357</v>
      </c>
      <c r="K39" s="62"/>
      <c r="L39" s="65"/>
      <c r="M39" s="61"/>
      <c r="N39" s="61"/>
      <c r="O39" s="61"/>
      <c r="P39" s="61"/>
      <c r="Q39" s="61"/>
      <c r="R39" s="61"/>
      <c r="S39" s="61"/>
      <c r="T39" s="61"/>
    </row>
    <row r="40" spans="1:20" ht="15" x14ac:dyDescent="0.25">
      <c r="A40" s="98"/>
      <c r="B40" s="98"/>
      <c r="C40" s="70" t="s">
        <v>119</v>
      </c>
      <c r="D40" s="73">
        <f t="shared" ref="D40:J40" si="32">D38-D39</f>
        <v>65</v>
      </c>
      <c r="E40" s="73">
        <f t="shared" si="32"/>
        <v>0</v>
      </c>
      <c r="F40" s="73">
        <f t="shared" si="32"/>
        <v>0</v>
      </c>
      <c r="G40" s="73">
        <f t="shared" si="32"/>
        <v>0</v>
      </c>
      <c r="H40" s="73">
        <f t="shared" si="32"/>
        <v>0</v>
      </c>
      <c r="I40" s="73">
        <f t="shared" si="32"/>
        <v>14</v>
      </c>
      <c r="J40" s="73">
        <f t="shared" si="32"/>
        <v>79</v>
      </c>
      <c r="K40" s="62"/>
      <c r="L40" s="65"/>
      <c r="M40" s="61"/>
      <c r="N40" s="61"/>
      <c r="O40" s="61"/>
      <c r="P40" s="61"/>
      <c r="Q40" s="61"/>
      <c r="R40" s="61"/>
      <c r="S40" s="61"/>
      <c r="T40" s="61"/>
    </row>
    <row r="41" spans="1:20" ht="15" x14ac:dyDescent="0.25">
      <c r="A41" s="98"/>
      <c r="B41" s="98" t="s">
        <v>136</v>
      </c>
      <c r="C41" s="69" t="s">
        <v>118</v>
      </c>
      <c r="D41" s="21">
        <v>107</v>
      </c>
      <c r="E41" s="21">
        <v>18</v>
      </c>
      <c r="F41" s="21">
        <v>12</v>
      </c>
      <c r="G41" s="21">
        <v>9</v>
      </c>
      <c r="H41" s="21">
        <v>1</v>
      </c>
      <c r="I41" s="21">
        <v>92</v>
      </c>
      <c r="J41" s="72">
        <f t="shared" si="1"/>
        <v>239</v>
      </c>
      <c r="K41" s="62"/>
      <c r="L41" s="65"/>
      <c r="M41" s="61"/>
      <c r="N41" s="61"/>
      <c r="O41" s="61"/>
      <c r="P41" s="61"/>
      <c r="Q41" s="61"/>
      <c r="R41" s="61"/>
      <c r="S41" s="61"/>
      <c r="T41" s="61"/>
    </row>
    <row r="42" spans="1:20" ht="15" x14ac:dyDescent="0.25">
      <c r="A42" s="98"/>
      <c r="B42" s="98"/>
      <c r="C42" s="71" t="s">
        <v>135</v>
      </c>
      <c r="D42" s="21">
        <v>63</v>
      </c>
      <c r="E42" s="21">
        <v>18</v>
      </c>
      <c r="F42" s="21">
        <v>12</v>
      </c>
      <c r="G42" s="21">
        <v>9</v>
      </c>
      <c r="H42" s="21">
        <v>1</v>
      </c>
      <c r="I42" s="21">
        <v>86</v>
      </c>
      <c r="J42" s="72">
        <f t="shared" si="1"/>
        <v>189</v>
      </c>
      <c r="K42" s="62"/>
      <c r="L42" s="65"/>
      <c r="M42" s="61"/>
      <c r="N42" s="61"/>
      <c r="O42" s="61"/>
      <c r="P42" s="61"/>
      <c r="Q42" s="61"/>
      <c r="R42" s="61"/>
      <c r="S42" s="61"/>
      <c r="T42" s="61"/>
    </row>
    <row r="43" spans="1:20" ht="15" x14ac:dyDescent="0.25">
      <c r="A43" s="98"/>
      <c r="B43" s="98"/>
      <c r="C43" s="70" t="s">
        <v>119</v>
      </c>
      <c r="D43" s="73">
        <f t="shared" ref="D43:J43" si="33">D41-D42</f>
        <v>44</v>
      </c>
      <c r="E43" s="73">
        <f t="shared" si="33"/>
        <v>0</v>
      </c>
      <c r="F43" s="73">
        <f t="shared" si="33"/>
        <v>0</v>
      </c>
      <c r="G43" s="73">
        <f t="shared" si="33"/>
        <v>0</v>
      </c>
      <c r="H43" s="73">
        <f t="shared" si="33"/>
        <v>0</v>
      </c>
      <c r="I43" s="73">
        <f t="shared" si="33"/>
        <v>6</v>
      </c>
      <c r="J43" s="73">
        <f t="shared" si="33"/>
        <v>50</v>
      </c>
      <c r="K43" s="62"/>
      <c r="L43" s="65"/>
      <c r="M43" s="61"/>
      <c r="N43" s="61"/>
      <c r="O43" s="61"/>
      <c r="P43" s="61"/>
      <c r="Q43" s="61"/>
      <c r="R43" s="61"/>
      <c r="S43" s="61"/>
      <c r="T43" s="61"/>
    </row>
    <row r="44" spans="1:20" ht="15" x14ac:dyDescent="0.25">
      <c r="A44" s="98" t="s">
        <v>47</v>
      </c>
      <c r="B44" s="98" t="s">
        <v>174</v>
      </c>
      <c r="C44" s="69" t="s">
        <v>118</v>
      </c>
      <c r="D44" s="21">
        <v>177</v>
      </c>
      <c r="E44" s="21">
        <v>18</v>
      </c>
      <c r="F44" s="21">
        <v>4</v>
      </c>
      <c r="G44" s="21">
        <v>9</v>
      </c>
      <c r="H44" s="21">
        <v>1</v>
      </c>
      <c r="I44" s="21">
        <v>144</v>
      </c>
      <c r="J44" s="72">
        <f t="shared" si="1"/>
        <v>353</v>
      </c>
      <c r="K44" s="62"/>
      <c r="L44" s="65"/>
      <c r="M44" s="61"/>
      <c r="N44" s="61"/>
      <c r="O44" s="61"/>
      <c r="P44" s="61"/>
      <c r="Q44" s="61"/>
      <c r="R44" s="61"/>
      <c r="S44" s="61"/>
      <c r="T44" s="61"/>
    </row>
    <row r="45" spans="1:20" ht="15" x14ac:dyDescent="0.25">
      <c r="A45" s="98"/>
      <c r="B45" s="98"/>
      <c r="C45" s="71" t="s">
        <v>135</v>
      </c>
      <c r="D45" s="21">
        <v>135</v>
      </c>
      <c r="E45" s="21">
        <v>18</v>
      </c>
      <c r="F45" s="21">
        <v>4</v>
      </c>
      <c r="G45" s="21">
        <v>9</v>
      </c>
      <c r="H45" s="21">
        <v>1</v>
      </c>
      <c r="I45" s="21">
        <v>113</v>
      </c>
      <c r="J45" s="72">
        <f t="shared" si="1"/>
        <v>280</v>
      </c>
      <c r="K45" s="62"/>
      <c r="L45" s="65"/>
      <c r="M45" s="61"/>
      <c r="N45" s="61"/>
      <c r="O45" s="61"/>
      <c r="P45" s="61"/>
      <c r="Q45" s="61"/>
      <c r="R45" s="61"/>
      <c r="S45" s="61"/>
      <c r="T45" s="61"/>
    </row>
    <row r="46" spans="1:20" ht="15" x14ac:dyDescent="0.25">
      <c r="A46" s="98"/>
      <c r="B46" s="98"/>
      <c r="C46" s="70" t="s">
        <v>119</v>
      </c>
      <c r="D46" s="73">
        <f t="shared" ref="D46:J46" si="34">D44-D45</f>
        <v>42</v>
      </c>
      <c r="E46" s="73">
        <f t="shared" si="34"/>
        <v>0</v>
      </c>
      <c r="F46" s="73">
        <f t="shared" si="34"/>
        <v>0</v>
      </c>
      <c r="G46" s="73">
        <f t="shared" si="34"/>
        <v>0</v>
      </c>
      <c r="H46" s="73">
        <f t="shared" si="34"/>
        <v>0</v>
      </c>
      <c r="I46" s="73">
        <f t="shared" si="34"/>
        <v>31</v>
      </c>
      <c r="J46" s="73">
        <f t="shared" si="34"/>
        <v>73</v>
      </c>
      <c r="K46" s="62"/>
      <c r="L46" s="62"/>
      <c r="M46" s="61"/>
      <c r="N46" s="61"/>
      <c r="O46" s="61"/>
      <c r="P46" s="61"/>
      <c r="Q46" s="61"/>
      <c r="R46" s="61"/>
      <c r="S46" s="61"/>
      <c r="T46" s="61"/>
    </row>
    <row r="47" spans="1:20" ht="15" x14ac:dyDescent="0.25">
      <c r="A47" s="98"/>
      <c r="B47" s="98" t="s">
        <v>136</v>
      </c>
      <c r="C47" s="69" t="s">
        <v>118</v>
      </c>
      <c r="D47" s="21">
        <v>105</v>
      </c>
      <c r="E47" s="21">
        <v>18</v>
      </c>
      <c r="F47" s="21">
        <v>5</v>
      </c>
      <c r="G47" s="21">
        <v>10</v>
      </c>
      <c r="H47" s="21"/>
      <c r="I47" s="21">
        <v>66</v>
      </c>
      <c r="J47" s="72">
        <f t="shared" si="1"/>
        <v>204</v>
      </c>
      <c r="K47" s="62"/>
      <c r="L47" s="62"/>
      <c r="M47" s="61"/>
      <c r="N47" s="61"/>
      <c r="O47" s="61"/>
      <c r="P47" s="61"/>
      <c r="Q47" s="61"/>
      <c r="R47" s="61"/>
      <c r="S47" s="61"/>
      <c r="T47" s="61"/>
    </row>
    <row r="48" spans="1:20" ht="15" x14ac:dyDescent="0.25">
      <c r="A48" s="98"/>
      <c r="B48" s="98"/>
      <c r="C48" s="71" t="s">
        <v>135</v>
      </c>
      <c r="D48" s="21">
        <v>60</v>
      </c>
      <c r="E48" s="21">
        <v>18</v>
      </c>
      <c r="F48" s="21">
        <v>5</v>
      </c>
      <c r="G48" s="21">
        <v>10</v>
      </c>
      <c r="H48" s="21"/>
      <c r="I48" s="21">
        <v>61</v>
      </c>
      <c r="J48" s="72">
        <f t="shared" si="1"/>
        <v>154</v>
      </c>
      <c r="K48" s="62"/>
      <c r="L48" s="62"/>
      <c r="M48" s="61"/>
      <c r="N48" s="61"/>
      <c r="O48" s="61"/>
      <c r="P48" s="61"/>
      <c r="Q48" s="61"/>
      <c r="R48" s="61"/>
      <c r="S48" s="61"/>
      <c r="T48" s="61"/>
    </row>
    <row r="49" spans="1:20" x14ac:dyDescent="0.2">
      <c r="A49" s="98"/>
      <c r="B49" s="98"/>
      <c r="C49" s="70" t="s">
        <v>119</v>
      </c>
      <c r="D49" s="73">
        <f t="shared" ref="D49:J49" si="35">D47-D48</f>
        <v>45</v>
      </c>
      <c r="E49" s="73">
        <f t="shared" si="35"/>
        <v>0</v>
      </c>
      <c r="F49" s="73">
        <f t="shared" si="35"/>
        <v>0</v>
      </c>
      <c r="G49" s="73">
        <f t="shared" si="35"/>
        <v>0</v>
      </c>
      <c r="H49" s="73">
        <f t="shared" si="35"/>
        <v>0</v>
      </c>
      <c r="I49" s="73">
        <f t="shared" si="35"/>
        <v>5</v>
      </c>
      <c r="J49" s="73">
        <f t="shared" si="35"/>
        <v>50</v>
      </c>
      <c r="K49" s="61"/>
      <c r="L49" s="61"/>
      <c r="M49" s="61"/>
      <c r="N49" s="61"/>
      <c r="O49" s="61"/>
      <c r="P49" s="61"/>
      <c r="Q49" s="61"/>
      <c r="R49" s="61"/>
      <c r="S49" s="61"/>
      <c r="T49" s="61"/>
    </row>
    <row r="50" spans="1:20" x14ac:dyDescent="0.2">
      <c r="A50" s="98" t="s">
        <v>48</v>
      </c>
      <c r="B50" s="98" t="s">
        <v>174</v>
      </c>
      <c r="C50" s="69" t="s">
        <v>118</v>
      </c>
      <c r="D50" s="21">
        <v>168</v>
      </c>
      <c r="E50" s="21">
        <v>8</v>
      </c>
      <c r="F50" s="21">
        <v>6</v>
      </c>
      <c r="G50" s="21">
        <v>5</v>
      </c>
      <c r="H50" s="21">
        <v>1</v>
      </c>
      <c r="I50" s="21">
        <v>97</v>
      </c>
      <c r="J50" s="72">
        <f t="shared" si="1"/>
        <v>285</v>
      </c>
      <c r="K50" s="61"/>
      <c r="L50" s="61"/>
      <c r="M50" s="61"/>
      <c r="N50" s="61"/>
      <c r="O50" s="61"/>
      <c r="P50" s="61"/>
      <c r="Q50" s="61"/>
      <c r="R50" s="61"/>
      <c r="S50" s="61"/>
      <c r="T50" s="61"/>
    </row>
    <row r="51" spans="1:20" x14ac:dyDescent="0.2">
      <c r="A51" s="98"/>
      <c r="B51" s="98"/>
      <c r="C51" s="71" t="s">
        <v>135</v>
      </c>
      <c r="D51" s="21">
        <v>135</v>
      </c>
      <c r="E51" s="21">
        <v>8</v>
      </c>
      <c r="F51" s="21">
        <v>6</v>
      </c>
      <c r="G51" s="21">
        <v>5</v>
      </c>
      <c r="H51" s="21">
        <v>1</v>
      </c>
      <c r="I51" s="21">
        <v>87</v>
      </c>
      <c r="J51" s="72">
        <f t="shared" si="1"/>
        <v>242</v>
      </c>
      <c r="K51" s="61"/>
      <c r="L51" s="61"/>
      <c r="M51" s="61"/>
      <c r="N51" s="61"/>
      <c r="O51" s="61"/>
      <c r="P51" s="61"/>
      <c r="Q51" s="61"/>
      <c r="R51" s="61"/>
      <c r="S51" s="61"/>
      <c r="T51" s="61"/>
    </row>
    <row r="52" spans="1:20" x14ac:dyDescent="0.2">
      <c r="A52" s="98"/>
      <c r="B52" s="98"/>
      <c r="C52" s="70" t="s">
        <v>119</v>
      </c>
      <c r="D52" s="73">
        <f t="shared" ref="D52:J52" si="36">D50-D51</f>
        <v>33</v>
      </c>
      <c r="E52" s="73">
        <f t="shared" si="36"/>
        <v>0</v>
      </c>
      <c r="F52" s="73">
        <f t="shared" si="36"/>
        <v>0</v>
      </c>
      <c r="G52" s="73">
        <f t="shared" si="36"/>
        <v>0</v>
      </c>
      <c r="H52" s="73">
        <f t="shared" si="36"/>
        <v>0</v>
      </c>
      <c r="I52" s="73">
        <f t="shared" si="36"/>
        <v>10</v>
      </c>
      <c r="J52" s="73">
        <f t="shared" si="36"/>
        <v>43</v>
      </c>
      <c r="K52" s="61"/>
      <c r="L52" s="61"/>
      <c r="M52" s="61"/>
      <c r="N52" s="61"/>
      <c r="O52" s="61"/>
      <c r="P52" s="61"/>
      <c r="Q52" s="61"/>
      <c r="R52" s="61"/>
      <c r="S52" s="61"/>
      <c r="T52" s="61"/>
    </row>
    <row r="53" spans="1:20" x14ac:dyDescent="0.2">
      <c r="A53" s="98"/>
      <c r="B53" s="98" t="s">
        <v>136</v>
      </c>
      <c r="C53" s="69" t="s">
        <v>118</v>
      </c>
      <c r="D53" s="21">
        <v>58</v>
      </c>
      <c r="E53" s="21">
        <v>10</v>
      </c>
      <c r="F53" s="21">
        <v>4</v>
      </c>
      <c r="G53" s="21">
        <v>7</v>
      </c>
      <c r="H53" s="21">
        <v>2</v>
      </c>
      <c r="I53" s="21">
        <v>53</v>
      </c>
      <c r="J53" s="72">
        <f t="shared" si="1"/>
        <v>134</v>
      </c>
      <c r="K53" s="61"/>
      <c r="L53" s="61"/>
      <c r="M53" s="61"/>
      <c r="N53" s="61"/>
      <c r="O53" s="61"/>
      <c r="P53" s="61"/>
      <c r="Q53" s="61"/>
      <c r="R53" s="61"/>
      <c r="S53" s="61"/>
      <c r="T53" s="61"/>
    </row>
    <row r="54" spans="1:20" x14ac:dyDescent="0.2">
      <c r="A54" s="98"/>
      <c r="B54" s="98"/>
      <c r="C54" s="71" t="s">
        <v>135</v>
      </c>
      <c r="D54" s="21">
        <v>38</v>
      </c>
      <c r="E54" s="21">
        <v>10</v>
      </c>
      <c r="F54" s="21">
        <v>4</v>
      </c>
      <c r="G54" s="21">
        <v>7</v>
      </c>
      <c r="H54" s="21">
        <v>2</v>
      </c>
      <c r="I54" s="21">
        <v>51</v>
      </c>
      <c r="J54" s="72">
        <f t="shared" si="1"/>
        <v>112</v>
      </c>
      <c r="K54" s="61"/>
      <c r="L54" s="61"/>
      <c r="M54" s="61"/>
      <c r="N54" s="61"/>
      <c r="O54" s="61"/>
      <c r="P54" s="61"/>
      <c r="Q54" s="61"/>
      <c r="R54" s="61"/>
      <c r="S54" s="61"/>
      <c r="T54" s="61"/>
    </row>
    <row r="55" spans="1:20" x14ac:dyDescent="0.2">
      <c r="A55" s="98"/>
      <c r="B55" s="98"/>
      <c r="C55" s="70" t="s">
        <v>119</v>
      </c>
      <c r="D55" s="73">
        <f t="shared" ref="D55:J55" si="37">D53-D54</f>
        <v>20</v>
      </c>
      <c r="E55" s="73">
        <f t="shared" si="37"/>
        <v>0</v>
      </c>
      <c r="F55" s="73">
        <f t="shared" si="37"/>
        <v>0</v>
      </c>
      <c r="G55" s="73">
        <f t="shared" si="37"/>
        <v>0</v>
      </c>
      <c r="H55" s="73">
        <f t="shared" si="37"/>
        <v>0</v>
      </c>
      <c r="I55" s="73">
        <f t="shared" si="37"/>
        <v>2</v>
      </c>
      <c r="J55" s="73">
        <f t="shared" si="37"/>
        <v>22</v>
      </c>
      <c r="K55" s="61"/>
      <c r="L55" s="61"/>
      <c r="M55" s="61"/>
      <c r="N55" s="61"/>
      <c r="O55" s="61"/>
      <c r="P55" s="61"/>
      <c r="Q55" s="61"/>
      <c r="R55" s="61"/>
      <c r="S55" s="61"/>
      <c r="T55" s="61"/>
    </row>
    <row r="56" spans="1:20" x14ac:dyDescent="0.2">
      <c r="A56" s="98" t="s">
        <v>114</v>
      </c>
      <c r="B56" s="98" t="s">
        <v>174</v>
      </c>
      <c r="C56" s="69" t="s">
        <v>118</v>
      </c>
      <c r="D56" s="21">
        <v>118</v>
      </c>
      <c r="E56" s="21">
        <v>2</v>
      </c>
      <c r="F56" s="21">
        <v>1</v>
      </c>
      <c r="G56" s="21">
        <v>5</v>
      </c>
      <c r="H56" s="21"/>
      <c r="I56" s="21">
        <v>46</v>
      </c>
      <c r="J56" s="72">
        <f t="shared" si="1"/>
        <v>172</v>
      </c>
      <c r="K56" s="61"/>
      <c r="L56" s="61"/>
      <c r="M56" s="61"/>
      <c r="N56" s="61"/>
      <c r="O56" s="61"/>
      <c r="P56" s="61"/>
      <c r="Q56" s="61"/>
      <c r="R56" s="61"/>
      <c r="S56" s="61"/>
      <c r="T56" s="61"/>
    </row>
    <row r="57" spans="1:20" x14ac:dyDescent="0.2">
      <c r="A57" s="98"/>
      <c r="B57" s="98"/>
      <c r="C57" s="71" t="s">
        <v>135</v>
      </c>
      <c r="D57" s="21">
        <v>89</v>
      </c>
      <c r="E57" s="21">
        <v>2</v>
      </c>
      <c r="F57" s="21">
        <v>1</v>
      </c>
      <c r="G57" s="21">
        <v>5</v>
      </c>
      <c r="H57" s="21"/>
      <c r="I57" s="21">
        <v>43</v>
      </c>
      <c r="J57" s="72">
        <f t="shared" si="1"/>
        <v>140</v>
      </c>
      <c r="K57" s="61"/>
      <c r="L57" s="61"/>
      <c r="M57" s="61"/>
      <c r="N57" s="61"/>
      <c r="O57" s="61"/>
      <c r="P57" s="61"/>
      <c r="Q57" s="61"/>
      <c r="R57" s="61"/>
      <c r="S57" s="61"/>
      <c r="T57" s="61"/>
    </row>
    <row r="58" spans="1:20" x14ac:dyDescent="0.2">
      <c r="A58" s="98"/>
      <c r="B58" s="98"/>
      <c r="C58" s="70" t="s">
        <v>119</v>
      </c>
      <c r="D58" s="73">
        <f t="shared" ref="D58:J58" si="38">D56-D57</f>
        <v>29</v>
      </c>
      <c r="E58" s="73">
        <f t="shared" si="38"/>
        <v>0</v>
      </c>
      <c r="F58" s="73">
        <f t="shared" si="38"/>
        <v>0</v>
      </c>
      <c r="G58" s="73">
        <f t="shared" si="38"/>
        <v>0</v>
      </c>
      <c r="H58" s="73">
        <f t="shared" si="38"/>
        <v>0</v>
      </c>
      <c r="I58" s="73">
        <f t="shared" si="38"/>
        <v>3</v>
      </c>
      <c r="J58" s="73">
        <f t="shared" si="38"/>
        <v>32</v>
      </c>
      <c r="K58" s="61"/>
      <c r="L58" s="61"/>
      <c r="M58" s="61"/>
      <c r="N58" s="61"/>
      <c r="O58" s="61"/>
      <c r="P58" s="61"/>
      <c r="Q58" s="61"/>
      <c r="R58" s="61"/>
      <c r="S58" s="61"/>
      <c r="T58" s="61"/>
    </row>
    <row r="59" spans="1:20" x14ac:dyDescent="0.2">
      <c r="A59" s="98"/>
      <c r="B59" s="98" t="s">
        <v>136</v>
      </c>
      <c r="C59" s="69" t="s">
        <v>118</v>
      </c>
      <c r="D59" s="21">
        <v>25</v>
      </c>
      <c r="E59" s="21">
        <v>5</v>
      </c>
      <c r="F59" s="21">
        <v>2</v>
      </c>
      <c r="G59" s="21">
        <v>4</v>
      </c>
      <c r="H59" s="21"/>
      <c r="I59" s="21">
        <v>35</v>
      </c>
      <c r="J59" s="72">
        <f t="shared" si="1"/>
        <v>71</v>
      </c>
      <c r="K59" s="61"/>
      <c r="L59" s="61"/>
      <c r="M59" s="61"/>
      <c r="N59" s="61"/>
      <c r="O59" s="61"/>
      <c r="P59" s="61"/>
      <c r="Q59" s="61"/>
      <c r="R59" s="61"/>
      <c r="S59" s="61"/>
      <c r="T59" s="61"/>
    </row>
    <row r="60" spans="1:20" x14ac:dyDescent="0.2">
      <c r="A60" s="98"/>
      <c r="B60" s="98"/>
      <c r="C60" s="71" t="s">
        <v>135</v>
      </c>
      <c r="D60" s="21">
        <v>17</v>
      </c>
      <c r="E60" s="21">
        <v>5</v>
      </c>
      <c r="F60" s="21">
        <v>2</v>
      </c>
      <c r="G60" s="21">
        <v>4</v>
      </c>
      <c r="H60" s="21"/>
      <c r="I60" s="21">
        <v>28</v>
      </c>
      <c r="J60" s="72">
        <f t="shared" si="1"/>
        <v>56</v>
      </c>
      <c r="K60" s="61"/>
      <c r="L60" s="61"/>
      <c r="M60" s="61"/>
      <c r="N60" s="61"/>
      <c r="O60" s="61"/>
      <c r="P60" s="61"/>
      <c r="Q60" s="61"/>
      <c r="R60" s="61"/>
      <c r="S60" s="61"/>
      <c r="T60" s="61"/>
    </row>
    <row r="61" spans="1:20" x14ac:dyDescent="0.2">
      <c r="A61" s="98"/>
      <c r="B61" s="98"/>
      <c r="C61" s="70" t="s">
        <v>119</v>
      </c>
      <c r="D61" s="73">
        <f t="shared" ref="D61:J61" si="39">D59-D60</f>
        <v>8</v>
      </c>
      <c r="E61" s="73">
        <f t="shared" si="39"/>
        <v>0</v>
      </c>
      <c r="F61" s="73">
        <f t="shared" si="39"/>
        <v>0</v>
      </c>
      <c r="G61" s="73">
        <f t="shared" si="39"/>
        <v>0</v>
      </c>
      <c r="H61" s="73">
        <f t="shared" si="39"/>
        <v>0</v>
      </c>
      <c r="I61" s="73">
        <f t="shared" si="39"/>
        <v>7</v>
      </c>
      <c r="J61" s="73">
        <f t="shared" si="39"/>
        <v>15</v>
      </c>
      <c r="K61" s="61"/>
      <c r="L61" s="61"/>
      <c r="M61" s="61"/>
      <c r="N61" s="61"/>
      <c r="O61" s="61"/>
      <c r="P61" s="61"/>
      <c r="Q61" s="61"/>
      <c r="R61" s="61"/>
      <c r="S61" s="61"/>
      <c r="T61" s="61"/>
    </row>
    <row r="62" spans="1:20" x14ac:dyDescent="0.2">
      <c r="A62" s="98" t="s">
        <v>50</v>
      </c>
      <c r="B62" s="98" t="s">
        <v>174</v>
      </c>
      <c r="C62" s="69" t="s">
        <v>118</v>
      </c>
      <c r="D62" s="21">
        <v>51</v>
      </c>
      <c r="E62" s="21">
        <v>1</v>
      </c>
      <c r="F62" s="21">
        <v>1</v>
      </c>
      <c r="G62" s="21">
        <v>2</v>
      </c>
      <c r="H62" s="21"/>
      <c r="I62" s="21">
        <v>28</v>
      </c>
      <c r="J62" s="72">
        <f t="shared" si="1"/>
        <v>83</v>
      </c>
      <c r="K62" s="61"/>
      <c r="L62" s="61"/>
      <c r="M62" s="61"/>
      <c r="N62" s="61"/>
      <c r="O62" s="61"/>
      <c r="P62" s="61"/>
      <c r="Q62" s="61"/>
      <c r="R62" s="61"/>
      <c r="S62" s="61"/>
      <c r="T62" s="61"/>
    </row>
    <row r="63" spans="1:20" x14ac:dyDescent="0.2">
      <c r="A63" s="98"/>
      <c r="B63" s="98"/>
      <c r="C63" s="71" t="s">
        <v>135</v>
      </c>
      <c r="D63" s="21">
        <v>39</v>
      </c>
      <c r="E63" s="21">
        <v>1</v>
      </c>
      <c r="F63" s="21">
        <v>1</v>
      </c>
      <c r="G63" s="21">
        <v>2</v>
      </c>
      <c r="H63" s="21"/>
      <c r="I63" s="21">
        <v>24</v>
      </c>
      <c r="J63" s="72">
        <f t="shared" si="1"/>
        <v>67</v>
      </c>
      <c r="K63" s="61"/>
      <c r="L63" s="61"/>
      <c r="M63" s="61"/>
      <c r="N63" s="61"/>
      <c r="O63" s="61"/>
      <c r="P63" s="61"/>
      <c r="Q63" s="61"/>
      <c r="R63" s="61"/>
      <c r="S63" s="61"/>
      <c r="T63" s="61"/>
    </row>
    <row r="64" spans="1:20" x14ac:dyDescent="0.2">
      <c r="A64" s="98"/>
      <c r="B64" s="98"/>
      <c r="C64" s="70" t="s">
        <v>119</v>
      </c>
      <c r="D64" s="73">
        <f t="shared" ref="D64:J64" si="40">D62-D63</f>
        <v>12</v>
      </c>
      <c r="E64" s="73">
        <f t="shared" si="40"/>
        <v>0</v>
      </c>
      <c r="F64" s="73">
        <f t="shared" si="40"/>
        <v>0</v>
      </c>
      <c r="G64" s="73">
        <f t="shared" si="40"/>
        <v>0</v>
      </c>
      <c r="H64" s="73">
        <f t="shared" si="40"/>
        <v>0</v>
      </c>
      <c r="I64" s="73">
        <f t="shared" si="40"/>
        <v>4</v>
      </c>
      <c r="J64" s="73">
        <f t="shared" si="40"/>
        <v>16</v>
      </c>
      <c r="K64" s="61"/>
      <c r="L64" s="61"/>
      <c r="M64" s="61"/>
      <c r="N64" s="61"/>
      <c r="O64" s="61"/>
      <c r="P64" s="61"/>
      <c r="Q64" s="61"/>
      <c r="R64" s="61"/>
      <c r="S64" s="61"/>
      <c r="T64" s="61"/>
    </row>
    <row r="65" spans="1:20" x14ac:dyDescent="0.2">
      <c r="A65" s="98"/>
      <c r="B65" s="98" t="s">
        <v>136</v>
      </c>
      <c r="C65" s="69" t="s">
        <v>118</v>
      </c>
      <c r="D65" s="21">
        <v>18</v>
      </c>
      <c r="E65" s="21">
        <v>2</v>
      </c>
      <c r="F65" s="21">
        <v>1</v>
      </c>
      <c r="G65" s="21">
        <v>1</v>
      </c>
      <c r="H65" s="21">
        <v>1</v>
      </c>
      <c r="I65" s="21">
        <v>16</v>
      </c>
      <c r="J65" s="72">
        <f t="shared" si="1"/>
        <v>39</v>
      </c>
      <c r="K65" s="61"/>
      <c r="L65" s="61"/>
      <c r="M65" s="61"/>
      <c r="N65" s="61"/>
      <c r="O65" s="61"/>
      <c r="P65" s="61"/>
      <c r="Q65" s="61"/>
      <c r="R65" s="61"/>
      <c r="S65" s="61"/>
      <c r="T65" s="61"/>
    </row>
    <row r="66" spans="1:20" x14ac:dyDescent="0.2">
      <c r="A66" s="98"/>
      <c r="B66" s="98"/>
      <c r="C66" s="71" t="s">
        <v>135</v>
      </c>
      <c r="D66" s="21">
        <v>13</v>
      </c>
      <c r="E66" s="21">
        <v>2</v>
      </c>
      <c r="F66" s="21">
        <v>1</v>
      </c>
      <c r="G66" s="21">
        <v>1</v>
      </c>
      <c r="H66" s="21">
        <v>1</v>
      </c>
      <c r="I66" s="21">
        <v>16</v>
      </c>
      <c r="J66" s="72">
        <f t="shared" si="1"/>
        <v>34</v>
      </c>
      <c r="K66" s="61"/>
      <c r="L66" s="61"/>
      <c r="M66" s="61"/>
      <c r="N66" s="61"/>
      <c r="O66" s="61"/>
      <c r="P66" s="61"/>
      <c r="Q66" s="61"/>
      <c r="R66" s="61"/>
      <c r="S66" s="61"/>
      <c r="T66" s="61"/>
    </row>
    <row r="67" spans="1:20" x14ac:dyDescent="0.2">
      <c r="A67" s="98"/>
      <c r="B67" s="98"/>
      <c r="C67" s="70" t="s">
        <v>119</v>
      </c>
      <c r="D67" s="73">
        <f t="shared" ref="D67:J67" si="41">D65-D66</f>
        <v>5</v>
      </c>
      <c r="E67" s="73">
        <f t="shared" si="41"/>
        <v>0</v>
      </c>
      <c r="F67" s="73">
        <f t="shared" si="41"/>
        <v>0</v>
      </c>
      <c r="G67" s="73">
        <f t="shared" si="41"/>
        <v>0</v>
      </c>
      <c r="H67" s="73">
        <f t="shared" si="41"/>
        <v>0</v>
      </c>
      <c r="I67" s="73">
        <f t="shared" si="41"/>
        <v>0</v>
      </c>
      <c r="J67" s="73">
        <f t="shared" si="41"/>
        <v>5</v>
      </c>
      <c r="K67" s="61"/>
      <c r="L67" s="61"/>
      <c r="M67" s="61"/>
      <c r="N67" s="61"/>
      <c r="O67" s="61"/>
      <c r="P67" s="61"/>
      <c r="Q67" s="61"/>
      <c r="R67" s="61"/>
      <c r="S67" s="61"/>
      <c r="T67" s="61"/>
    </row>
  </sheetData>
  <mergeCells count="44">
    <mergeCell ref="A50:A55"/>
    <mergeCell ref="A56:A61"/>
    <mergeCell ref="B59:B61"/>
    <mergeCell ref="A3:G4"/>
    <mergeCell ref="A20:A25"/>
    <mergeCell ref="A26:A31"/>
    <mergeCell ref="B14:B16"/>
    <mergeCell ref="B17:B19"/>
    <mergeCell ref="B20:B22"/>
    <mergeCell ref="B26:B28"/>
    <mergeCell ref="B29:B31"/>
    <mergeCell ref="A8:A13"/>
    <mergeCell ref="B47:B49"/>
    <mergeCell ref="B41:B43"/>
    <mergeCell ref="A62:A67"/>
    <mergeCell ref="B50:B52"/>
    <mergeCell ref="B53:B55"/>
    <mergeCell ref="L16:L17"/>
    <mergeCell ref="L18:L19"/>
    <mergeCell ref="L20:L21"/>
    <mergeCell ref="L22:L23"/>
    <mergeCell ref="A14:A19"/>
    <mergeCell ref="B44:B46"/>
    <mergeCell ref="B62:B64"/>
    <mergeCell ref="B65:B67"/>
    <mergeCell ref="B56:B58"/>
    <mergeCell ref="B23:B25"/>
    <mergeCell ref="A32:A37"/>
    <mergeCell ref="A38:A43"/>
    <mergeCell ref="A44:A49"/>
    <mergeCell ref="L14:L15"/>
    <mergeCell ref="L6:T6"/>
    <mergeCell ref="B38:B40"/>
    <mergeCell ref="L26:L27"/>
    <mergeCell ref="B8:B10"/>
    <mergeCell ref="B11:B13"/>
    <mergeCell ref="A6:J6"/>
    <mergeCell ref="L8:L9"/>
    <mergeCell ref="L10:L11"/>
    <mergeCell ref="L12:L13"/>
    <mergeCell ref="B32:B34"/>
    <mergeCell ref="L24:L25"/>
    <mergeCell ref="B35:B37"/>
    <mergeCell ref="L28:M28"/>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workbookViewId="0"/>
  </sheetViews>
  <sheetFormatPr baseColWidth="10" defaultRowHeight="12.75" x14ac:dyDescent="0.2"/>
  <cols>
    <col min="1" max="1" width="17" style="9" customWidth="1"/>
    <col min="2" max="2" width="11.42578125" style="9"/>
    <col min="3" max="3" width="11.7109375" style="9" bestFit="1" customWidth="1"/>
    <col min="4" max="4" width="11.42578125" style="9"/>
    <col min="5" max="5" width="12.7109375" style="9" bestFit="1" customWidth="1"/>
    <col min="6" max="6" width="11.7109375" style="9" bestFit="1" customWidth="1"/>
    <col min="7" max="16384" width="11.42578125" style="9"/>
  </cols>
  <sheetData>
    <row r="1" spans="1:12" ht="15.75" x14ac:dyDescent="0.25">
      <c r="A1" s="12" t="s">
        <v>153</v>
      </c>
    </row>
    <row r="2" spans="1:12" ht="15.75" x14ac:dyDescent="0.25">
      <c r="A2" s="12"/>
    </row>
    <row r="3" spans="1:12" ht="15" x14ac:dyDescent="0.25">
      <c r="A3" s="96" t="s">
        <v>284</v>
      </c>
      <c r="B3" s="96"/>
      <c r="C3" s="96"/>
      <c r="D3" s="96"/>
      <c r="E3" s="96"/>
      <c r="F3" s="96"/>
      <c r="G3" s="96"/>
      <c r="H3" s="96"/>
      <c r="I3" s="96"/>
      <c r="J3" s="96"/>
      <c r="K3" s="96"/>
      <c r="L3" s="96"/>
    </row>
    <row r="4" spans="1:12" ht="15.75" x14ac:dyDescent="0.25">
      <c r="A4" s="12"/>
    </row>
    <row r="6" spans="1:12" x14ac:dyDescent="0.2">
      <c r="A6" s="94" t="s">
        <v>182</v>
      </c>
      <c r="B6" s="98" t="s">
        <v>152</v>
      </c>
      <c r="C6" s="98"/>
      <c r="D6" s="98"/>
      <c r="E6" s="98"/>
    </row>
    <row r="7" spans="1:12" x14ac:dyDescent="0.2">
      <c r="A7" s="115"/>
      <c r="B7" s="97" t="s">
        <v>221</v>
      </c>
      <c r="C7" s="97"/>
      <c r="D7" s="97" t="s">
        <v>142</v>
      </c>
      <c r="E7" s="97"/>
    </row>
    <row r="8" spans="1:12" x14ac:dyDescent="0.2">
      <c r="A8" s="95"/>
      <c r="B8" s="10" t="s">
        <v>143</v>
      </c>
      <c r="C8" s="10" t="s">
        <v>144</v>
      </c>
      <c r="D8" s="10" t="s">
        <v>143</v>
      </c>
      <c r="E8" s="10" t="s">
        <v>144</v>
      </c>
      <c r="F8" s="88"/>
      <c r="G8" s="65"/>
      <c r="H8" s="65"/>
      <c r="I8" s="87"/>
    </row>
    <row r="9" spans="1:12" ht="25.5" x14ac:dyDescent="0.2">
      <c r="A9" s="85" t="s">
        <v>279</v>
      </c>
      <c r="B9" s="6">
        <v>28</v>
      </c>
      <c r="C9" s="19">
        <v>1094600</v>
      </c>
      <c r="D9" s="80">
        <v>86</v>
      </c>
      <c r="E9" s="80">
        <v>5883953</v>
      </c>
      <c r="F9" s="88"/>
      <c r="G9" s="65"/>
      <c r="H9" s="65"/>
      <c r="I9" s="87"/>
    </row>
    <row r="10" spans="1:12" s="61" customFormat="1" ht="38.25" x14ac:dyDescent="0.2">
      <c r="A10" s="85" t="s">
        <v>280</v>
      </c>
      <c r="B10" s="6">
        <v>0</v>
      </c>
      <c r="C10" s="19">
        <v>0</v>
      </c>
      <c r="D10" s="80">
        <v>1</v>
      </c>
      <c r="E10" s="80">
        <v>3000</v>
      </c>
      <c r="F10" s="88"/>
      <c r="G10" s="65"/>
      <c r="H10" s="65"/>
      <c r="I10" s="87"/>
    </row>
    <row r="11" spans="1:12" s="61" customFormat="1" ht="25.5" x14ac:dyDescent="0.2">
      <c r="A11" s="85" t="s">
        <v>281</v>
      </c>
      <c r="B11" s="6">
        <v>0</v>
      </c>
      <c r="C11" s="19">
        <v>0</v>
      </c>
      <c r="D11" s="80">
        <v>1</v>
      </c>
      <c r="E11" s="80">
        <v>49500</v>
      </c>
      <c r="F11" s="88"/>
      <c r="G11" s="65"/>
      <c r="H11" s="65"/>
      <c r="I11" s="87"/>
    </row>
    <row r="12" spans="1:12" s="61" customFormat="1" ht="38.25" x14ac:dyDescent="0.2">
      <c r="A12" s="85" t="s">
        <v>282</v>
      </c>
      <c r="B12" s="6">
        <v>1</v>
      </c>
      <c r="C12" s="19">
        <v>3010</v>
      </c>
      <c r="D12" s="80">
        <v>1</v>
      </c>
      <c r="E12" s="80">
        <v>3010</v>
      </c>
      <c r="F12" s="88"/>
      <c r="G12" s="65"/>
      <c r="H12" s="65"/>
      <c r="I12" s="87"/>
    </row>
    <row r="13" spans="1:12" s="61" customFormat="1" ht="51" x14ac:dyDescent="0.2">
      <c r="A13" s="85" t="s">
        <v>283</v>
      </c>
      <c r="B13" s="6">
        <v>1</v>
      </c>
      <c r="C13" s="19">
        <v>0</v>
      </c>
      <c r="D13" s="80">
        <v>1</v>
      </c>
      <c r="E13" s="80">
        <v>0</v>
      </c>
      <c r="F13" s="87"/>
      <c r="G13" s="87"/>
      <c r="H13" s="87"/>
      <c r="I13" s="87"/>
    </row>
    <row r="14" spans="1:12" x14ac:dyDescent="0.2">
      <c r="A14" s="7" t="s">
        <v>5</v>
      </c>
      <c r="B14" s="18">
        <f>SUM(B9:B13)</f>
        <v>30</v>
      </c>
      <c r="C14" s="20">
        <f>SUM(C9:C13)</f>
        <v>1097610</v>
      </c>
      <c r="D14" s="18">
        <f>SUM(D9:D13)</f>
        <v>90</v>
      </c>
      <c r="E14" s="20">
        <f>SUM(E9:E13)</f>
        <v>5939463</v>
      </c>
      <c r="F14" s="87"/>
      <c r="G14" s="87"/>
      <c r="H14" s="87"/>
      <c r="I14" s="87"/>
    </row>
    <row r="15" spans="1:12" x14ac:dyDescent="0.2">
      <c r="F15" s="87"/>
      <c r="G15" s="87"/>
      <c r="H15" s="87"/>
      <c r="I15" s="87"/>
    </row>
    <row r="16" spans="1:12" x14ac:dyDescent="0.2">
      <c r="A16" s="112" t="s">
        <v>285</v>
      </c>
      <c r="B16" s="112"/>
      <c r="C16" s="112"/>
      <c r="D16" s="112"/>
      <c r="E16" s="112"/>
      <c r="F16" s="112"/>
      <c r="G16" s="112"/>
      <c r="H16" s="112"/>
      <c r="I16" s="112"/>
      <c r="J16" s="112"/>
      <c r="K16" s="112"/>
    </row>
    <row r="17" spans="1:11" x14ac:dyDescent="0.2">
      <c r="A17" s="112"/>
      <c r="B17" s="112"/>
      <c r="C17" s="112"/>
      <c r="D17" s="112"/>
      <c r="E17" s="112"/>
      <c r="F17" s="112"/>
      <c r="G17" s="112"/>
      <c r="H17" s="112"/>
      <c r="I17" s="112"/>
      <c r="J17" s="112"/>
      <c r="K17" s="112"/>
    </row>
    <row r="20" spans="1:11" ht="15" customHeight="1" x14ac:dyDescent="0.2">
      <c r="A20" s="90" t="s">
        <v>286</v>
      </c>
      <c r="B20" s="90"/>
      <c r="C20" s="90"/>
      <c r="D20" s="90"/>
      <c r="E20" s="90"/>
      <c r="F20" s="90"/>
      <c r="G20" s="90"/>
      <c r="H20" s="90"/>
      <c r="I20" s="90"/>
    </row>
    <row r="21" spans="1:11" x14ac:dyDescent="0.2">
      <c r="A21" s="90"/>
      <c r="B21" s="90"/>
      <c r="C21" s="90"/>
      <c r="D21" s="90"/>
      <c r="E21" s="90"/>
      <c r="F21" s="90"/>
      <c r="G21" s="90"/>
      <c r="H21" s="90"/>
      <c r="I21" s="90"/>
    </row>
    <row r="24" spans="1:11" x14ac:dyDescent="0.2">
      <c r="A24" s="114" t="s">
        <v>151</v>
      </c>
      <c r="B24" s="114"/>
      <c r="C24" s="114"/>
      <c r="D24" s="114"/>
      <c r="E24" s="114"/>
      <c r="F24" s="114"/>
      <c r="G24" s="114"/>
      <c r="H24" s="114"/>
      <c r="I24" s="114"/>
      <c r="J24" s="114"/>
    </row>
    <row r="25" spans="1:11" x14ac:dyDescent="0.2">
      <c r="A25" s="6"/>
      <c r="B25" s="6"/>
      <c r="C25" s="7" t="s">
        <v>36</v>
      </c>
      <c r="D25" s="7" t="s">
        <v>37</v>
      </c>
      <c r="E25" s="7" t="s">
        <v>146</v>
      </c>
      <c r="F25" s="7" t="s">
        <v>147</v>
      </c>
      <c r="G25" s="7" t="s">
        <v>148</v>
      </c>
      <c r="H25" s="7" t="s">
        <v>149</v>
      </c>
      <c r="I25" s="7" t="s">
        <v>150</v>
      </c>
      <c r="J25" s="7" t="s">
        <v>39</v>
      </c>
    </row>
    <row r="26" spans="1:11" x14ac:dyDescent="0.2">
      <c r="A26" s="113" t="s">
        <v>287</v>
      </c>
      <c r="B26" s="15" t="s">
        <v>145</v>
      </c>
      <c r="C26" s="6">
        <v>3</v>
      </c>
      <c r="D26" s="6">
        <v>0</v>
      </c>
      <c r="E26" s="6">
        <v>0</v>
      </c>
      <c r="F26" s="6">
        <v>3</v>
      </c>
      <c r="G26" s="6">
        <v>9</v>
      </c>
      <c r="H26" s="6">
        <v>4</v>
      </c>
      <c r="I26" s="6">
        <v>1</v>
      </c>
      <c r="J26" s="6">
        <v>10</v>
      </c>
    </row>
    <row r="27" spans="1:11" x14ac:dyDescent="0.2">
      <c r="A27" s="113"/>
      <c r="B27" s="15" t="s">
        <v>144</v>
      </c>
      <c r="C27" s="19">
        <v>594720</v>
      </c>
      <c r="D27" s="19">
        <v>0</v>
      </c>
      <c r="E27" s="19">
        <v>0</v>
      </c>
      <c r="F27" s="19">
        <v>9030</v>
      </c>
      <c r="G27" s="19">
        <v>279700</v>
      </c>
      <c r="H27" s="19">
        <v>76000</v>
      </c>
      <c r="I27" s="19">
        <v>30000</v>
      </c>
      <c r="J27" s="19">
        <v>108160</v>
      </c>
    </row>
    <row r="28" spans="1:11" x14ac:dyDescent="0.2">
      <c r="A28" s="99" t="s">
        <v>142</v>
      </c>
      <c r="B28" s="15" t="s">
        <v>145</v>
      </c>
      <c r="C28" s="6">
        <v>14</v>
      </c>
      <c r="D28" s="6">
        <v>3</v>
      </c>
      <c r="E28" s="6">
        <v>0</v>
      </c>
      <c r="F28" s="6">
        <v>10</v>
      </c>
      <c r="G28" s="6">
        <v>22</v>
      </c>
      <c r="H28" s="6">
        <v>7</v>
      </c>
      <c r="I28" s="6">
        <v>1</v>
      </c>
      <c r="J28" s="6">
        <v>33</v>
      </c>
    </row>
    <row r="29" spans="1:11" x14ac:dyDescent="0.2">
      <c r="A29" s="99"/>
      <c r="B29" s="15" t="s">
        <v>144</v>
      </c>
      <c r="C29" s="19">
        <v>2926919</v>
      </c>
      <c r="D29" s="19">
        <v>46500</v>
      </c>
      <c r="E29" s="19">
        <v>0</v>
      </c>
      <c r="F29" s="19">
        <v>33340</v>
      </c>
      <c r="G29" s="19">
        <v>354726</v>
      </c>
      <c r="H29" s="19">
        <v>111000</v>
      </c>
      <c r="I29" s="19">
        <v>30000</v>
      </c>
      <c r="J29" s="19">
        <v>2436978</v>
      </c>
    </row>
    <row r="31" spans="1:11" x14ac:dyDescent="0.2">
      <c r="A31" s="112" t="s">
        <v>288</v>
      </c>
      <c r="B31" s="112"/>
      <c r="C31" s="112"/>
      <c r="D31" s="112"/>
      <c r="E31" s="112"/>
      <c r="F31" s="112"/>
      <c r="G31" s="112"/>
      <c r="H31" s="112"/>
      <c r="I31" s="112"/>
      <c r="J31" s="112"/>
    </row>
    <row r="32" spans="1:11" x14ac:dyDescent="0.2">
      <c r="A32" s="112"/>
      <c r="B32" s="112"/>
      <c r="C32" s="112"/>
      <c r="D32" s="112"/>
      <c r="E32" s="112"/>
      <c r="F32" s="112"/>
      <c r="G32" s="112"/>
      <c r="H32" s="112"/>
      <c r="I32" s="112"/>
      <c r="J32" s="112"/>
    </row>
    <row r="33" spans="2:22" x14ac:dyDescent="0.2">
      <c r="B33" s="65"/>
      <c r="C33" s="65"/>
      <c r="D33" s="65"/>
      <c r="E33" s="65"/>
      <c r="F33" s="65"/>
      <c r="G33" s="65"/>
      <c r="H33" s="65"/>
      <c r="I33" s="65"/>
      <c r="J33" s="65"/>
      <c r="K33" s="65"/>
      <c r="L33" s="65"/>
      <c r="M33" s="65"/>
      <c r="N33" s="65"/>
      <c r="O33" s="65"/>
      <c r="P33" s="65"/>
      <c r="Q33" s="65"/>
      <c r="R33" s="65"/>
      <c r="S33" s="65"/>
      <c r="T33" s="65"/>
      <c r="U33" s="65"/>
      <c r="V33" s="65"/>
    </row>
    <row r="34" spans="2:22" x14ac:dyDescent="0.2">
      <c r="B34" s="65"/>
      <c r="C34" s="65"/>
      <c r="D34" s="65"/>
      <c r="E34" s="65"/>
      <c r="F34" s="65"/>
      <c r="G34" s="65"/>
      <c r="H34" s="65"/>
      <c r="I34" s="65"/>
      <c r="J34" s="65"/>
      <c r="K34" s="65"/>
      <c r="L34" s="65"/>
      <c r="M34" s="65"/>
      <c r="N34" s="65"/>
      <c r="O34" s="65"/>
      <c r="P34" s="65"/>
      <c r="Q34" s="65"/>
      <c r="R34" s="65"/>
      <c r="S34" s="65"/>
      <c r="T34" s="65"/>
      <c r="U34" s="65"/>
      <c r="V34" s="65"/>
    </row>
    <row r="35" spans="2:22" x14ac:dyDescent="0.2">
      <c r="B35" s="65"/>
      <c r="C35" s="65"/>
      <c r="D35" s="65"/>
      <c r="E35" s="65"/>
      <c r="F35" s="65"/>
      <c r="G35" s="65"/>
      <c r="H35" s="65"/>
      <c r="I35" s="65"/>
      <c r="J35" s="65"/>
      <c r="K35" s="65"/>
      <c r="L35" s="65"/>
      <c r="M35" s="65"/>
      <c r="N35" s="65"/>
      <c r="O35" s="65"/>
      <c r="P35" s="65"/>
      <c r="Q35" s="65"/>
      <c r="R35" s="65"/>
      <c r="S35" s="65"/>
      <c r="T35" s="65"/>
      <c r="U35" s="65"/>
      <c r="V35" s="65"/>
    </row>
    <row r="36" spans="2:22" x14ac:dyDescent="0.2">
      <c r="B36" s="65"/>
      <c r="C36" s="65"/>
      <c r="D36" s="65"/>
      <c r="E36" s="65"/>
      <c r="F36" s="65"/>
      <c r="G36" s="65"/>
      <c r="H36" s="65"/>
      <c r="I36" s="65"/>
      <c r="J36" s="65"/>
      <c r="K36" s="65"/>
      <c r="L36" s="65"/>
      <c r="M36" s="65"/>
      <c r="N36" s="65"/>
      <c r="O36" s="65"/>
      <c r="P36" s="65"/>
      <c r="Q36" s="65"/>
      <c r="R36" s="65"/>
      <c r="S36" s="65"/>
      <c r="T36" s="65"/>
      <c r="U36" s="65"/>
      <c r="V36" s="65"/>
    </row>
    <row r="37" spans="2:22" x14ac:dyDescent="0.2">
      <c r="B37" s="65"/>
      <c r="C37" s="65"/>
      <c r="D37" s="65"/>
      <c r="E37" s="65"/>
      <c r="F37" s="65"/>
      <c r="G37" s="65"/>
      <c r="H37" s="65"/>
      <c r="I37" s="65"/>
      <c r="J37" s="65"/>
      <c r="K37" s="65"/>
      <c r="L37" s="65"/>
      <c r="M37" s="65"/>
      <c r="N37" s="65"/>
      <c r="O37" s="65"/>
      <c r="P37" s="65"/>
      <c r="Q37" s="65"/>
      <c r="R37" s="65"/>
      <c r="S37" s="65"/>
      <c r="T37" s="65"/>
      <c r="U37" s="65"/>
      <c r="V37" s="65"/>
    </row>
    <row r="38" spans="2:22" x14ac:dyDescent="0.2">
      <c r="B38" s="65"/>
      <c r="C38" s="65"/>
      <c r="D38" s="65"/>
      <c r="E38" s="65"/>
      <c r="F38" s="65"/>
      <c r="G38" s="65"/>
      <c r="H38" s="65"/>
      <c r="I38" s="65"/>
      <c r="J38" s="65"/>
      <c r="K38" s="65"/>
      <c r="L38" s="65"/>
      <c r="M38" s="65"/>
      <c r="N38" s="65"/>
      <c r="O38" s="65"/>
      <c r="P38" s="65"/>
      <c r="Q38" s="65"/>
      <c r="R38" s="65"/>
      <c r="S38" s="65"/>
      <c r="T38" s="65"/>
      <c r="U38" s="65"/>
      <c r="V38" s="65"/>
    </row>
    <row r="39" spans="2:22" x14ac:dyDescent="0.2">
      <c r="B39" s="65"/>
      <c r="C39" s="65"/>
      <c r="D39" s="65"/>
      <c r="E39" s="65"/>
      <c r="F39" s="65"/>
      <c r="G39" s="65"/>
      <c r="H39" s="65"/>
      <c r="I39" s="65"/>
      <c r="J39" s="65"/>
      <c r="K39" s="65"/>
      <c r="L39" s="65"/>
      <c r="M39" s="65"/>
      <c r="N39" s="65"/>
      <c r="O39" s="65"/>
      <c r="P39" s="65"/>
      <c r="Q39" s="65"/>
      <c r="R39" s="65"/>
      <c r="S39" s="65"/>
      <c r="T39" s="65"/>
      <c r="U39" s="65"/>
      <c r="V39" s="65"/>
    </row>
    <row r="40" spans="2:22" x14ac:dyDescent="0.2">
      <c r="B40" s="65"/>
      <c r="C40" s="65"/>
      <c r="D40" s="65"/>
      <c r="E40" s="65"/>
      <c r="F40" s="65"/>
      <c r="G40" s="65"/>
      <c r="H40" s="65"/>
      <c r="I40" s="65"/>
      <c r="J40" s="65"/>
      <c r="K40" s="65"/>
      <c r="L40" s="65"/>
      <c r="M40" s="65"/>
      <c r="N40" s="65"/>
      <c r="O40" s="65"/>
      <c r="P40" s="65"/>
      <c r="Q40" s="65"/>
      <c r="R40" s="65"/>
      <c r="S40" s="65"/>
      <c r="T40" s="65"/>
      <c r="U40" s="65"/>
      <c r="V40" s="65"/>
    </row>
    <row r="41" spans="2:22" x14ac:dyDescent="0.2">
      <c r="B41" s="65"/>
      <c r="C41" s="65"/>
      <c r="D41" s="65"/>
      <c r="E41" s="65"/>
      <c r="F41" s="65"/>
      <c r="G41" s="65"/>
      <c r="H41" s="65"/>
      <c r="I41" s="65"/>
      <c r="J41" s="65"/>
      <c r="K41" s="65"/>
      <c r="L41" s="65"/>
      <c r="M41" s="65"/>
      <c r="N41" s="65"/>
      <c r="O41" s="65"/>
      <c r="P41" s="65"/>
      <c r="Q41" s="65"/>
      <c r="R41" s="65"/>
      <c r="S41" s="65"/>
      <c r="T41" s="65"/>
      <c r="U41" s="65"/>
      <c r="V41" s="65"/>
    </row>
    <row r="42" spans="2:22" x14ac:dyDescent="0.2">
      <c r="B42" s="65"/>
      <c r="C42" s="65"/>
      <c r="D42" s="65"/>
      <c r="E42" s="65"/>
      <c r="F42" s="65"/>
      <c r="G42" s="65"/>
      <c r="H42" s="65"/>
      <c r="I42" s="65"/>
      <c r="J42" s="65"/>
      <c r="K42" s="65"/>
      <c r="L42" s="65"/>
      <c r="M42" s="65"/>
      <c r="N42" s="65"/>
      <c r="O42" s="65"/>
      <c r="P42" s="65"/>
      <c r="Q42" s="65"/>
      <c r="R42" s="65"/>
      <c r="S42" s="65"/>
      <c r="T42" s="65"/>
      <c r="U42" s="65"/>
      <c r="V42" s="65"/>
    </row>
  </sheetData>
  <mergeCells count="11">
    <mergeCell ref="A3:L3"/>
    <mergeCell ref="A16:K17"/>
    <mergeCell ref="A20:I21"/>
    <mergeCell ref="A31:J32"/>
    <mergeCell ref="B7:C7"/>
    <mergeCell ref="D7:E7"/>
    <mergeCell ref="B6:E6"/>
    <mergeCell ref="A26:A27"/>
    <mergeCell ref="A28:A29"/>
    <mergeCell ref="A24:J24"/>
    <mergeCell ref="A6:A8"/>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5"/>
  <sheetViews>
    <sheetView zoomScaleNormal="100" workbookViewId="0"/>
  </sheetViews>
  <sheetFormatPr baseColWidth="10" defaultRowHeight="15" x14ac:dyDescent="0.25"/>
  <cols>
    <col min="1" max="1" width="31.140625" bestFit="1" customWidth="1"/>
    <col min="2" max="2" width="12.42578125" bestFit="1" customWidth="1"/>
    <col min="3" max="3" width="12.5703125" bestFit="1" customWidth="1"/>
    <col min="6" max="6" width="12" bestFit="1" customWidth="1"/>
    <col min="9" max="9" width="12" bestFit="1" customWidth="1"/>
    <col min="12" max="12" width="12" bestFit="1" customWidth="1"/>
    <col min="15" max="15" width="12" bestFit="1" customWidth="1"/>
    <col min="18" max="18" width="12" bestFit="1" customWidth="1"/>
    <col min="21" max="21" width="12" bestFit="1" customWidth="1"/>
    <col min="257" max="257" width="31.140625" bestFit="1" customWidth="1"/>
    <col min="259" max="259" width="12.5703125" bestFit="1" customWidth="1"/>
    <col min="262" max="262" width="12" bestFit="1" customWidth="1"/>
    <col min="265" max="265" width="12" bestFit="1" customWidth="1"/>
    <col min="268" max="268" width="12" bestFit="1" customWidth="1"/>
    <col min="271" max="271" width="12" bestFit="1" customWidth="1"/>
    <col min="274" max="274" width="12" bestFit="1" customWidth="1"/>
    <col min="277" max="277" width="12" bestFit="1" customWidth="1"/>
    <col min="513" max="513" width="31.140625" bestFit="1" customWidth="1"/>
    <col min="515" max="515" width="12.5703125" bestFit="1" customWidth="1"/>
    <col min="518" max="518" width="12" bestFit="1" customWidth="1"/>
    <col min="521" max="521" width="12" bestFit="1" customWidth="1"/>
    <col min="524" max="524" width="12" bestFit="1" customWidth="1"/>
    <col min="527" max="527" width="12" bestFit="1" customWidth="1"/>
    <col min="530" max="530" width="12" bestFit="1" customWidth="1"/>
    <col min="533" max="533" width="12" bestFit="1" customWidth="1"/>
    <col min="769" max="769" width="31.140625" bestFit="1" customWidth="1"/>
    <col min="771" max="771" width="12.5703125" bestFit="1" customWidth="1"/>
    <col min="774" max="774" width="12" bestFit="1" customWidth="1"/>
    <col min="777" max="777" width="12" bestFit="1" customWidth="1"/>
    <col min="780" max="780" width="12" bestFit="1" customWidth="1"/>
    <col min="783" max="783" width="12" bestFit="1" customWidth="1"/>
    <col min="786" max="786" width="12" bestFit="1" customWidth="1"/>
    <col min="789" max="789" width="12" bestFit="1" customWidth="1"/>
    <col min="1025" max="1025" width="31.140625" bestFit="1" customWidth="1"/>
    <col min="1027" max="1027" width="12.5703125" bestFit="1" customWidth="1"/>
    <col min="1030" max="1030" width="12" bestFit="1" customWidth="1"/>
    <col min="1033" max="1033" width="12" bestFit="1" customWidth="1"/>
    <col min="1036" max="1036" width="12" bestFit="1" customWidth="1"/>
    <col min="1039" max="1039" width="12" bestFit="1" customWidth="1"/>
    <col min="1042" max="1042" width="12" bestFit="1" customWidth="1"/>
    <col min="1045" max="1045" width="12" bestFit="1" customWidth="1"/>
    <col min="1281" max="1281" width="31.140625" bestFit="1" customWidth="1"/>
    <col min="1283" max="1283" width="12.5703125" bestFit="1" customWidth="1"/>
    <col min="1286" max="1286" width="12" bestFit="1" customWidth="1"/>
    <col min="1289" max="1289" width="12" bestFit="1" customWidth="1"/>
    <col min="1292" max="1292" width="12" bestFit="1" customWidth="1"/>
    <col min="1295" max="1295" width="12" bestFit="1" customWidth="1"/>
    <col min="1298" max="1298" width="12" bestFit="1" customWidth="1"/>
    <col min="1301" max="1301" width="12" bestFit="1" customWidth="1"/>
    <col min="1537" max="1537" width="31.140625" bestFit="1" customWidth="1"/>
    <col min="1539" max="1539" width="12.5703125" bestFit="1" customWidth="1"/>
    <col min="1542" max="1542" width="12" bestFit="1" customWidth="1"/>
    <col min="1545" max="1545" width="12" bestFit="1" customWidth="1"/>
    <col min="1548" max="1548" width="12" bestFit="1" customWidth="1"/>
    <col min="1551" max="1551" width="12" bestFit="1" customWidth="1"/>
    <col min="1554" max="1554" width="12" bestFit="1" customWidth="1"/>
    <col min="1557" max="1557" width="12" bestFit="1" customWidth="1"/>
    <col min="1793" max="1793" width="31.140625" bestFit="1" customWidth="1"/>
    <col min="1795" max="1795" width="12.5703125" bestFit="1" customWidth="1"/>
    <col min="1798" max="1798" width="12" bestFit="1" customWidth="1"/>
    <col min="1801" max="1801" width="12" bestFit="1" customWidth="1"/>
    <col min="1804" max="1804" width="12" bestFit="1" customWidth="1"/>
    <col min="1807" max="1807" width="12" bestFit="1" customWidth="1"/>
    <col min="1810" max="1810" width="12" bestFit="1" customWidth="1"/>
    <col min="1813" max="1813" width="12" bestFit="1" customWidth="1"/>
    <col min="2049" max="2049" width="31.140625" bestFit="1" customWidth="1"/>
    <col min="2051" max="2051" width="12.5703125" bestFit="1" customWidth="1"/>
    <col min="2054" max="2054" width="12" bestFit="1" customWidth="1"/>
    <col min="2057" max="2057" width="12" bestFit="1" customWidth="1"/>
    <col min="2060" max="2060" width="12" bestFit="1" customWidth="1"/>
    <col min="2063" max="2063" width="12" bestFit="1" customWidth="1"/>
    <col min="2066" max="2066" width="12" bestFit="1" customWidth="1"/>
    <col min="2069" max="2069" width="12" bestFit="1" customWidth="1"/>
    <col min="2305" max="2305" width="31.140625" bestFit="1" customWidth="1"/>
    <col min="2307" max="2307" width="12.5703125" bestFit="1" customWidth="1"/>
    <col min="2310" max="2310" width="12" bestFit="1" customWidth="1"/>
    <col min="2313" max="2313" width="12" bestFit="1" customWidth="1"/>
    <col min="2316" max="2316" width="12" bestFit="1" customWidth="1"/>
    <col min="2319" max="2319" width="12" bestFit="1" customWidth="1"/>
    <col min="2322" max="2322" width="12" bestFit="1" customWidth="1"/>
    <col min="2325" max="2325" width="12" bestFit="1" customWidth="1"/>
    <col min="2561" max="2561" width="31.140625" bestFit="1" customWidth="1"/>
    <col min="2563" max="2563" width="12.5703125" bestFit="1" customWidth="1"/>
    <col min="2566" max="2566" width="12" bestFit="1" customWidth="1"/>
    <col min="2569" max="2569" width="12" bestFit="1" customWidth="1"/>
    <col min="2572" max="2572" width="12" bestFit="1" customWidth="1"/>
    <col min="2575" max="2575" width="12" bestFit="1" customWidth="1"/>
    <col min="2578" max="2578" width="12" bestFit="1" customWidth="1"/>
    <col min="2581" max="2581" width="12" bestFit="1" customWidth="1"/>
    <col min="2817" max="2817" width="31.140625" bestFit="1" customWidth="1"/>
    <col min="2819" max="2819" width="12.5703125" bestFit="1" customWidth="1"/>
    <col min="2822" max="2822" width="12" bestFit="1" customWidth="1"/>
    <col min="2825" max="2825" width="12" bestFit="1" customWidth="1"/>
    <col min="2828" max="2828" width="12" bestFit="1" customWidth="1"/>
    <col min="2831" max="2831" width="12" bestFit="1" customWidth="1"/>
    <col min="2834" max="2834" width="12" bestFit="1" customWidth="1"/>
    <col min="2837" max="2837" width="12" bestFit="1" customWidth="1"/>
    <col min="3073" max="3073" width="31.140625" bestFit="1" customWidth="1"/>
    <col min="3075" max="3075" width="12.5703125" bestFit="1" customWidth="1"/>
    <col min="3078" max="3078" width="12" bestFit="1" customWidth="1"/>
    <col min="3081" max="3081" width="12" bestFit="1" customWidth="1"/>
    <col min="3084" max="3084" width="12" bestFit="1" customWidth="1"/>
    <col min="3087" max="3087" width="12" bestFit="1" customWidth="1"/>
    <col min="3090" max="3090" width="12" bestFit="1" customWidth="1"/>
    <col min="3093" max="3093" width="12" bestFit="1" customWidth="1"/>
    <col min="3329" max="3329" width="31.140625" bestFit="1" customWidth="1"/>
    <col min="3331" max="3331" width="12.5703125" bestFit="1" customWidth="1"/>
    <col min="3334" max="3334" width="12" bestFit="1" customWidth="1"/>
    <col min="3337" max="3337" width="12" bestFit="1" customWidth="1"/>
    <col min="3340" max="3340" width="12" bestFit="1" customWidth="1"/>
    <col min="3343" max="3343" width="12" bestFit="1" customWidth="1"/>
    <col min="3346" max="3346" width="12" bestFit="1" customWidth="1"/>
    <col min="3349" max="3349" width="12" bestFit="1" customWidth="1"/>
    <col min="3585" max="3585" width="31.140625" bestFit="1" customWidth="1"/>
    <col min="3587" max="3587" width="12.5703125" bestFit="1" customWidth="1"/>
    <col min="3590" max="3590" width="12" bestFit="1" customWidth="1"/>
    <col min="3593" max="3593" width="12" bestFit="1" customWidth="1"/>
    <col min="3596" max="3596" width="12" bestFit="1" customWidth="1"/>
    <col min="3599" max="3599" width="12" bestFit="1" customWidth="1"/>
    <col min="3602" max="3602" width="12" bestFit="1" customWidth="1"/>
    <col min="3605" max="3605" width="12" bestFit="1" customWidth="1"/>
    <col min="3841" max="3841" width="31.140625" bestFit="1" customWidth="1"/>
    <col min="3843" max="3843" width="12.5703125" bestFit="1" customWidth="1"/>
    <col min="3846" max="3846" width="12" bestFit="1" customWidth="1"/>
    <col min="3849" max="3849" width="12" bestFit="1" customWidth="1"/>
    <col min="3852" max="3852" width="12" bestFit="1" customWidth="1"/>
    <col min="3855" max="3855" width="12" bestFit="1" customWidth="1"/>
    <col min="3858" max="3858" width="12" bestFit="1" customWidth="1"/>
    <col min="3861" max="3861" width="12" bestFit="1" customWidth="1"/>
    <col min="4097" max="4097" width="31.140625" bestFit="1" customWidth="1"/>
    <col min="4099" max="4099" width="12.5703125" bestFit="1" customWidth="1"/>
    <col min="4102" max="4102" width="12" bestFit="1" customWidth="1"/>
    <col min="4105" max="4105" width="12" bestFit="1" customWidth="1"/>
    <col min="4108" max="4108" width="12" bestFit="1" customWidth="1"/>
    <col min="4111" max="4111" width="12" bestFit="1" customWidth="1"/>
    <col min="4114" max="4114" width="12" bestFit="1" customWidth="1"/>
    <col min="4117" max="4117" width="12" bestFit="1" customWidth="1"/>
    <col min="4353" max="4353" width="31.140625" bestFit="1" customWidth="1"/>
    <col min="4355" max="4355" width="12.5703125" bestFit="1" customWidth="1"/>
    <col min="4358" max="4358" width="12" bestFit="1" customWidth="1"/>
    <col min="4361" max="4361" width="12" bestFit="1" customWidth="1"/>
    <col min="4364" max="4364" width="12" bestFit="1" customWidth="1"/>
    <col min="4367" max="4367" width="12" bestFit="1" customWidth="1"/>
    <col min="4370" max="4370" width="12" bestFit="1" customWidth="1"/>
    <col min="4373" max="4373" width="12" bestFit="1" customWidth="1"/>
    <col min="4609" max="4609" width="31.140625" bestFit="1" customWidth="1"/>
    <col min="4611" max="4611" width="12.5703125" bestFit="1" customWidth="1"/>
    <col min="4614" max="4614" width="12" bestFit="1" customWidth="1"/>
    <col min="4617" max="4617" width="12" bestFit="1" customWidth="1"/>
    <col min="4620" max="4620" width="12" bestFit="1" customWidth="1"/>
    <col min="4623" max="4623" width="12" bestFit="1" customWidth="1"/>
    <col min="4626" max="4626" width="12" bestFit="1" customWidth="1"/>
    <col min="4629" max="4629" width="12" bestFit="1" customWidth="1"/>
    <col min="4865" max="4865" width="31.140625" bestFit="1" customWidth="1"/>
    <col min="4867" max="4867" width="12.5703125" bestFit="1" customWidth="1"/>
    <col min="4870" max="4870" width="12" bestFit="1" customWidth="1"/>
    <col min="4873" max="4873" width="12" bestFit="1" customWidth="1"/>
    <col min="4876" max="4876" width="12" bestFit="1" customWidth="1"/>
    <col min="4879" max="4879" width="12" bestFit="1" customWidth="1"/>
    <col min="4882" max="4882" width="12" bestFit="1" customWidth="1"/>
    <col min="4885" max="4885" width="12" bestFit="1" customWidth="1"/>
    <col min="5121" max="5121" width="31.140625" bestFit="1" customWidth="1"/>
    <col min="5123" max="5123" width="12.5703125" bestFit="1" customWidth="1"/>
    <col min="5126" max="5126" width="12" bestFit="1" customWidth="1"/>
    <col min="5129" max="5129" width="12" bestFit="1" customWidth="1"/>
    <col min="5132" max="5132" width="12" bestFit="1" customWidth="1"/>
    <col min="5135" max="5135" width="12" bestFit="1" customWidth="1"/>
    <col min="5138" max="5138" width="12" bestFit="1" customWidth="1"/>
    <col min="5141" max="5141" width="12" bestFit="1" customWidth="1"/>
    <col min="5377" max="5377" width="31.140625" bestFit="1" customWidth="1"/>
    <col min="5379" max="5379" width="12.5703125" bestFit="1" customWidth="1"/>
    <col min="5382" max="5382" width="12" bestFit="1" customWidth="1"/>
    <col min="5385" max="5385" width="12" bestFit="1" customWidth="1"/>
    <col min="5388" max="5388" width="12" bestFit="1" customWidth="1"/>
    <col min="5391" max="5391" width="12" bestFit="1" customWidth="1"/>
    <col min="5394" max="5394" width="12" bestFit="1" customWidth="1"/>
    <col min="5397" max="5397" width="12" bestFit="1" customWidth="1"/>
    <col min="5633" max="5633" width="31.140625" bestFit="1" customWidth="1"/>
    <col min="5635" max="5635" width="12.5703125" bestFit="1" customWidth="1"/>
    <col min="5638" max="5638" width="12" bestFit="1" customWidth="1"/>
    <col min="5641" max="5641" width="12" bestFit="1" customWidth="1"/>
    <col min="5644" max="5644" width="12" bestFit="1" customWidth="1"/>
    <col min="5647" max="5647" width="12" bestFit="1" customWidth="1"/>
    <col min="5650" max="5650" width="12" bestFit="1" customWidth="1"/>
    <col min="5653" max="5653" width="12" bestFit="1" customWidth="1"/>
    <col min="5889" max="5889" width="31.140625" bestFit="1" customWidth="1"/>
    <col min="5891" max="5891" width="12.5703125" bestFit="1" customWidth="1"/>
    <col min="5894" max="5894" width="12" bestFit="1" customWidth="1"/>
    <col min="5897" max="5897" width="12" bestFit="1" customWidth="1"/>
    <col min="5900" max="5900" width="12" bestFit="1" customWidth="1"/>
    <col min="5903" max="5903" width="12" bestFit="1" customWidth="1"/>
    <col min="5906" max="5906" width="12" bestFit="1" customWidth="1"/>
    <col min="5909" max="5909" width="12" bestFit="1" customWidth="1"/>
    <col min="6145" max="6145" width="31.140625" bestFit="1" customWidth="1"/>
    <col min="6147" max="6147" width="12.5703125" bestFit="1" customWidth="1"/>
    <col min="6150" max="6150" width="12" bestFit="1" customWidth="1"/>
    <col min="6153" max="6153" width="12" bestFit="1" customWidth="1"/>
    <col min="6156" max="6156" width="12" bestFit="1" customWidth="1"/>
    <col min="6159" max="6159" width="12" bestFit="1" customWidth="1"/>
    <col min="6162" max="6162" width="12" bestFit="1" customWidth="1"/>
    <col min="6165" max="6165" width="12" bestFit="1" customWidth="1"/>
    <col min="6401" max="6401" width="31.140625" bestFit="1" customWidth="1"/>
    <col min="6403" max="6403" width="12.5703125" bestFit="1" customWidth="1"/>
    <col min="6406" max="6406" width="12" bestFit="1" customWidth="1"/>
    <col min="6409" max="6409" width="12" bestFit="1" customWidth="1"/>
    <col min="6412" max="6412" width="12" bestFit="1" customWidth="1"/>
    <col min="6415" max="6415" width="12" bestFit="1" customWidth="1"/>
    <col min="6418" max="6418" width="12" bestFit="1" customWidth="1"/>
    <col min="6421" max="6421" width="12" bestFit="1" customWidth="1"/>
    <col min="6657" max="6657" width="31.140625" bestFit="1" customWidth="1"/>
    <col min="6659" max="6659" width="12.5703125" bestFit="1" customWidth="1"/>
    <col min="6662" max="6662" width="12" bestFit="1" customWidth="1"/>
    <col min="6665" max="6665" width="12" bestFit="1" customWidth="1"/>
    <col min="6668" max="6668" width="12" bestFit="1" customWidth="1"/>
    <col min="6671" max="6671" width="12" bestFit="1" customWidth="1"/>
    <col min="6674" max="6674" width="12" bestFit="1" customWidth="1"/>
    <col min="6677" max="6677" width="12" bestFit="1" customWidth="1"/>
    <col min="6913" max="6913" width="31.140625" bestFit="1" customWidth="1"/>
    <col min="6915" max="6915" width="12.5703125" bestFit="1" customWidth="1"/>
    <col min="6918" max="6918" width="12" bestFit="1" customWidth="1"/>
    <col min="6921" max="6921" width="12" bestFit="1" customWidth="1"/>
    <col min="6924" max="6924" width="12" bestFit="1" customWidth="1"/>
    <col min="6927" max="6927" width="12" bestFit="1" customWidth="1"/>
    <col min="6930" max="6930" width="12" bestFit="1" customWidth="1"/>
    <col min="6933" max="6933" width="12" bestFit="1" customWidth="1"/>
    <col min="7169" max="7169" width="31.140625" bestFit="1" customWidth="1"/>
    <col min="7171" max="7171" width="12.5703125" bestFit="1" customWidth="1"/>
    <col min="7174" max="7174" width="12" bestFit="1" customWidth="1"/>
    <col min="7177" max="7177" width="12" bestFit="1" customWidth="1"/>
    <col min="7180" max="7180" width="12" bestFit="1" customWidth="1"/>
    <col min="7183" max="7183" width="12" bestFit="1" customWidth="1"/>
    <col min="7186" max="7186" width="12" bestFit="1" customWidth="1"/>
    <col min="7189" max="7189" width="12" bestFit="1" customWidth="1"/>
    <col min="7425" max="7425" width="31.140625" bestFit="1" customWidth="1"/>
    <col min="7427" max="7427" width="12.5703125" bestFit="1" customWidth="1"/>
    <col min="7430" max="7430" width="12" bestFit="1" customWidth="1"/>
    <col min="7433" max="7433" width="12" bestFit="1" customWidth="1"/>
    <col min="7436" max="7436" width="12" bestFit="1" customWidth="1"/>
    <col min="7439" max="7439" width="12" bestFit="1" customWidth="1"/>
    <col min="7442" max="7442" width="12" bestFit="1" customWidth="1"/>
    <col min="7445" max="7445" width="12" bestFit="1" customWidth="1"/>
    <col min="7681" max="7681" width="31.140625" bestFit="1" customWidth="1"/>
    <col min="7683" max="7683" width="12.5703125" bestFit="1" customWidth="1"/>
    <col min="7686" max="7686" width="12" bestFit="1" customWidth="1"/>
    <col min="7689" max="7689" width="12" bestFit="1" customWidth="1"/>
    <col min="7692" max="7692" width="12" bestFit="1" customWidth="1"/>
    <col min="7695" max="7695" width="12" bestFit="1" customWidth="1"/>
    <col min="7698" max="7698" width="12" bestFit="1" customWidth="1"/>
    <col min="7701" max="7701" width="12" bestFit="1" customWidth="1"/>
    <col min="7937" max="7937" width="31.140625" bestFit="1" customWidth="1"/>
    <col min="7939" max="7939" width="12.5703125" bestFit="1" customWidth="1"/>
    <col min="7942" max="7942" width="12" bestFit="1" customWidth="1"/>
    <col min="7945" max="7945" width="12" bestFit="1" customWidth="1"/>
    <col min="7948" max="7948" width="12" bestFit="1" customWidth="1"/>
    <col min="7951" max="7951" width="12" bestFit="1" customWidth="1"/>
    <col min="7954" max="7954" width="12" bestFit="1" customWidth="1"/>
    <col min="7957" max="7957" width="12" bestFit="1" customWidth="1"/>
    <col min="8193" max="8193" width="31.140625" bestFit="1" customWidth="1"/>
    <col min="8195" max="8195" width="12.5703125" bestFit="1" customWidth="1"/>
    <col min="8198" max="8198" width="12" bestFit="1" customWidth="1"/>
    <col min="8201" max="8201" width="12" bestFit="1" customWidth="1"/>
    <col min="8204" max="8204" width="12" bestFit="1" customWidth="1"/>
    <col min="8207" max="8207" width="12" bestFit="1" customWidth="1"/>
    <col min="8210" max="8210" width="12" bestFit="1" customWidth="1"/>
    <col min="8213" max="8213" width="12" bestFit="1" customWidth="1"/>
    <col min="8449" max="8449" width="31.140625" bestFit="1" customWidth="1"/>
    <col min="8451" max="8451" width="12.5703125" bestFit="1" customWidth="1"/>
    <col min="8454" max="8454" width="12" bestFit="1" customWidth="1"/>
    <col min="8457" max="8457" width="12" bestFit="1" customWidth="1"/>
    <col min="8460" max="8460" width="12" bestFit="1" customWidth="1"/>
    <col min="8463" max="8463" width="12" bestFit="1" customWidth="1"/>
    <col min="8466" max="8466" width="12" bestFit="1" customWidth="1"/>
    <col min="8469" max="8469" width="12" bestFit="1" customWidth="1"/>
    <col min="8705" max="8705" width="31.140625" bestFit="1" customWidth="1"/>
    <col min="8707" max="8707" width="12.5703125" bestFit="1" customWidth="1"/>
    <col min="8710" max="8710" width="12" bestFit="1" customWidth="1"/>
    <col min="8713" max="8713" width="12" bestFit="1" customWidth="1"/>
    <col min="8716" max="8716" width="12" bestFit="1" customWidth="1"/>
    <col min="8719" max="8719" width="12" bestFit="1" customWidth="1"/>
    <col min="8722" max="8722" width="12" bestFit="1" customWidth="1"/>
    <col min="8725" max="8725" width="12" bestFit="1" customWidth="1"/>
    <col min="8961" max="8961" width="31.140625" bestFit="1" customWidth="1"/>
    <col min="8963" max="8963" width="12.5703125" bestFit="1" customWidth="1"/>
    <col min="8966" max="8966" width="12" bestFit="1" customWidth="1"/>
    <col min="8969" max="8969" width="12" bestFit="1" customWidth="1"/>
    <col min="8972" max="8972" width="12" bestFit="1" customWidth="1"/>
    <col min="8975" max="8975" width="12" bestFit="1" customWidth="1"/>
    <col min="8978" max="8978" width="12" bestFit="1" customWidth="1"/>
    <col min="8981" max="8981" width="12" bestFit="1" customWidth="1"/>
    <col min="9217" max="9217" width="31.140625" bestFit="1" customWidth="1"/>
    <col min="9219" max="9219" width="12.5703125" bestFit="1" customWidth="1"/>
    <col min="9222" max="9222" width="12" bestFit="1" customWidth="1"/>
    <col min="9225" max="9225" width="12" bestFit="1" customWidth="1"/>
    <col min="9228" max="9228" width="12" bestFit="1" customWidth="1"/>
    <col min="9231" max="9231" width="12" bestFit="1" customWidth="1"/>
    <col min="9234" max="9234" width="12" bestFit="1" customWidth="1"/>
    <col min="9237" max="9237" width="12" bestFit="1" customWidth="1"/>
    <col min="9473" max="9473" width="31.140625" bestFit="1" customWidth="1"/>
    <col min="9475" max="9475" width="12.5703125" bestFit="1" customWidth="1"/>
    <col min="9478" max="9478" width="12" bestFit="1" customWidth="1"/>
    <col min="9481" max="9481" width="12" bestFit="1" customWidth="1"/>
    <col min="9484" max="9484" width="12" bestFit="1" customWidth="1"/>
    <col min="9487" max="9487" width="12" bestFit="1" customWidth="1"/>
    <col min="9490" max="9490" width="12" bestFit="1" customWidth="1"/>
    <col min="9493" max="9493" width="12" bestFit="1" customWidth="1"/>
    <col min="9729" max="9729" width="31.140625" bestFit="1" customWidth="1"/>
    <col min="9731" max="9731" width="12.5703125" bestFit="1" customWidth="1"/>
    <col min="9734" max="9734" width="12" bestFit="1" customWidth="1"/>
    <col min="9737" max="9737" width="12" bestFit="1" customWidth="1"/>
    <col min="9740" max="9740" width="12" bestFit="1" customWidth="1"/>
    <col min="9743" max="9743" width="12" bestFit="1" customWidth="1"/>
    <col min="9746" max="9746" width="12" bestFit="1" customWidth="1"/>
    <col min="9749" max="9749" width="12" bestFit="1" customWidth="1"/>
    <col min="9985" max="9985" width="31.140625" bestFit="1" customWidth="1"/>
    <col min="9987" max="9987" width="12.5703125" bestFit="1" customWidth="1"/>
    <col min="9990" max="9990" width="12" bestFit="1" customWidth="1"/>
    <col min="9993" max="9993" width="12" bestFit="1" customWidth="1"/>
    <col min="9996" max="9996" width="12" bestFit="1" customWidth="1"/>
    <col min="9999" max="9999" width="12" bestFit="1" customWidth="1"/>
    <col min="10002" max="10002" width="12" bestFit="1" customWidth="1"/>
    <col min="10005" max="10005" width="12" bestFit="1" customWidth="1"/>
    <col min="10241" max="10241" width="31.140625" bestFit="1" customWidth="1"/>
    <col min="10243" max="10243" width="12.5703125" bestFit="1" customWidth="1"/>
    <col min="10246" max="10246" width="12" bestFit="1" customWidth="1"/>
    <col min="10249" max="10249" width="12" bestFit="1" customWidth="1"/>
    <col min="10252" max="10252" width="12" bestFit="1" customWidth="1"/>
    <col min="10255" max="10255" width="12" bestFit="1" customWidth="1"/>
    <col min="10258" max="10258" width="12" bestFit="1" customWidth="1"/>
    <col min="10261" max="10261" width="12" bestFit="1" customWidth="1"/>
    <col min="10497" max="10497" width="31.140625" bestFit="1" customWidth="1"/>
    <col min="10499" max="10499" width="12.5703125" bestFit="1" customWidth="1"/>
    <col min="10502" max="10502" width="12" bestFit="1" customWidth="1"/>
    <col min="10505" max="10505" width="12" bestFit="1" customWidth="1"/>
    <col min="10508" max="10508" width="12" bestFit="1" customWidth="1"/>
    <col min="10511" max="10511" width="12" bestFit="1" customWidth="1"/>
    <col min="10514" max="10514" width="12" bestFit="1" customWidth="1"/>
    <col min="10517" max="10517" width="12" bestFit="1" customWidth="1"/>
    <col min="10753" max="10753" width="31.140625" bestFit="1" customWidth="1"/>
    <col min="10755" max="10755" width="12.5703125" bestFit="1" customWidth="1"/>
    <col min="10758" max="10758" width="12" bestFit="1" customWidth="1"/>
    <col min="10761" max="10761" width="12" bestFit="1" customWidth="1"/>
    <col min="10764" max="10764" width="12" bestFit="1" customWidth="1"/>
    <col min="10767" max="10767" width="12" bestFit="1" customWidth="1"/>
    <col min="10770" max="10770" width="12" bestFit="1" customWidth="1"/>
    <col min="10773" max="10773" width="12" bestFit="1" customWidth="1"/>
    <col min="11009" max="11009" width="31.140625" bestFit="1" customWidth="1"/>
    <col min="11011" max="11011" width="12.5703125" bestFit="1" customWidth="1"/>
    <col min="11014" max="11014" width="12" bestFit="1" customWidth="1"/>
    <col min="11017" max="11017" width="12" bestFit="1" customWidth="1"/>
    <col min="11020" max="11020" width="12" bestFit="1" customWidth="1"/>
    <col min="11023" max="11023" width="12" bestFit="1" customWidth="1"/>
    <col min="11026" max="11026" width="12" bestFit="1" customWidth="1"/>
    <col min="11029" max="11029" width="12" bestFit="1" customWidth="1"/>
    <col min="11265" max="11265" width="31.140625" bestFit="1" customWidth="1"/>
    <col min="11267" max="11267" width="12.5703125" bestFit="1" customWidth="1"/>
    <col min="11270" max="11270" width="12" bestFit="1" customWidth="1"/>
    <col min="11273" max="11273" width="12" bestFit="1" customWidth="1"/>
    <col min="11276" max="11276" width="12" bestFit="1" customWidth="1"/>
    <col min="11279" max="11279" width="12" bestFit="1" customWidth="1"/>
    <col min="11282" max="11282" width="12" bestFit="1" customWidth="1"/>
    <col min="11285" max="11285" width="12" bestFit="1" customWidth="1"/>
    <col min="11521" max="11521" width="31.140625" bestFit="1" customWidth="1"/>
    <col min="11523" max="11523" width="12.5703125" bestFit="1" customWidth="1"/>
    <col min="11526" max="11526" width="12" bestFit="1" customWidth="1"/>
    <col min="11529" max="11529" width="12" bestFit="1" customWidth="1"/>
    <col min="11532" max="11532" width="12" bestFit="1" customWidth="1"/>
    <col min="11535" max="11535" width="12" bestFit="1" customWidth="1"/>
    <col min="11538" max="11538" width="12" bestFit="1" customWidth="1"/>
    <col min="11541" max="11541" width="12" bestFit="1" customWidth="1"/>
    <col min="11777" max="11777" width="31.140625" bestFit="1" customWidth="1"/>
    <col min="11779" max="11779" width="12.5703125" bestFit="1" customWidth="1"/>
    <col min="11782" max="11782" width="12" bestFit="1" customWidth="1"/>
    <col min="11785" max="11785" width="12" bestFit="1" customWidth="1"/>
    <col min="11788" max="11788" width="12" bestFit="1" customWidth="1"/>
    <col min="11791" max="11791" width="12" bestFit="1" customWidth="1"/>
    <col min="11794" max="11794" width="12" bestFit="1" customWidth="1"/>
    <col min="11797" max="11797" width="12" bestFit="1" customWidth="1"/>
    <col min="12033" max="12033" width="31.140625" bestFit="1" customWidth="1"/>
    <col min="12035" max="12035" width="12.5703125" bestFit="1" customWidth="1"/>
    <col min="12038" max="12038" width="12" bestFit="1" customWidth="1"/>
    <col min="12041" max="12041" width="12" bestFit="1" customWidth="1"/>
    <col min="12044" max="12044" width="12" bestFit="1" customWidth="1"/>
    <col min="12047" max="12047" width="12" bestFit="1" customWidth="1"/>
    <col min="12050" max="12050" width="12" bestFit="1" customWidth="1"/>
    <col min="12053" max="12053" width="12" bestFit="1" customWidth="1"/>
    <col min="12289" max="12289" width="31.140625" bestFit="1" customWidth="1"/>
    <col min="12291" max="12291" width="12.5703125" bestFit="1" customWidth="1"/>
    <col min="12294" max="12294" width="12" bestFit="1" customWidth="1"/>
    <col min="12297" max="12297" width="12" bestFit="1" customWidth="1"/>
    <col min="12300" max="12300" width="12" bestFit="1" customWidth="1"/>
    <col min="12303" max="12303" width="12" bestFit="1" customWidth="1"/>
    <col min="12306" max="12306" width="12" bestFit="1" customWidth="1"/>
    <col min="12309" max="12309" width="12" bestFit="1" customWidth="1"/>
    <col min="12545" max="12545" width="31.140625" bestFit="1" customWidth="1"/>
    <col min="12547" max="12547" width="12.5703125" bestFit="1" customWidth="1"/>
    <col min="12550" max="12550" width="12" bestFit="1" customWidth="1"/>
    <col min="12553" max="12553" width="12" bestFit="1" customWidth="1"/>
    <col min="12556" max="12556" width="12" bestFit="1" customWidth="1"/>
    <col min="12559" max="12559" width="12" bestFit="1" customWidth="1"/>
    <col min="12562" max="12562" width="12" bestFit="1" customWidth="1"/>
    <col min="12565" max="12565" width="12" bestFit="1" customWidth="1"/>
    <col min="12801" max="12801" width="31.140625" bestFit="1" customWidth="1"/>
    <col min="12803" max="12803" width="12.5703125" bestFit="1" customWidth="1"/>
    <col min="12806" max="12806" width="12" bestFit="1" customWidth="1"/>
    <col min="12809" max="12809" width="12" bestFit="1" customWidth="1"/>
    <col min="12812" max="12812" width="12" bestFit="1" customWidth="1"/>
    <col min="12815" max="12815" width="12" bestFit="1" customWidth="1"/>
    <col min="12818" max="12818" width="12" bestFit="1" customWidth="1"/>
    <col min="12821" max="12821" width="12" bestFit="1" customWidth="1"/>
    <col min="13057" max="13057" width="31.140625" bestFit="1" customWidth="1"/>
    <col min="13059" max="13059" width="12.5703125" bestFit="1" customWidth="1"/>
    <col min="13062" max="13062" width="12" bestFit="1" customWidth="1"/>
    <col min="13065" max="13065" width="12" bestFit="1" customWidth="1"/>
    <col min="13068" max="13068" width="12" bestFit="1" customWidth="1"/>
    <col min="13071" max="13071" width="12" bestFit="1" customWidth="1"/>
    <col min="13074" max="13074" width="12" bestFit="1" customWidth="1"/>
    <col min="13077" max="13077" width="12" bestFit="1" customWidth="1"/>
    <col min="13313" max="13313" width="31.140625" bestFit="1" customWidth="1"/>
    <col min="13315" max="13315" width="12.5703125" bestFit="1" customWidth="1"/>
    <col min="13318" max="13318" width="12" bestFit="1" customWidth="1"/>
    <col min="13321" max="13321" width="12" bestFit="1" customWidth="1"/>
    <col min="13324" max="13324" width="12" bestFit="1" customWidth="1"/>
    <col min="13327" max="13327" width="12" bestFit="1" customWidth="1"/>
    <col min="13330" max="13330" width="12" bestFit="1" customWidth="1"/>
    <col min="13333" max="13333" width="12" bestFit="1" customWidth="1"/>
    <col min="13569" max="13569" width="31.140625" bestFit="1" customWidth="1"/>
    <col min="13571" max="13571" width="12.5703125" bestFit="1" customWidth="1"/>
    <col min="13574" max="13574" width="12" bestFit="1" customWidth="1"/>
    <col min="13577" max="13577" width="12" bestFit="1" customWidth="1"/>
    <col min="13580" max="13580" width="12" bestFit="1" customWidth="1"/>
    <col min="13583" max="13583" width="12" bestFit="1" customWidth="1"/>
    <col min="13586" max="13586" width="12" bestFit="1" customWidth="1"/>
    <col min="13589" max="13589" width="12" bestFit="1" customWidth="1"/>
    <col min="13825" max="13825" width="31.140625" bestFit="1" customWidth="1"/>
    <col min="13827" max="13827" width="12.5703125" bestFit="1" customWidth="1"/>
    <col min="13830" max="13830" width="12" bestFit="1" customWidth="1"/>
    <col min="13833" max="13833" width="12" bestFit="1" customWidth="1"/>
    <col min="13836" max="13836" width="12" bestFit="1" customWidth="1"/>
    <col min="13839" max="13839" width="12" bestFit="1" customWidth="1"/>
    <col min="13842" max="13842" width="12" bestFit="1" customWidth="1"/>
    <col min="13845" max="13845" width="12" bestFit="1" customWidth="1"/>
    <col min="14081" max="14081" width="31.140625" bestFit="1" customWidth="1"/>
    <col min="14083" max="14083" width="12.5703125" bestFit="1" customWidth="1"/>
    <col min="14086" max="14086" width="12" bestFit="1" customWidth="1"/>
    <col min="14089" max="14089" width="12" bestFit="1" customWidth="1"/>
    <col min="14092" max="14092" width="12" bestFit="1" customWidth="1"/>
    <col min="14095" max="14095" width="12" bestFit="1" customWidth="1"/>
    <col min="14098" max="14098" width="12" bestFit="1" customWidth="1"/>
    <col min="14101" max="14101" width="12" bestFit="1" customWidth="1"/>
    <col min="14337" max="14337" width="31.140625" bestFit="1" customWidth="1"/>
    <col min="14339" max="14339" width="12.5703125" bestFit="1" customWidth="1"/>
    <col min="14342" max="14342" width="12" bestFit="1" customWidth="1"/>
    <col min="14345" max="14345" width="12" bestFit="1" customWidth="1"/>
    <col min="14348" max="14348" width="12" bestFit="1" customWidth="1"/>
    <col min="14351" max="14351" width="12" bestFit="1" customWidth="1"/>
    <col min="14354" max="14354" width="12" bestFit="1" customWidth="1"/>
    <col min="14357" max="14357" width="12" bestFit="1" customWidth="1"/>
    <col min="14593" max="14593" width="31.140625" bestFit="1" customWidth="1"/>
    <col min="14595" max="14595" width="12.5703125" bestFit="1" customWidth="1"/>
    <col min="14598" max="14598" width="12" bestFit="1" customWidth="1"/>
    <col min="14601" max="14601" width="12" bestFit="1" customWidth="1"/>
    <col min="14604" max="14604" width="12" bestFit="1" customWidth="1"/>
    <col min="14607" max="14607" width="12" bestFit="1" customWidth="1"/>
    <col min="14610" max="14610" width="12" bestFit="1" customWidth="1"/>
    <col min="14613" max="14613" width="12" bestFit="1" customWidth="1"/>
    <col min="14849" max="14849" width="31.140625" bestFit="1" customWidth="1"/>
    <col min="14851" max="14851" width="12.5703125" bestFit="1" customWidth="1"/>
    <col min="14854" max="14854" width="12" bestFit="1" customWidth="1"/>
    <col min="14857" max="14857" width="12" bestFit="1" customWidth="1"/>
    <col min="14860" max="14860" width="12" bestFit="1" customWidth="1"/>
    <col min="14863" max="14863" width="12" bestFit="1" customWidth="1"/>
    <col min="14866" max="14866" width="12" bestFit="1" customWidth="1"/>
    <col min="14869" max="14869" width="12" bestFit="1" customWidth="1"/>
    <col min="15105" max="15105" width="31.140625" bestFit="1" customWidth="1"/>
    <col min="15107" max="15107" width="12.5703125" bestFit="1" customWidth="1"/>
    <col min="15110" max="15110" width="12" bestFit="1" customWidth="1"/>
    <col min="15113" max="15113" width="12" bestFit="1" customWidth="1"/>
    <col min="15116" max="15116" width="12" bestFit="1" customWidth="1"/>
    <col min="15119" max="15119" width="12" bestFit="1" customWidth="1"/>
    <col min="15122" max="15122" width="12" bestFit="1" customWidth="1"/>
    <col min="15125" max="15125" width="12" bestFit="1" customWidth="1"/>
    <col min="15361" max="15361" width="31.140625" bestFit="1" customWidth="1"/>
    <col min="15363" max="15363" width="12.5703125" bestFit="1" customWidth="1"/>
    <col min="15366" max="15366" width="12" bestFit="1" customWidth="1"/>
    <col min="15369" max="15369" width="12" bestFit="1" customWidth="1"/>
    <col min="15372" max="15372" width="12" bestFit="1" customWidth="1"/>
    <col min="15375" max="15375" width="12" bestFit="1" customWidth="1"/>
    <col min="15378" max="15378" width="12" bestFit="1" customWidth="1"/>
    <col min="15381" max="15381" width="12" bestFit="1" customWidth="1"/>
    <col min="15617" max="15617" width="31.140625" bestFit="1" customWidth="1"/>
    <col min="15619" max="15619" width="12.5703125" bestFit="1" customWidth="1"/>
    <col min="15622" max="15622" width="12" bestFit="1" customWidth="1"/>
    <col min="15625" max="15625" width="12" bestFit="1" customWidth="1"/>
    <col min="15628" max="15628" width="12" bestFit="1" customWidth="1"/>
    <col min="15631" max="15631" width="12" bestFit="1" customWidth="1"/>
    <col min="15634" max="15634" width="12" bestFit="1" customWidth="1"/>
    <col min="15637" max="15637" width="12" bestFit="1" customWidth="1"/>
    <col min="15873" max="15873" width="31.140625" bestFit="1" customWidth="1"/>
    <col min="15875" max="15875" width="12.5703125" bestFit="1" customWidth="1"/>
    <col min="15878" max="15878" width="12" bestFit="1" customWidth="1"/>
    <col min="15881" max="15881" width="12" bestFit="1" customWidth="1"/>
    <col min="15884" max="15884" width="12" bestFit="1" customWidth="1"/>
    <col min="15887" max="15887" width="12" bestFit="1" customWidth="1"/>
    <col min="15890" max="15890" width="12" bestFit="1" customWidth="1"/>
    <col min="15893" max="15893" width="12" bestFit="1" customWidth="1"/>
    <col min="16129" max="16129" width="31.140625" bestFit="1" customWidth="1"/>
    <col min="16131" max="16131" width="12.5703125" bestFit="1" customWidth="1"/>
    <col min="16134" max="16134" width="12" bestFit="1" customWidth="1"/>
    <col min="16137" max="16137" width="12" bestFit="1" customWidth="1"/>
    <col min="16140" max="16140" width="12" bestFit="1" customWidth="1"/>
    <col min="16143" max="16143" width="12" bestFit="1" customWidth="1"/>
    <col min="16146" max="16146" width="12" bestFit="1" customWidth="1"/>
    <col min="16149" max="16149" width="12" bestFit="1" customWidth="1"/>
  </cols>
  <sheetData>
    <row r="1" spans="1:7" ht="15.75" x14ac:dyDescent="0.25">
      <c r="A1" s="12" t="s">
        <v>189</v>
      </c>
      <c r="B1" s="9"/>
      <c r="C1" s="9"/>
      <c r="D1" s="9"/>
      <c r="E1" s="9"/>
      <c r="F1" s="9"/>
      <c r="G1" s="9"/>
    </row>
    <row r="2" spans="1:7" ht="15.75" x14ac:dyDescent="0.25">
      <c r="A2" s="12"/>
      <c r="B2" s="9"/>
      <c r="C2" s="9"/>
      <c r="D2" s="9"/>
      <c r="E2" s="9"/>
      <c r="F2" s="9"/>
      <c r="G2" s="9"/>
    </row>
    <row r="3" spans="1:7" x14ac:dyDescent="0.25">
      <c r="A3" s="90" t="s">
        <v>289</v>
      </c>
      <c r="B3" s="90"/>
      <c r="C3" s="90"/>
      <c r="D3" s="90"/>
      <c r="E3" s="90"/>
      <c r="F3" s="90"/>
      <c r="G3" s="90"/>
    </row>
    <row r="4" spans="1:7" x14ac:dyDescent="0.25">
      <c r="A4" s="90"/>
      <c r="B4" s="90"/>
      <c r="C4" s="90"/>
      <c r="D4" s="90"/>
      <c r="E4" s="90"/>
      <c r="F4" s="90"/>
      <c r="G4" s="90"/>
    </row>
    <row r="5" spans="1:7" ht="15.75" x14ac:dyDescent="0.25">
      <c r="A5" s="12"/>
      <c r="B5" s="9"/>
      <c r="C5" s="9"/>
      <c r="D5" s="9"/>
      <c r="E5" s="9"/>
      <c r="F5" s="9"/>
      <c r="G5" s="9"/>
    </row>
    <row r="6" spans="1:7" ht="15.75" x14ac:dyDescent="0.25">
      <c r="A6" s="5"/>
      <c r="B6" s="104" t="s">
        <v>221</v>
      </c>
      <c r="C6" s="104"/>
      <c r="D6" s="9"/>
      <c r="E6" s="9"/>
      <c r="F6" s="9"/>
      <c r="G6" s="9"/>
    </row>
    <row r="7" spans="1:7" ht="25.5" x14ac:dyDescent="0.25">
      <c r="A7" s="6"/>
      <c r="B7" s="48" t="s">
        <v>190</v>
      </c>
      <c r="C7" s="49" t="s">
        <v>191</v>
      </c>
      <c r="D7" s="9"/>
      <c r="E7" s="9"/>
      <c r="F7" s="9"/>
      <c r="G7" s="9"/>
    </row>
    <row r="8" spans="1:7" x14ac:dyDescent="0.25">
      <c r="A8" s="63" t="s">
        <v>192</v>
      </c>
      <c r="B8" s="80">
        <v>44601</v>
      </c>
      <c r="C8" s="81">
        <f>B8/$B$12</f>
        <v>0.79553724315068497</v>
      </c>
      <c r="D8" s="9"/>
      <c r="E8" s="9"/>
      <c r="F8" s="9"/>
      <c r="G8" s="9"/>
    </row>
    <row r="9" spans="1:7" x14ac:dyDescent="0.25">
      <c r="A9" s="63" t="s">
        <v>193</v>
      </c>
      <c r="B9" s="80">
        <v>1573</v>
      </c>
      <c r="C9" s="81">
        <f>B9/$B$12</f>
        <v>2.8057220319634705E-2</v>
      </c>
      <c r="D9" s="9"/>
      <c r="E9" s="9"/>
      <c r="F9" s="9"/>
      <c r="G9" s="9"/>
    </row>
    <row r="10" spans="1:7" x14ac:dyDescent="0.25">
      <c r="A10" s="63" t="s">
        <v>194</v>
      </c>
      <c r="B10" s="80">
        <v>1465</v>
      </c>
      <c r="C10" s="81">
        <f>B10/$B$12</f>
        <v>2.6130850456621006E-2</v>
      </c>
      <c r="D10" s="9"/>
      <c r="E10" s="9"/>
      <c r="F10" s="9"/>
      <c r="G10" s="9"/>
    </row>
    <row r="11" spans="1:7" x14ac:dyDescent="0.25">
      <c r="A11" s="63" t="s">
        <v>195</v>
      </c>
      <c r="B11" s="80">
        <v>8425</v>
      </c>
      <c r="C11" s="81">
        <f>B11/$B$12</f>
        <v>0.15027468607305935</v>
      </c>
      <c r="D11" s="9"/>
      <c r="E11" s="9"/>
      <c r="F11" s="9"/>
      <c r="G11" s="9"/>
    </row>
    <row r="12" spans="1:7" x14ac:dyDescent="0.25">
      <c r="A12" s="63" t="s">
        <v>5</v>
      </c>
      <c r="B12" s="80">
        <f>SUM(B8:B11)</f>
        <v>56064</v>
      </c>
      <c r="C12" s="81">
        <f>B12/$B$12</f>
        <v>1</v>
      </c>
      <c r="D12" s="9"/>
      <c r="E12" s="9"/>
      <c r="F12" s="9"/>
      <c r="G12" s="9"/>
    </row>
    <row r="13" spans="1:7" ht="15.75" x14ac:dyDescent="0.25">
      <c r="A13" s="12"/>
      <c r="B13" s="9"/>
      <c r="C13" s="9"/>
      <c r="D13" s="9"/>
      <c r="E13" s="9"/>
      <c r="F13" s="9"/>
      <c r="G13" s="9"/>
    </row>
    <row r="14" spans="1:7" ht="15.75" x14ac:dyDescent="0.25">
      <c r="A14" s="12"/>
      <c r="B14" s="9"/>
      <c r="C14" s="9"/>
      <c r="D14" s="9"/>
      <c r="E14" s="9"/>
      <c r="F14" s="9"/>
      <c r="G14" s="9"/>
    </row>
    <row r="15" spans="1:7" ht="15.75" x14ac:dyDescent="0.25">
      <c r="A15" s="12"/>
      <c r="B15" s="9"/>
      <c r="C15" s="9"/>
      <c r="D15" s="9"/>
      <c r="E15" s="9"/>
      <c r="F15" s="9"/>
      <c r="G15" s="9"/>
    </row>
    <row r="16" spans="1:7" ht="15.75" x14ac:dyDescent="0.25">
      <c r="A16" s="12"/>
      <c r="B16" s="9"/>
      <c r="C16" s="9"/>
      <c r="D16" s="9"/>
      <c r="E16" s="9"/>
      <c r="F16" s="9"/>
      <c r="G16" s="9"/>
    </row>
    <row r="17" spans="1:7" ht="15.75" x14ac:dyDescent="0.25">
      <c r="A17" s="12"/>
      <c r="B17" s="9"/>
      <c r="C17" s="9"/>
      <c r="D17" s="9"/>
      <c r="E17" s="9"/>
      <c r="F17" s="9"/>
      <c r="G17" s="9"/>
    </row>
    <row r="18" spans="1:7" ht="15.75" x14ac:dyDescent="0.25">
      <c r="A18" s="12"/>
      <c r="B18" s="9"/>
      <c r="C18" s="9"/>
      <c r="D18" s="9"/>
      <c r="E18" s="9"/>
      <c r="F18" s="9"/>
      <c r="G18" s="9"/>
    </row>
    <row r="19" spans="1:7" ht="15.75" x14ac:dyDescent="0.25">
      <c r="A19" s="12"/>
      <c r="B19" s="9"/>
      <c r="C19" s="9"/>
      <c r="D19" s="9"/>
      <c r="E19" s="9"/>
      <c r="F19" s="9"/>
      <c r="G19" s="9"/>
    </row>
    <row r="20" spans="1:7" ht="15.75" x14ac:dyDescent="0.25">
      <c r="A20" s="12"/>
      <c r="B20" s="9"/>
      <c r="C20" s="9"/>
      <c r="D20" s="9"/>
      <c r="E20" s="9"/>
      <c r="F20" s="9"/>
      <c r="G20" s="9"/>
    </row>
    <row r="21" spans="1:7" ht="15.75" x14ac:dyDescent="0.25">
      <c r="A21" s="12"/>
      <c r="B21" s="9"/>
      <c r="C21" s="9"/>
      <c r="D21" s="9"/>
      <c r="E21" s="9"/>
      <c r="F21" s="9"/>
      <c r="G21" s="9"/>
    </row>
    <row r="22" spans="1:7" ht="15.75" x14ac:dyDescent="0.25">
      <c r="A22" s="12"/>
      <c r="B22" s="9"/>
      <c r="C22" s="9"/>
      <c r="D22" s="9"/>
      <c r="E22" s="9"/>
      <c r="F22" s="9"/>
      <c r="G22" s="9"/>
    </row>
    <row r="23" spans="1:7" ht="15.75" x14ac:dyDescent="0.25">
      <c r="A23" s="12"/>
      <c r="B23" s="9"/>
      <c r="C23" s="9"/>
      <c r="D23" s="9"/>
      <c r="E23" s="9"/>
      <c r="F23" s="9"/>
      <c r="G23" s="9"/>
    </row>
    <row r="24" spans="1:7" ht="15.75" x14ac:dyDescent="0.25">
      <c r="A24" s="12"/>
      <c r="B24" s="9"/>
      <c r="C24" s="9"/>
      <c r="D24" s="9"/>
      <c r="E24" s="9"/>
      <c r="F24" s="9"/>
      <c r="G24" s="9"/>
    </row>
    <row r="25" spans="1:7" ht="15.75" x14ac:dyDescent="0.25">
      <c r="A25" s="12"/>
      <c r="B25" s="9"/>
      <c r="C25" s="9"/>
      <c r="D25" s="9"/>
      <c r="E25" s="9"/>
      <c r="F25" s="9"/>
      <c r="G25" s="9"/>
    </row>
    <row r="26" spans="1:7" ht="15.75" x14ac:dyDescent="0.25">
      <c r="A26" s="12"/>
      <c r="B26" s="9"/>
      <c r="C26" s="9"/>
      <c r="D26" s="9"/>
      <c r="E26" s="9"/>
      <c r="F26" s="9"/>
      <c r="G26" s="9"/>
    </row>
    <row r="27" spans="1:7" ht="15" customHeight="1" x14ac:dyDescent="0.25">
      <c r="A27" s="92" t="s">
        <v>290</v>
      </c>
      <c r="B27" s="92"/>
      <c r="C27" s="92"/>
      <c r="D27" s="92"/>
      <c r="E27" s="92"/>
      <c r="F27" s="92"/>
      <c r="G27" s="9"/>
    </row>
    <row r="28" spans="1:7" x14ac:dyDescent="0.25">
      <c r="A28" s="92"/>
      <c r="B28" s="92"/>
      <c r="C28" s="92"/>
      <c r="D28" s="92"/>
      <c r="E28" s="92"/>
      <c r="F28" s="92"/>
      <c r="G28" s="9"/>
    </row>
    <row r="29" spans="1:7" x14ac:dyDescent="0.25">
      <c r="A29" s="92"/>
      <c r="B29" s="92"/>
      <c r="C29" s="92"/>
      <c r="D29" s="92"/>
      <c r="E29" s="92"/>
      <c r="F29" s="92"/>
      <c r="G29" s="9"/>
    </row>
    <row r="30" spans="1:7" x14ac:dyDescent="0.25">
      <c r="A30" s="47"/>
      <c r="B30" s="47"/>
      <c r="C30" s="47"/>
      <c r="D30" s="47"/>
      <c r="E30" s="47"/>
      <c r="F30" s="47"/>
      <c r="G30" s="9"/>
    </row>
    <row r="31" spans="1:7" x14ac:dyDescent="0.25">
      <c r="A31" s="47"/>
      <c r="B31" s="47"/>
      <c r="C31" s="47"/>
      <c r="D31" s="47"/>
      <c r="E31" s="47"/>
      <c r="F31" s="47"/>
      <c r="G31" s="9"/>
    </row>
    <row r="32" spans="1:7" x14ac:dyDescent="0.25">
      <c r="A32" s="90" t="s">
        <v>292</v>
      </c>
      <c r="B32" s="90"/>
      <c r="C32" s="90"/>
      <c r="D32" s="90"/>
      <c r="E32" s="90"/>
      <c r="F32" s="90"/>
      <c r="G32" s="90"/>
    </row>
    <row r="33" spans="1:22" x14ac:dyDescent="0.25">
      <c r="A33" s="90"/>
      <c r="B33" s="90"/>
      <c r="C33" s="90"/>
      <c r="D33" s="90"/>
      <c r="E33" s="90"/>
      <c r="F33" s="90"/>
      <c r="G33" s="90"/>
    </row>
    <row r="35" spans="1:22" ht="15" customHeight="1" x14ac:dyDescent="0.25">
      <c r="B35" s="52"/>
      <c r="C35" s="52"/>
      <c r="D35" s="52"/>
      <c r="E35" s="52"/>
      <c r="F35" s="52"/>
      <c r="G35" s="52"/>
      <c r="H35" s="52"/>
      <c r="I35" s="52"/>
      <c r="J35" s="52"/>
      <c r="K35" s="52"/>
      <c r="L35" s="52"/>
      <c r="M35" s="52"/>
      <c r="N35" s="52"/>
      <c r="O35" s="52"/>
      <c r="P35" s="52"/>
      <c r="Q35" s="52"/>
      <c r="R35" s="52"/>
      <c r="S35" s="52"/>
      <c r="T35" s="52"/>
      <c r="U35" s="52"/>
      <c r="V35" s="52"/>
    </row>
    <row r="36" spans="1:22" x14ac:dyDescent="0.25">
      <c r="A36" s="119" t="s">
        <v>221</v>
      </c>
      <c r="B36" s="119"/>
      <c r="C36" s="119"/>
      <c r="D36" s="119"/>
      <c r="E36" s="119"/>
      <c r="F36" s="119"/>
      <c r="G36" s="119"/>
      <c r="H36" s="119"/>
      <c r="I36" s="119"/>
      <c r="J36" s="119"/>
      <c r="K36" s="119"/>
      <c r="L36" s="119"/>
      <c r="M36" s="119"/>
      <c r="N36" s="119"/>
      <c r="O36" s="119"/>
      <c r="P36" s="119"/>
      <c r="Q36" s="119"/>
      <c r="R36" s="119"/>
      <c r="S36" s="119"/>
      <c r="T36" s="119"/>
      <c r="U36" s="119"/>
      <c r="V36" s="119"/>
    </row>
    <row r="37" spans="1:22" x14ac:dyDescent="0.25">
      <c r="A37" s="120"/>
      <c r="B37" s="116" t="s">
        <v>192</v>
      </c>
      <c r="C37" s="117"/>
      <c r="D37" s="118"/>
      <c r="E37" s="116" t="s">
        <v>196</v>
      </c>
      <c r="F37" s="117"/>
      <c r="G37" s="118"/>
      <c r="H37" s="116" t="s">
        <v>197</v>
      </c>
      <c r="I37" s="117"/>
      <c r="J37" s="118"/>
      <c r="K37" s="116" t="s">
        <v>198</v>
      </c>
      <c r="L37" s="117"/>
      <c r="M37" s="118"/>
      <c r="N37" s="116" t="s">
        <v>199</v>
      </c>
      <c r="O37" s="117"/>
      <c r="P37" s="118"/>
      <c r="Q37" s="116" t="s">
        <v>200</v>
      </c>
      <c r="R37" s="117"/>
      <c r="S37" s="118"/>
      <c r="T37" s="116" t="s">
        <v>201</v>
      </c>
      <c r="U37" s="117"/>
      <c r="V37" s="118"/>
    </row>
    <row r="38" spans="1:22" ht="60" x14ac:dyDescent="0.25">
      <c r="A38" s="121"/>
      <c r="B38" s="53" t="s">
        <v>202</v>
      </c>
      <c r="C38" s="53" t="s">
        <v>220</v>
      </c>
      <c r="D38" s="53" t="s">
        <v>203</v>
      </c>
      <c r="E38" s="53" t="s">
        <v>202</v>
      </c>
      <c r="F38" s="53" t="s">
        <v>220</v>
      </c>
      <c r="G38" s="53" t="s">
        <v>203</v>
      </c>
      <c r="H38" s="53" t="s">
        <v>202</v>
      </c>
      <c r="I38" s="53" t="s">
        <v>220</v>
      </c>
      <c r="J38" s="53" t="s">
        <v>203</v>
      </c>
      <c r="K38" s="53" t="s">
        <v>202</v>
      </c>
      <c r="L38" s="53" t="s">
        <v>220</v>
      </c>
      <c r="M38" s="53" t="s">
        <v>203</v>
      </c>
      <c r="N38" s="53" t="s">
        <v>202</v>
      </c>
      <c r="O38" s="53" t="s">
        <v>220</v>
      </c>
      <c r="P38" s="53" t="s">
        <v>203</v>
      </c>
      <c r="Q38" s="53" t="s">
        <v>202</v>
      </c>
      <c r="R38" s="53" t="s">
        <v>220</v>
      </c>
      <c r="S38" s="53" t="s">
        <v>203</v>
      </c>
      <c r="T38" s="53" t="s">
        <v>202</v>
      </c>
      <c r="U38" s="53" t="s">
        <v>220</v>
      </c>
      <c r="V38" s="53" t="s">
        <v>203</v>
      </c>
    </row>
    <row r="39" spans="1:22" x14ac:dyDescent="0.25">
      <c r="A39" s="50" t="s">
        <v>204</v>
      </c>
      <c r="B39" s="51">
        <f>B8</f>
        <v>44601</v>
      </c>
      <c r="C39" s="51">
        <v>100798</v>
      </c>
      <c r="D39" s="54">
        <f>B39/C39</f>
        <v>0.44247901744082224</v>
      </c>
      <c r="E39" s="51">
        <f>B9</f>
        <v>1573</v>
      </c>
      <c r="F39" s="51">
        <v>100798</v>
      </c>
      <c r="G39" s="54">
        <f>E39/F39</f>
        <v>1.560546836246751E-2</v>
      </c>
      <c r="H39" s="51">
        <f>B10</f>
        <v>1465</v>
      </c>
      <c r="I39" s="51">
        <v>100798</v>
      </c>
      <c r="J39" s="54">
        <f>H39/I39</f>
        <v>1.4534018532113733E-2</v>
      </c>
      <c r="K39" s="51">
        <f>B11</f>
        <v>8425</v>
      </c>
      <c r="L39" s="51">
        <v>100798</v>
      </c>
      <c r="M39" s="54">
        <f>K39/L39</f>
        <v>8.3583007599357134E-2</v>
      </c>
      <c r="N39" s="51">
        <v>0</v>
      </c>
      <c r="O39" s="51">
        <v>100798</v>
      </c>
      <c r="P39" s="54">
        <f>N39/O39</f>
        <v>0</v>
      </c>
      <c r="Q39" s="51">
        <v>0</v>
      </c>
      <c r="R39" s="51">
        <v>100798</v>
      </c>
      <c r="S39" s="54">
        <f>Q39/R39</f>
        <v>0</v>
      </c>
      <c r="T39" s="51">
        <f>B39+E39+H39+K39+N39+Q39</f>
        <v>56064</v>
      </c>
      <c r="U39" s="51">
        <v>100798</v>
      </c>
      <c r="V39" s="54">
        <f>T39/U39</f>
        <v>0.55620151193476064</v>
      </c>
    </row>
    <row r="40" spans="1:22" x14ac:dyDescent="0.25">
      <c r="A40" s="50" t="s">
        <v>205</v>
      </c>
      <c r="B40" s="51">
        <v>139826</v>
      </c>
      <c r="C40" s="51">
        <v>450256</v>
      </c>
      <c r="D40" s="54">
        <f>B40/C40</f>
        <v>0.31054777726448951</v>
      </c>
      <c r="E40" s="51">
        <v>38909</v>
      </c>
      <c r="F40" s="51">
        <v>450256</v>
      </c>
      <c r="G40" s="54">
        <f>E40/F40</f>
        <v>8.641528374968907E-2</v>
      </c>
      <c r="H40" s="51">
        <v>3131</v>
      </c>
      <c r="I40" s="51">
        <v>450256</v>
      </c>
      <c r="J40" s="54">
        <f>H40/I40</f>
        <v>6.9538218258057638E-3</v>
      </c>
      <c r="K40" s="51">
        <v>48365</v>
      </c>
      <c r="L40" s="51">
        <v>450256</v>
      </c>
      <c r="M40" s="54">
        <f>K40/L40</f>
        <v>0.10741666962794499</v>
      </c>
      <c r="N40" s="51">
        <v>0</v>
      </c>
      <c r="O40" s="51">
        <v>450256</v>
      </c>
      <c r="P40" s="54">
        <f>N40/O40</f>
        <v>0</v>
      </c>
      <c r="Q40" s="51">
        <v>0</v>
      </c>
      <c r="R40" s="51">
        <v>450256</v>
      </c>
      <c r="S40" s="54">
        <f>Q40/R40</f>
        <v>0</v>
      </c>
      <c r="T40" s="51">
        <f>B40+E40+H40+K40+N40+Q40</f>
        <v>230231</v>
      </c>
      <c r="U40" s="51">
        <v>450256</v>
      </c>
      <c r="V40" s="54">
        <f>T40/U40</f>
        <v>0.51133355246792933</v>
      </c>
    </row>
    <row r="41" spans="1:22" x14ac:dyDescent="0.25">
      <c r="A41" s="50" t="s">
        <v>206</v>
      </c>
      <c r="B41" s="51">
        <v>82507</v>
      </c>
      <c r="C41" s="51">
        <v>261528</v>
      </c>
      <c r="D41" s="54">
        <f>B41/C41</f>
        <v>0.31548056039888656</v>
      </c>
      <c r="E41" s="51">
        <v>20672</v>
      </c>
      <c r="F41" s="51">
        <v>261528</v>
      </c>
      <c r="G41" s="54">
        <f>E41/F41</f>
        <v>7.9043161726469052E-2</v>
      </c>
      <c r="H41" s="51">
        <v>2186</v>
      </c>
      <c r="I41" s="51">
        <v>261528</v>
      </c>
      <c r="J41" s="54">
        <f>H41/I41</f>
        <v>8.3585696369031237E-3</v>
      </c>
      <c r="K41" s="51">
        <v>31180</v>
      </c>
      <c r="L41" s="51">
        <v>261528</v>
      </c>
      <c r="M41" s="54">
        <f>K41/L41</f>
        <v>0.11922241595546175</v>
      </c>
      <c r="N41" s="51">
        <v>0</v>
      </c>
      <c r="O41" s="51">
        <v>261528</v>
      </c>
      <c r="P41" s="54">
        <f>N41/O41</f>
        <v>0</v>
      </c>
      <c r="Q41" s="51">
        <v>0</v>
      </c>
      <c r="R41" s="51">
        <v>261528</v>
      </c>
      <c r="S41" s="54">
        <f>Q41/R41</f>
        <v>0</v>
      </c>
      <c r="T41" s="51">
        <f>B41+E41+H41+K41+N41+Q41</f>
        <v>136545</v>
      </c>
      <c r="U41" s="51">
        <v>261528</v>
      </c>
      <c r="V41" s="54">
        <f>T41/U41</f>
        <v>0.52210470771772044</v>
      </c>
    </row>
    <row r="42" spans="1:22" x14ac:dyDescent="0.25">
      <c r="A42" s="50" t="s">
        <v>207</v>
      </c>
      <c r="B42" s="51">
        <f>B40+B41</f>
        <v>222333</v>
      </c>
      <c r="C42" s="51">
        <v>711784</v>
      </c>
      <c r="D42" s="54">
        <f>B42/C42</f>
        <v>0.31236021040090817</v>
      </c>
      <c r="E42" s="51">
        <f>E40+E41</f>
        <v>59581</v>
      </c>
      <c r="F42" s="51">
        <v>711784</v>
      </c>
      <c r="G42" s="54">
        <f>E42/F42</f>
        <v>8.3706573904442916E-2</v>
      </c>
      <c r="H42" s="51">
        <f>H40+H41</f>
        <v>5317</v>
      </c>
      <c r="I42" s="51">
        <v>711784</v>
      </c>
      <c r="J42" s="54">
        <f>H42/I42</f>
        <v>7.469962797702674E-3</v>
      </c>
      <c r="K42" s="51">
        <f>K40+K41</f>
        <v>79545</v>
      </c>
      <c r="L42" s="51">
        <v>711784</v>
      </c>
      <c r="M42" s="54">
        <f>K42/L42</f>
        <v>0.11175440864082362</v>
      </c>
      <c r="N42" s="51">
        <f>N40+N41</f>
        <v>0</v>
      </c>
      <c r="O42" s="51">
        <v>711784</v>
      </c>
      <c r="P42" s="54">
        <f>N42/O42</f>
        <v>0</v>
      </c>
      <c r="Q42" s="51">
        <f>Q40+Q41</f>
        <v>0</v>
      </c>
      <c r="R42" s="51">
        <v>711784</v>
      </c>
      <c r="S42" s="54">
        <f>Q42/R42</f>
        <v>0</v>
      </c>
      <c r="T42" s="51">
        <f>B42+E42+H42+K42+N42+Q42</f>
        <v>366776</v>
      </c>
      <c r="U42" s="51">
        <v>711784</v>
      </c>
      <c r="V42" s="54">
        <f>T42/U42</f>
        <v>0.5152911557438774</v>
      </c>
    </row>
    <row r="43" spans="1:22" x14ac:dyDescent="0.25">
      <c r="A43" s="50" t="s">
        <v>208</v>
      </c>
      <c r="B43" s="51">
        <v>12838180</v>
      </c>
      <c r="C43" s="51">
        <v>30590028</v>
      </c>
      <c r="D43" s="54">
        <f>B43/C43</f>
        <v>0.41968513399203167</v>
      </c>
      <c r="E43" s="51">
        <v>757267</v>
      </c>
      <c r="F43" s="51">
        <v>30590028</v>
      </c>
      <c r="G43" s="54">
        <f>E43/F43</f>
        <v>2.4755354915006942E-2</v>
      </c>
      <c r="H43" s="51">
        <v>430066</v>
      </c>
      <c r="I43" s="51">
        <v>30590028</v>
      </c>
      <c r="J43" s="54">
        <f>H43/I43</f>
        <v>1.4059026032928116E-2</v>
      </c>
      <c r="K43" s="51">
        <v>3172200</v>
      </c>
      <c r="L43" s="51">
        <v>30590028</v>
      </c>
      <c r="M43" s="54">
        <f>K43/L43</f>
        <v>0.10370046081683874</v>
      </c>
      <c r="N43" s="51">
        <v>62834</v>
      </c>
      <c r="O43" s="51">
        <v>30590028</v>
      </c>
      <c r="P43" s="54">
        <f>N43/O43</f>
        <v>2.0540680773486054E-3</v>
      </c>
      <c r="Q43" s="51">
        <v>3425</v>
      </c>
      <c r="R43" s="51">
        <v>30590028</v>
      </c>
      <c r="S43" s="54">
        <f>Q43/R43</f>
        <v>1.1196459185980476E-4</v>
      </c>
      <c r="T43" s="51">
        <f>B43+E43+H43+K43+N43+Q43</f>
        <v>17263972</v>
      </c>
      <c r="U43" s="51">
        <v>30590028</v>
      </c>
      <c r="V43" s="54">
        <f>T43/U43</f>
        <v>0.56436600842601381</v>
      </c>
    </row>
    <row r="62" spans="1:5" x14ac:dyDescent="0.25">
      <c r="A62" s="92" t="s">
        <v>291</v>
      </c>
      <c r="B62" s="93"/>
      <c r="C62" s="93"/>
      <c r="D62" s="93"/>
      <c r="E62" s="93"/>
    </row>
    <row r="63" spans="1:5" x14ac:dyDescent="0.25">
      <c r="A63" s="93"/>
      <c r="B63" s="93"/>
      <c r="C63" s="93"/>
      <c r="D63" s="93"/>
      <c r="E63" s="93"/>
    </row>
    <row r="64" spans="1:5" x14ac:dyDescent="0.25">
      <c r="A64" s="93"/>
      <c r="B64" s="93"/>
      <c r="C64" s="93"/>
      <c r="D64" s="93"/>
      <c r="E64" s="93"/>
    </row>
    <row r="65" spans="1:5" x14ac:dyDescent="0.25">
      <c r="A65" s="93"/>
      <c r="B65" s="93"/>
      <c r="C65" s="93"/>
      <c r="D65" s="93"/>
      <c r="E65" s="93"/>
    </row>
  </sheetData>
  <mergeCells count="14">
    <mergeCell ref="A62:E65"/>
    <mergeCell ref="N37:P37"/>
    <mergeCell ref="Q37:S37"/>
    <mergeCell ref="T37:V37"/>
    <mergeCell ref="A3:G4"/>
    <mergeCell ref="B6:C6"/>
    <mergeCell ref="A27:F29"/>
    <mergeCell ref="A32:G33"/>
    <mergeCell ref="A36:V36"/>
    <mergeCell ref="A37:A38"/>
    <mergeCell ref="B37:D37"/>
    <mergeCell ref="E37:G37"/>
    <mergeCell ref="H37:J37"/>
    <mergeCell ref="K37:M3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Info</vt:lpstr>
      <vt:lpstr>Evolución</vt:lpstr>
      <vt:lpstr>Contratadas Sexo-Edad</vt:lpstr>
      <vt:lpstr>Contratos Estudios-Sexo</vt:lpstr>
      <vt:lpstr>Contratos Estudios-Edad</vt:lpstr>
      <vt:lpstr>Contratos por Sectores</vt:lpstr>
      <vt:lpstr>Contratadas Sexo-Edad-Sector</vt:lpstr>
      <vt:lpstr>Contratos-Personas por Sectores</vt:lpstr>
      <vt:lpstr>Contratos Sexo-Edad-Ocupación</vt:lpstr>
      <vt:lpstr>Ocupacions + contratads x sexos</vt:lpstr>
      <vt:lpstr>Duración Contratos-Estudios</vt:lpstr>
      <vt:lpstr>Duración-Formación-Edad</vt:lpstr>
      <vt:lpstr>BORME</vt:lpstr>
      <vt:lpstr>Seguridad Social</vt:lpstr>
    </vt:vector>
  </TitlesOfParts>
  <Company>SETA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Mjose</dc:creator>
  <cp:lastModifiedBy>mjose</cp:lastModifiedBy>
  <dcterms:created xsi:type="dcterms:W3CDTF">2011-09-15T06:36:14Z</dcterms:created>
  <dcterms:modified xsi:type="dcterms:W3CDTF">2018-02-16T13:52:33Z</dcterms:modified>
</cp:coreProperties>
</file>