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7245" windowHeight="4770" activeTab="0"/>
  </bookViews>
  <sheets>
    <sheet name="Info" sheetId="1" r:id="rId1"/>
    <sheet name="Población Badajoz" sheetId="2" r:id="rId2"/>
    <sheet name="Evolución" sheetId="3" r:id="rId3"/>
    <sheet name="PEEA-Desempleo" sheetId="4" r:id="rId4"/>
    <sheet name="Desempleo Sexo-Edad" sheetId="5" r:id="rId5"/>
    <sheet name="Desempleo Sexo- Estudios " sheetId="6" r:id="rId6"/>
    <sheet name="Desempleo Edad-Estudios" sheetId="7" r:id="rId7"/>
    <sheet name="Desempleo Sectores-Sexo" sheetId="8" r:id="rId8"/>
    <sheet name="Desempleo Actividad-Sexos" sheetId="9" r:id="rId9"/>
  </sheets>
  <definedNames/>
  <calcPr fullCalcOnLoad="1"/>
</workbook>
</file>

<file path=xl/sharedStrings.xml><?xml version="1.0" encoding="utf-8"?>
<sst xmlns="http://schemas.openxmlformats.org/spreadsheetml/2006/main" count="344" uniqueCount="243">
  <si>
    <t>FUENTE: Instituto Nacional de Estadística, Padrón Municipal</t>
  </si>
  <si>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</si>
  <si>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</si>
  <si>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</si>
  <si>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</si>
  <si>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</si>
  <si>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</si>
  <si>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</si>
  <si>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</si>
  <si>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</si>
  <si>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</si>
  <si>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</si>
  <si>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</si>
  <si>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</si>
  <si>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</si>
  <si>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</si>
  <si>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</si>
  <si>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</si>
  <si>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</si>
  <si>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</si>
  <si>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</si>
  <si>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</si>
  <si>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</si>
  <si>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</si>
  <si>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</si>
  <si>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</si>
  <si>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</si>
  <si>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</si>
  <si>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</si>
  <si>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</si>
  <si>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</si>
  <si>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</si>
  <si>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</si>
  <si>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</si>
  <si>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</si>
  <si>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</si>
  <si>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</si>
  <si>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</si>
  <si>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</si>
  <si>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</si>
  <si>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</si>
  <si>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</si>
  <si>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</si>
  <si>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</si>
  <si>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Diplomatura</t>
  </si>
  <si>
    <t>Licenciatura y Doctorado</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</si>
  <si>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</si>
  <si>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</si>
  <si>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</si>
  <si>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</si>
  <si>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</si>
  <si>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</si>
  <si>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</si>
  <si>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</si>
  <si>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</si>
  <si>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</si>
  <si>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</si>
  <si>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</si>
  <si>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</si>
  <si>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</si>
  <si>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</si>
  <si>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Admón.  Pública (Defensa y Admón. Local)</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</si>
  <si>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</si>
  <si>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</si>
  <si>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</si>
  <si>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</si>
  <si>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</si>
  <si>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</si>
  <si>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</si>
  <si>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</si>
  <si>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</si>
  <si>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</si>
  <si>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</si>
  <si>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</si>
  <si>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</si>
  <si>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</si>
  <si>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</si>
  <si>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</si>
  <si>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</si>
  <si>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</si>
  <si>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</si>
  <si>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</si>
  <si>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</si>
  <si>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</si>
  <si>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</si>
  <si>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</si>
  <si>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</si>
  <si>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</si>
  <si>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</si>
  <si>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</si>
  <si>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</si>
  <si>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</si>
  <si>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</si>
  <si>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</si>
  <si>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</si>
  <si>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</si>
  <si>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</si>
  <si>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</si>
  <si>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</si>
  <si>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</si>
  <si>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</si>
  <si>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</si>
  <si>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</si>
  <si>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</si>
  <si>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</si>
  <si>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</si>
  <si>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</si>
  <si>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</si>
  <si>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</si>
  <si>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</si>
  <si>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</si>
  <si>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</si>
  <si>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</si>
  <si>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</si>
  <si>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</si>
  <si>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</si>
  <si>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POBLACIÓN DE LA CIUDAD DE BADAJOZ</t>
  </si>
  <si>
    <t>POBLACIÓN EN EDAD ECONÓMICAMENTE ACTIVA</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</si>
  <si>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</si>
  <si>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</si>
  <si>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</si>
  <si>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</si>
  <si>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</si>
  <si>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</si>
  <si>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</si>
  <si>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</si>
  <si>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Enero 2010</t>
  </si>
  <si>
    <t>Febrero 2010</t>
  </si>
  <si>
    <t>Marzo 2010</t>
  </si>
  <si>
    <t>Abril 2010</t>
  </si>
  <si>
    <t>Mayo 2010</t>
  </si>
  <si>
    <t>Junio 2010</t>
  </si>
  <si>
    <t>Julio 2010</t>
  </si>
  <si>
    <t>Agosto 2010</t>
  </si>
  <si>
    <t>Septiembre 2010</t>
  </si>
  <si>
    <t>Octubre 2010</t>
  </si>
  <si>
    <t>Noviembre 2010</t>
  </si>
  <si>
    <t>Diciembre 2010</t>
  </si>
  <si>
    <t>Enero 2011</t>
  </si>
  <si>
    <t>Febrero 2011</t>
  </si>
  <si>
    <t>Marzo 2011</t>
  </si>
  <si>
    <t>Abril 2011</t>
  </si>
  <si>
    <t>Mayo 2011</t>
  </si>
  <si>
    <t>Junio 2011</t>
  </si>
  <si>
    <t>Julio 2011</t>
  </si>
  <si>
    <t>Agosto 2011</t>
  </si>
  <si>
    <t>Septiembre 2011</t>
  </si>
  <si>
    <t>Octubre 2011</t>
  </si>
  <si>
    <t>Noviembre 2011</t>
  </si>
  <si>
    <t>Diciembre 2011</t>
  </si>
  <si>
    <t>Enero 2012</t>
  </si>
  <si>
    <t>Febrero 2012</t>
  </si>
  <si>
    <t>Marzo 2012</t>
  </si>
  <si>
    <t>Abril 2012</t>
  </si>
  <si>
    <t>Mayo 2012</t>
  </si>
  <si>
    <t>Junio 2012</t>
  </si>
  <si>
    <t>Julio 2012</t>
  </si>
  <si>
    <t>Agosto 2012</t>
  </si>
  <si>
    <t>Septiembre 2012</t>
  </si>
  <si>
    <t>Octubre 2012</t>
  </si>
  <si>
    <t>Noviembre 2012</t>
  </si>
  <si>
    <t>Diciembre 2012</t>
  </si>
  <si>
    <t>Enero 2013</t>
  </si>
  <si>
    <t>Febrero 2013</t>
  </si>
  <si>
    <t>Marzo 2013</t>
  </si>
  <si>
    <t>Abril 2013</t>
  </si>
  <si>
    <t>Mayo 2013</t>
  </si>
  <si>
    <t>Junio 2013</t>
  </si>
  <si>
    <t>Julio 2013</t>
  </si>
  <si>
    <t>Agosto 2013</t>
  </si>
  <si>
    <t>Septiembre 2013</t>
  </si>
  <si>
    <t>Octubre 2013</t>
  </si>
  <si>
    <t>Noviembre 2013</t>
  </si>
  <si>
    <t>Diciembre 2013</t>
  </si>
  <si>
    <r>
      <t>Evolución del Desempleo por sexos en la ciudad de Badajoz desde Enero de 2010 hasta la actualidad.</t>
    </r>
    <r>
      <rPr>
        <b/>
        <sz val="11"/>
        <color indexed="8"/>
        <rFont val="Calibri"/>
        <family val="2"/>
      </rPr>
      <t>Fuente</t>
    </r>
    <r>
      <rPr>
        <sz val="11"/>
        <color theme="1"/>
        <rFont val="Calibri"/>
        <family val="2"/>
      </rPr>
      <t>: Elaboración propia a partir de datos del Observatorio del Empleo del SEXPE</t>
    </r>
  </si>
  <si>
    <t>Datos Actualizados a 31 Enero 2013</t>
  </si>
  <si>
    <t>Cualquier comentario o cuestión relativa a esta información puede dirigirse a la Concejalía de Empleo y Desarrollo Económico del Ayuntamiento de Badajoz. Plaza de la Soledad, nº 7. 2ª planta. 06002. Badajoz</t>
  </si>
  <si>
    <t>1 - ENERO - 2013</t>
  </si>
  <si>
    <t>Población de la ciudad de  Badajoz  y Población en Edad Económicamente Activa a 1 de Enero de 2013 según datos del Padrón Municipal de INE</t>
  </si>
  <si>
    <t>Enero 2014</t>
  </si>
  <si>
    <t>Febrero 2014</t>
  </si>
  <si>
    <t>Marzo 2014</t>
  </si>
  <si>
    <t>Abril 2014</t>
  </si>
  <si>
    <t>Mayo 2014</t>
  </si>
  <si>
    <t>Junio 2014</t>
  </si>
  <si>
    <t>Julio 2014</t>
  </si>
  <si>
    <t>Agosto 2014</t>
  </si>
  <si>
    <t>Septiembre 2014</t>
  </si>
  <si>
    <t>Octubre 2014</t>
  </si>
  <si>
    <t>Noviembre 2014</t>
  </si>
  <si>
    <t>Diciembre 2014</t>
  </si>
  <si>
    <t>FEBRERO / 2014</t>
  </si>
  <si>
    <t>Nº de Personas Desempleadas en Febrero de 2014 disgregado por  Intervalo de Edad y Sexo y relacionado con la Población en Edad Económicamente Activa</t>
  </si>
  <si>
    <r>
      <t xml:space="preserve">Porcentaje de personas desempleadas en relación con la PEEA por grupos de edad y sexo en la ciudad en Febrero de 2014 </t>
    </r>
    <r>
      <rPr>
        <b/>
        <sz val="10"/>
        <color indexed="8"/>
        <rFont val="Arial"/>
        <family val="2"/>
      </rPr>
      <t>Fuente:</t>
    </r>
    <r>
      <rPr>
        <sz val="10"/>
        <color indexed="8"/>
        <rFont val="Arial"/>
        <family val="2"/>
      </rPr>
      <t xml:space="preserve"> Elaboración propia a partir de datos del Observatorio del Empleo del SEXPE y Padrón Municipal (INE)</t>
    </r>
  </si>
  <si>
    <t>Nº de Personas Desempledas en Febrero de 2014 disgregada por Intervalo de Edad y Sexo en relación con el desmpleo en su Intervalo de Edad</t>
  </si>
  <si>
    <r>
      <t>Porcentaje de hombres y mujeres desempleadas en relación con la PEEA de su grupo de edad en la ciudad de Badajoz en Febrero de 2014.</t>
    </r>
    <r>
      <rPr>
        <b/>
        <sz val="10"/>
        <color indexed="8"/>
        <rFont val="Arial"/>
        <family val="2"/>
      </rPr>
      <t xml:space="preserve"> Fuente:</t>
    </r>
    <r>
      <rPr>
        <sz val="10"/>
        <color indexed="8"/>
        <rFont val="Arial"/>
        <family val="2"/>
      </rPr>
      <t xml:space="preserve"> Elaboración propia a partir de datos del Observatorio del Empleo del SEXPE y Padrón Municipal (INE)</t>
    </r>
  </si>
  <si>
    <t>Nº de Personas Desempleadas en Febrero de 2014 disgregado por Niveles de Estudios y Sexo y relacionandolo con el porcentaje del total del Desempleo registrado en el mes.</t>
  </si>
  <si>
    <r>
      <t xml:space="preserve">Porcenteje de mujeres y hombres desempleados según niveles formativos en la ciudad de Badajoz en Febrero de 2014. </t>
    </r>
    <r>
      <rPr>
        <b/>
        <sz val="10"/>
        <color indexed="8"/>
        <rFont val="Arial"/>
        <family val="2"/>
      </rPr>
      <t>Fuente:</t>
    </r>
    <r>
      <rPr>
        <sz val="10"/>
        <color indexed="8"/>
        <rFont val="Arial"/>
        <family val="2"/>
      </rPr>
      <t xml:space="preserve"> Elaboración propia a partir de datos del Observatorio del Empleo del SEXPE</t>
    </r>
  </si>
  <si>
    <t>Nº de Personas Desempleadas en Febrero de 2014 disgregadas por Niveles de Estudios, Intervalo de Edad y Sexo</t>
  </si>
  <si>
    <t>Nº de Personas Desempledas en Febrero de 2014 disgregadas por Sectores de Actividad y Sexo y relacionandolo con la representatividad de cada sexo en cada sector</t>
  </si>
  <si>
    <r>
      <t xml:space="preserve">Porcentaje de desempleo por sectores de actividad en la ciudad de Badajoz en Febrero de 2014. </t>
    </r>
    <r>
      <rPr>
        <b/>
        <sz val="10"/>
        <color indexed="8"/>
        <rFont val="Arial"/>
        <family val="2"/>
      </rPr>
      <t>Fuente:</t>
    </r>
    <r>
      <rPr>
        <sz val="10"/>
        <color indexed="8"/>
        <rFont val="Arial"/>
        <family val="2"/>
      </rPr>
      <t xml:space="preserve"> Elaboración propia a partir de datos del Observatorio del Empleo del SEXPE</t>
    </r>
  </si>
  <si>
    <r>
      <t xml:space="preserve">Porcentaje de  mujeres y hombres desempleados en relación con cada sector de actividad en la ciudad de Badajoz en Febrero de 2014. </t>
    </r>
    <r>
      <rPr>
        <b/>
        <sz val="10"/>
        <color indexed="8"/>
        <rFont val="Arial"/>
        <family val="2"/>
      </rPr>
      <t>Fuente:</t>
    </r>
    <r>
      <rPr>
        <sz val="10"/>
        <color indexed="8"/>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</si>
  <si>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</si>
  <si>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</si>
  <si>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</si>
  <si>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</si>
  <si>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</si>
  <si>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</si>
  <si>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</si>
  <si>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Reponedores De Hipermercado</t>
  </si>
  <si>
    <t>Mozos De Carga Y Descarga, Almacén Y/O Mercado De Abastos</t>
  </si>
  <si>
    <t>Pinches De Cocina</t>
  </si>
  <si>
    <t>Conductores De Furgoneta, Hasta 3,5 T.</t>
  </si>
  <si>
    <t>Dependientes De Tejidos Y Prendas De Vestir</t>
  </si>
  <si>
    <t>Agentes Comerciales</t>
  </si>
  <si>
    <t>Cajeros De Comercio</t>
  </si>
  <si>
    <t>Ordenanzas</t>
  </si>
  <si>
    <t>Conductores De Camión, En General</t>
  </si>
  <si>
    <t>Maestros De Educación Primaria, En General</t>
  </si>
  <si>
    <t>Trabajadores Agrícolas Excepto En Huertas, Invernaderos, Viveros Y Jardines</t>
  </si>
  <si>
    <t>Pintores Y/O Empapeladores</t>
  </si>
  <si>
    <t>Asistentes Domiciliarios</t>
  </si>
  <si>
    <t>Auxiliares De Clínica</t>
  </si>
  <si>
    <t>Jardineros, En General</t>
  </si>
  <si>
    <t>Cuidadores De Guardería Infantil</t>
  </si>
  <si>
    <t>Enfermeros De Cuidados Generales</t>
  </si>
  <si>
    <t>Carpinteros En General</t>
  </si>
  <si>
    <t>Peones De La Industria De La Alimentación, Bebidas Y Tabaco</t>
  </si>
  <si>
    <t>Peones Agrícolas, En General</t>
  </si>
  <si>
    <t>Asistentes, Acompañantes De Personas</t>
  </si>
  <si>
    <t>Peluqueros De Señoras</t>
  </si>
  <si>
    <t>Cocineros, En General</t>
  </si>
  <si>
    <t>Empleados Administrativos De Entidades Financieras</t>
  </si>
  <si>
    <t>Camareros De Piso (Hostelería)</t>
  </si>
  <si>
    <t>Peones Del Transporte, En General</t>
  </si>
  <si>
    <t>Electricistas De Mantenimiento Y Reparación, En General</t>
  </si>
  <si>
    <t>Empleados De Hogar</t>
  </si>
  <si>
    <t>Mecánicos-Ajustadores Del Automóvil, En General (Turismos Y Furgonetas)</t>
  </si>
  <si>
    <t>Fontaneros</t>
  </si>
  <si>
    <t>Mecánicos De Mantenimiento Y Reparación De Automoción, En General</t>
  </si>
  <si>
    <t>Peones De Obras Publicas, En General</t>
  </si>
  <si>
    <t>Encofradores</t>
  </si>
  <si>
    <t xml:space="preserve">Las 40 Ocupaciones más demandadas en Febrero de 2014 disgregado por Sexo relacionandolo con la representatividad de cada sexo en cada sector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</si>
</sst>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5">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b/>
      <sz val="11"/>
      <color indexed="8"/>
      <name val="Calibri"/>
      <family val="2"/>
    </font>
    <font>
      <sz val="10"/>
      <color indexed="8"/>
      <name val="Calibri"/>
      <family val="2"/>
    </font>
    <font>
      <sz val="10"/>
      <color indexed="8"/>
      <name val="Agency FB"/>
      <family val="2"/>
    </font>
    <font>
      <sz val="9"/>
      <color indexed="8"/>
      <name val="Agency FB"/>
      <family val="2"/>
    </font>
    <font>
      <b/>
      <sz val="9"/>
      <color indexed="8"/>
      <name val="Franklin Gothic Book"/>
      <family val="2"/>
    </font>
    <font>
      <b/>
      <sz val="9"/>
      <color indexed="8"/>
      <name val="Agency FB"/>
      <family val="2"/>
    </font>
    <font>
      <sz val="9"/>
      <color indexed="8"/>
      <name val="Franklin Gothic Book"/>
      <family val="2"/>
    </font>
    <font>
      <b/>
      <sz val="8"/>
      <color indexed="8"/>
      <name val="Agency FB"/>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Arial"/>
      <family val="2"/>
    </font>
    <font>
      <b/>
      <sz val="11"/>
      <color indexed="8"/>
      <name val="Arial"/>
      <family val="2"/>
    </font>
    <font>
      <sz val="12"/>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0"/>
      <color rgb="FF000000"/>
      <name val="Arial"/>
      <family val="2"/>
    </font>
    <font>
      <b/>
      <sz val="11"/>
      <color theme="1"/>
      <name val="Arial"/>
      <family val="2"/>
    </font>
    <font>
      <sz val="12"/>
      <color theme="1"/>
      <name val="Arial"/>
      <family val="2"/>
    </font>
    <font>
      <sz val="14"/>
      <color theme="1"/>
      <name val="Calibri"/>
      <family val="2"/>
    </font>
    <font>
      <sz val="14"/>
      <color theme="1"/>
      <name val="Arial"/>
      <family val="2"/>
    </font>
    <font>
      <b/>
      <sz val="11"/>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04">
    <xf numFmtId="0" fontId="0" fillId="0" borderId="0" xfId="0" applyFont="1" applyAlignment="1">
      <alignment/>
    </xf>
    <xf numFmtId="0" fontId="0" fillId="0" borderId="0" xfId="0" applyAlignment="1">
      <alignment/>
    </xf>
    <xf numFmtId="0" fontId="54" fillId="0" borderId="0" xfId="0" applyFont="1" applyAlignment="1">
      <alignment/>
    </xf>
    <xf numFmtId="0" fontId="55" fillId="0" borderId="0" xfId="0" applyFont="1" applyAlignment="1">
      <alignment/>
    </xf>
    <xf numFmtId="49" fontId="56" fillId="0" borderId="10" xfId="0" applyNumberFormat="1" applyFont="1" applyBorder="1" applyAlignment="1">
      <alignment/>
    </xf>
    <xf numFmtId="0" fontId="57" fillId="0" borderId="0" xfId="0" applyFont="1" applyBorder="1" applyAlignment="1">
      <alignment horizontal="center"/>
    </xf>
    <xf numFmtId="0" fontId="0" fillId="0" borderId="0" xfId="0" applyBorder="1" applyAlignment="1">
      <alignment/>
    </xf>
    <xf numFmtId="0" fontId="58" fillId="0" borderId="0" xfId="0" applyFont="1" applyBorder="1" applyAlignment="1">
      <alignment horizontal="right" vertical="top" wrapText="1"/>
    </xf>
    <xf numFmtId="0" fontId="58" fillId="0" borderId="0" xfId="0" applyFont="1" applyBorder="1" applyAlignment="1">
      <alignment horizontal="right"/>
    </xf>
    <xf numFmtId="0" fontId="59" fillId="0" borderId="0" xfId="0" applyFont="1" applyBorder="1" applyAlignment="1">
      <alignment horizontal="right" vertical="top" wrapText="1"/>
    </xf>
    <xf numFmtId="0" fontId="59" fillId="0" borderId="0" xfId="0" applyFont="1" applyBorder="1" applyAlignment="1">
      <alignment horizontal="right"/>
    </xf>
    <xf numFmtId="0" fontId="56" fillId="0" borderId="0" xfId="0" applyFont="1" applyBorder="1" applyAlignment="1">
      <alignment/>
    </xf>
    <xf numFmtId="3" fontId="54" fillId="0" borderId="0" xfId="0" applyNumberFormat="1" applyFont="1" applyBorder="1" applyAlignment="1">
      <alignment horizontal="right" vertical="top" wrapText="1"/>
    </xf>
    <xf numFmtId="3" fontId="58" fillId="0" borderId="0" xfId="0" applyNumberFormat="1" applyFont="1" applyBorder="1" applyAlignment="1">
      <alignment horizontal="right"/>
    </xf>
    <xf numFmtId="0" fontId="57" fillId="0" borderId="0" xfId="0" applyFont="1" applyBorder="1" applyAlignment="1">
      <alignment horizontal="right" vertical="top" wrapText="1"/>
    </xf>
    <xf numFmtId="3" fontId="57" fillId="0" borderId="0" xfId="0" applyNumberFormat="1" applyFont="1" applyBorder="1" applyAlignment="1">
      <alignment horizontal="right"/>
    </xf>
    <xf numFmtId="49" fontId="56" fillId="0" borderId="0" xfId="0" applyNumberFormat="1" applyFont="1" applyBorder="1" applyAlignment="1">
      <alignment/>
    </xf>
    <xf numFmtId="3" fontId="60" fillId="0" borderId="0" xfId="0" applyNumberFormat="1" applyFont="1" applyBorder="1" applyAlignment="1">
      <alignment horizontal="right"/>
    </xf>
    <xf numFmtId="3" fontId="54" fillId="0" borderId="0" xfId="0" applyNumberFormat="1" applyFont="1" applyBorder="1" applyAlignment="1">
      <alignment vertical="top" wrapText="1"/>
    </xf>
    <xf numFmtId="3" fontId="54" fillId="0" borderId="0" xfId="0" applyNumberFormat="1" applyFont="1" applyBorder="1" applyAlignment="1">
      <alignment/>
    </xf>
    <xf numFmtId="3" fontId="56" fillId="0" borderId="0" xfId="0" applyNumberFormat="1" applyFont="1" applyBorder="1" applyAlignment="1">
      <alignment/>
    </xf>
    <xf numFmtId="0" fontId="54" fillId="0" borderId="0" xfId="0" applyFont="1" applyAlignment="1">
      <alignment wrapText="1"/>
    </xf>
    <xf numFmtId="0" fontId="54" fillId="0" borderId="0" xfId="0" applyFont="1" applyAlignment="1">
      <alignment/>
    </xf>
    <xf numFmtId="0" fontId="55" fillId="0" borderId="10" xfId="0" applyFont="1" applyBorder="1" applyAlignment="1">
      <alignment horizontal="center" vertical="center" wrapText="1"/>
    </xf>
    <xf numFmtId="0" fontId="55" fillId="0" borderId="10" xfId="0" applyFont="1" applyBorder="1" applyAlignment="1">
      <alignment horizontal="justify" vertical="top" wrapText="1"/>
    </xf>
    <xf numFmtId="3" fontId="54" fillId="0" borderId="10" xfId="0" applyNumberFormat="1" applyFont="1" applyBorder="1" applyAlignment="1">
      <alignment/>
    </xf>
    <xf numFmtId="0" fontId="56" fillId="0" borderId="10" xfId="0" applyFont="1" applyBorder="1" applyAlignment="1">
      <alignment/>
    </xf>
    <xf numFmtId="3" fontId="56" fillId="0" borderId="10" xfId="0" applyNumberFormat="1" applyFont="1" applyBorder="1" applyAlignment="1">
      <alignment/>
    </xf>
    <xf numFmtId="0" fontId="56" fillId="0" borderId="0" xfId="0" applyFont="1" applyAlignment="1">
      <alignment/>
    </xf>
    <xf numFmtId="0" fontId="54" fillId="0" borderId="0" xfId="0" applyFont="1" applyAlignment="1">
      <alignment horizontal="center" vertical="center"/>
    </xf>
    <xf numFmtId="0" fontId="55" fillId="0" borderId="10" xfId="0" applyFont="1" applyBorder="1" applyAlignment="1">
      <alignment horizontal="center" vertical="center"/>
    </xf>
    <xf numFmtId="0" fontId="56" fillId="0" borderId="10" xfId="0" applyFont="1" applyFill="1" applyBorder="1" applyAlignment="1">
      <alignment horizontal="justify" vertical="top" wrapText="1"/>
    </xf>
    <xf numFmtId="0" fontId="54" fillId="0" borderId="0" xfId="0" applyFont="1" applyAlignment="1">
      <alignment horizontal="center" vertical="center" wrapText="1"/>
    </xf>
    <xf numFmtId="0" fontId="54" fillId="0" borderId="10" xfId="0" applyFont="1" applyBorder="1" applyAlignment="1">
      <alignment/>
    </xf>
    <xf numFmtId="0" fontId="55" fillId="0" borderId="10" xfId="0" applyFont="1" applyBorder="1" applyAlignment="1">
      <alignment/>
    </xf>
    <xf numFmtId="49" fontId="55" fillId="0" borderId="10" xfId="0" applyNumberFormat="1" applyFont="1" applyBorder="1" applyAlignment="1">
      <alignment horizontal="center"/>
    </xf>
    <xf numFmtId="0" fontId="55" fillId="0" borderId="10" xfId="0" applyFont="1" applyBorder="1" applyAlignment="1">
      <alignment wrapText="1"/>
    </xf>
    <xf numFmtId="0" fontId="54" fillId="0" borderId="0" xfId="0" applyFont="1" applyAlignment="1">
      <alignment/>
    </xf>
    <xf numFmtId="0" fontId="56" fillId="0" borderId="10" xfId="0" applyFont="1" applyBorder="1" applyAlignment="1">
      <alignment/>
    </xf>
    <xf numFmtId="0" fontId="55" fillId="0" borderId="10" xfId="0" applyFont="1" applyBorder="1" applyAlignment="1">
      <alignment horizontal="center" vertical="center"/>
    </xf>
    <xf numFmtId="0" fontId="61" fillId="0" borderId="0" xfId="0" applyFont="1" applyAlignment="1">
      <alignment/>
    </xf>
    <xf numFmtId="0" fontId="54" fillId="0" borderId="0" xfId="0" applyFont="1" applyAlignment="1">
      <alignment/>
    </xf>
    <xf numFmtId="0" fontId="55" fillId="0" borderId="10" xfId="0" applyFont="1" applyBorder="1" applyAlignment="1">
      <alignment horizontal="center" vertical="center" wrapText="1"/>
    </xf>
    <xf numFmtId="0" fontId="56" fillId="0" borderId="10" xfId="0" applyFont="1" applyBorder="1" applyAlignment="1">
      <alignment/>
    </xf>
    <xf numFmtId="0" fontId="56" fillId="0" borderId="0" xfId="0" applyFont="1" applyAlignment="1">
      <alignment/>
    </xf>
    <xf numFmtId="0" fontId="55" fillId="0" borderId="10" xfId="0" applyFont="1" applyBorder="1" applyAlignment="1">
      <alignment horizontal="center" vertical="center"/>
    </xf>
    <xf numFmtId="0" fontId="54" fillId="0" borderId="0" xfId="0" applyFont="1" applyAlignment="1">
      <alignment/>
    </xf>
    <xf numFmtId="0" fontId="55" fillId="0" borderId="10" xfId="0" applyFont="1" applyBorder="1" applyAlignment="1">
      <alignment horizontal="center" vertical="center" wrapText="1"/>
    </xf>
    <xf numFmtId="0" fontId="56" fillId="0" borderId="0" xfId="0" applyFont="1" applyAlignment="1">
      <alignment/>
    </xf>
    <xf numFmtId="0" fontId="54" fillId="0" borderId="0" xfId="0" applyFont="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horizontal="right"/>
    </xf>
    <xf numFmtId="0" fontId="55" fillId="0" borderId="10" xfId="0" applyFont="1" applyBorder="1" applyAlignment="1">
      <alignment horizontal="right" vertical="center"/>
    </xf>
    <xf numFmtId="0" fontId="56" fillId="0" borderId="0" xfId="0" applyFont="1" applyAlignment="1">
      <alignment/>
    </xf>
    <xf numFmtId="49" fontId="55" fillId="0" borderId="10" xfId="0" applyNumberFormat="1" applyFont="1" applyBorder="1" applyAlignment="1">
      <alignment wrapText="1"/>
    </xf>
    <xf numFmtId="49" fontId="54" fillId="0" borderId="10" xfId="0" applyNumberFormat="1" applyFont="1" applyBorder="1" applyAlignment="1">
      <alignment wrapText="1"/>
    </xf>
    <xf numFmtId="10" fontId="54" fillId="0" borderId="10" xfId="0" applyNumberFormat="1" applyFont="1" applyBorder="1" applyAlignment="1">
      <alignment/>
    </xf>
    <xf numFmtId="0" fontId="55" fillId="0" borderId="10" xfId="0" applyFont="1" applyBorder="1" applyAlignment="1">
      <alignment horizontal="center" vertical="center"/>
    </xf>
    <xf numFmtId="0" fontId="56" fillId="0" borderId="10" xfId="0" applyFont="1" applyBorder="1" applyAlignment="1">
      <alignment horizontal="center"/>
    </xf>
    <xf numFmtId="10" fontId="56" fillId="0" borderId="10" xfId="0" applyNumberFormat="1" applyFont="1" applyBorder="1" applyAlignment="1">
      <alignment/>
    </xf>
    <xf numFmtId="3" fontId="2" fillId="33" borderId="10" xfId="0" applyNumberFormat="1" applyFont="1" applyFill="1" applyBorder="1" applyAlignment="1">
      <alignment horizontal="right" vertical="center" wrapText="1"/>
    </xf>
    <xf numFmtId="9" fontId="54" fillId="0" borderId="10" xfId="78" applyFont="1" applyBorder="1" applyAlignment="1">
      <alignment/>
    </xf>
    <xf numFmtId="10" fontId="54" fillId="0" borderId="10" xfId="78" applyNumberFormat="1" applyFont="1" applyBorder="1" applyAlignment="1">
      <alignment/>
    </xf>
    <xf numFmtId="10" fontId="56" fillId="0" borderId="10" xfId="78" applyNumberFormat="1" applyFont="1" applyBorder="1" applyAlignment="1">
      <alignment/>
    </xf>
    <xf numFmtId="9" fontId="56" fillId="0" borderId="10" xfId="78" applyFont="1" applyBorder="1" applyAlignment="1">
      <alignment/>
    </xf>
    <xf numFmtId="0" fontId="0" fillId="34" borderId="0" xfId="0" applyFill="1" applyAlignment="1">
      <alignment/>
    </xf>
    <xf numFmtId="0" fontId="62" fillId="34" borderId="0" xfId="0" applyFont="1" applyFill="1" applyAlignment="1">
      <alignment vertical="center"/>
    </xf>
    <xf numFmtId="0" fontId="63" fillId="0" borderId="0" xfId="0" applyFont="1" applyAlignment="1">
      <alignment horizontal="center" vertical="center" wrapText="1"/>
    </xf>
    <xf numFmtId="0" fontId="62" fillId="0" borderId="0" xfId="0" applyFont="1" applyAlignment="1">
      <alignment vertical="center"/>
    </xf>
    <xf numFmtId="0" fontId="0" fillId="0" borderId="10" xfId="0" applyBorder="1" applyAlignment="1">
      <alignment/>
    </xf>
    <xf numFmtId="164" fontId="2" fillId="0" borderId="10" xfId="56" applyNumberFormat="1" applyBorder="1">
      <alignment/>
      <protection/>
    </xf>
    <xf numFmtId="0" fontId="64" fillId="0" borderId="0" xfId="0" applyFont="1" applyAlignment="1">
      <alignment wrapText="1"/>
    </xf>
    <xf numFmtId="49" fontId="0" fillId="0" borderId="0" xfId="0" applyNumberFormat="1" applyAlignment="1">
      <alignment/>
    </xf>
    <xf numFmtId="0" fontId="60" fillId="0" borderId="10" xfId="0" applyFont="1" applyBorder="1" applyAlignment="1">
      <alignment horizontal="center" vertical="center"/>
    </xf>
    <xf numFmtId="3" fontId="61" fillId="0" borderId="10" xfId="0" applyNumberFormat="1" applyFont="1" applyBorder="1" applyAlignment="1">
      <alignment/>
    </xf>
    <xf numFmtId="10" fontId="56" fillId="0" borderId="0" xfId="78" applyNumberFormat="1" applyFont="1" applyBorder="1" applyAlignment="1">
      <alignment/>
    </xf>
    <xf numFmtId="49" fontId="54" fillId="0" borderId="10" xfId="0" applyNumberFormat="1" applyFont="1" applyBorder="1" applyAlignment="1">
      <alignment/>
    </xf>
    <xf numFmtId="3" fontId="61" fillId="0" borderId="10" xfId="0" applyNumberFormat="1" applyFont="1" applyBorder="1" applyAlignment="1">
      <alignment/>
    </xf>
    <xf numFmtId="3" fontId="54" fillId="0" borderId="10" xfId="0" applyNumberFormat="1" applyFont="1" applyBorder="1" applyAlignment="1">
      <alignment/>
    </xf>
    <xf numFmtId="164" fontId="2" fillId="33" borderId="10" xfId="75" applyNumberFormat="1" applyFont="1" applyFill="1" applyBorder="1" applyAlignment="1">
      <alignment horizontal="right" vertical="center" wrapText="1"/>
      <protection/>
    </xf>
    <xf numFmtId="164" fontId="2" fillId="33" borderId="10" xfId="56" applyNumberFormat="1" applyFont="1" applyFill="1" applyBorder="1" applyAlignment="1">
      <alignment horizontal="right" vertical="center" wrapText="1"/>
      <protection/>
    </xf>
    <xf numFmtId="3" fontId="0" fillId="0" borderId="0" xfId="0" applyNumberFormat="1" applyAlignment="1">
      <alignment/>
    </xf>
    <xf numFmtId="3" fontId="2" fillId="0" borderId="10" xfId="0" applyNumberFormat="1" applyFont="1" applyBorder="1" applyAlignment="1">
      <alignment/>
    </xf>
    <xf numFmtId="0" fontId="64" fillId="0" borderId="0" xfId="0" applyFont="1" applyAlignment="1">
      <alignment horizontal="left" wrapText="1"/>
    </xf>
    <xf numFmtId="0" fontId="57" fillId="0" borderId="0" xfId="0" applyFont="1" applyBorder="1" applyAlignment="1">
      <alignment horizontal="center" vertical="top" wrapText="1"/>
    </xf>
    <xf numFmtId="49" fontId="56" fillId="0" borderId="10" xfId="0" applyNumberFormat="1" applyFont="1" applyBorder="1" applyAlignment="1">
      <alignment horizontal="center" vertical="center"/>
    </xf>
    <xf numFmtId="0" fontId="60" fillId="0" borderId="10" xfId="0" applyFont="1" applyBorder="1" applyAlignment="1">
      <alignment horizontal="center" wrapText="1"/>
    </xf>
    <xf numFmtId="0" fontId="60" fillId="0" borderId="10" xfId="0" applyFont="1" applyBorder="1" applyAlignment="1">
      <alignment horizontal="center" vertical="center"/>
    </xf>
    <xf numFmtId="0" fontId="0" fillId="0" borderId="0" xfId="0" applyAlignment="1">
      <alignment horizont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4" fillId="0" borderId="0" xfId="0" applyFont="1" applyAlignment="1">
      <alignment horizontal="center" wrapText="1"/>
    </xf>
    <xf numFmtId="0" fontId="55" fillId="0" borderId="10" xfId="0" applyFont="1" applyBorder="1" applyAlignment="1">
      <alignment horizontal="center"/>
    </xf>
    <xf numFmtId="49" fontId="55" fillId="0" borderId="10" xfId="0" applyNumberFormat="1" applyFont="1" applyBorder="1" applyAlignment="1">
      <alignment horizontal="center"/>
    </xf>
    <xf numFmtId="49" fontId="55" fillId="0" borderId="11" xfId="0" applyNumberFormat="1" applyFont="1" applyBorder="1" applyAlignment="1">
      <alignment horizontal="center" vertical="center" wrapText="1"/>
    </xf>
    <xf numFmtId="49" fontId="55" fillId="0" borderId="12" xfId="0" applyNumberFormat="1" applyFont="1" applyBorder="1" applyAlignment="1">
      <alignment horizontal="center" vertical="center" wrapText="1"/>
    </xf>
    <xf numFmtId="49"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64" fillId="0" borderId="0" xfId="0" applyFont="1" applyAlignment="1">
      <alignment horizontal="left"/>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6" fillId="0" borderId="10" xfId="0" applyFont="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 xfId="55"/>
    <cellStyle name="Normal 2 2" xfId="56"/>
    <cellStyle name="Normal 2 3" xfId="57"/>
    <cellStyle name="Normal 2 3 2" xfId="58"/>
    <cellStyle name="Normal 3" xfId="59"/>
    <cellStyle name="Normal 3 2" xfId="60"/>
    <cellStyle name="Normal 3 3" xfId="61"/>
    <cellStyle name="Normal 3 3 2" xfId="62"/>
    <cellStyle name="Normal 3 4" xfId="63"/>
    <cellStyle name="Normal 3 5"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9" xfId="75"/>
    <cellStyle name="Normal 9 2" xfId="76"/>
    <cellStyle name="Notas" xfId="77"/>
    <cellStyle name="Percent" xfId="78"/>
    <cellStyle name="Porcentual 2" xfId="79"/>
    <cellStyle name="Porcentual 3" xfId="80"/>
    <cellStyle name="Porcentual 4" xfId="81"/>
    <cellStyle name="Salida" xfId="82"/>
    <cellStyle name="Texto de advertencia" xfId="83"/>
    <cellStyle name="Texto explicativo" xfId="84"/>
    <cellStyle name="Título"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605"/>
          <c:w val="0.9855"/>
          <c:h val="0.87225"/>
        </c:manualLayout>
      </c:layout>
      <c:barChart>
        <c:barDir val="col"/>
        <c:grouping val="stacked"/>
        <c:varyColors val="0"/>
        <c:ser>
          <c:idx val="0"/>
          <c:order val="0"/>
          <c:tx>
            <c:strRef>
              <c:f>Evolución!$B$8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Evolución!$A$9:$A$68</c:f>
              <c:strCache/>
            </c:strRef>
          </c:cat>
          <c:val>
            <c:numRef>
              <c:f>Evolución!$B$9:$B$68</c:f>
              <c:numCache/>
            </c:numRef>
          </c:val>
        </c:ser>
        <c:ser>
          <c:idx val="1"/>
          <c:order val="1"/>
          <c:tx>
            <c:strRef>
              <c:f>Evolución!$C$8</c:f>
              <c:strCache>
                <c:ptCount val="1"/>
                <c:pt idx="0">
                  <c:v>Mujeres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Evolución!$A$9:$A$68</c:f>
              <c:strCache/>
            </c:strRef>
          </c:cat>
          <c:val>
            <c:numRef>
              <c:f>Evolución!$C$9:$C$68</c:f>
              <c:numCache/>
            </c:numRef>
          </c:val>
        </c:ser>
        <c:overlap val="100"/>
        <c:gapWidth val="50"/>
        <c:axId val="60776137"/>
        <c:axId val="10114322"/>
      </c:barChart>
      <c:catAx>
        <c:axId val="6077613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114322"/>
        <c:crosses val="autoZero"/>
        <c:auto val="1"/>
        <c:lblOffset val="100"/>
        <c:tickLblSkip val="2"/>
        <c:noMultiLvlLbl val="0"/>
      </c:catAx>
      <c:valAx>
        <c:axId val="101143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0776137"/>
        <c:crossesAt val="1"/>
        <c:crossBetween val="between"/>
        <c:dispUnits/>
      </c:valAx>
      <c:spPr>
        <a:solidFill>
          <a:srgbClr val="FFFFFF"/>
        </a:solidFill>
        <a:ln w="3175">
          <a:noFill/>
        </a:ln>
      </c:spPr>
    </c:plotArea>
    <c:legend>
      <c:legendPos val="t"/>
      <c:layout>
        <c:manualLayout>
          <c:xMode val="edge"/>
          <c:yMode val="edge"/>
          <c:x val="0.41425"/>
          <c:y val="0.00925"/>
          <c:w val="0.16725"/>
          <c:h val="0.06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9825"/>
          <c:w val="0.968"/>
          <c:h val="0.92425"/>
        </c:manualLayout>
      </c:layout>
      <c:barChart>
        <c:barDir val="col"/>
        <c:grouping val="clustered"/>
        <c:varyColors val="0"/>
        <c:ser>
          <c:idx val="0"/>
          <c:order val="0"/>
          <c:tx>
            <c:strRef>
              <c:f>'PEEA-Desempleo'!$D$9</c:f>
              <c:strCache>
                <c:ptCount val="1"/>
                <c:pt idx="0">
                  <c:v>%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'PEEA-Desempleo'!$A$10:$A$19</c:f>
              <c:strCache/>
            </c:strRef>
          </c:cat>
          <c:val>
            <c:numRef>
              <c:f>'PEEA-Desempleo'!$D$10:$D$19</c:f>
              <c:numCache/>
            </c:numRef>
          </c:val>
        </c:ser>
        <c:ser>
          <c:idx val="1"/>
          <c:order val="1"/>
          <c:tx>
            <c:strRef>
              <c:f>'PEEA-Desempleo'!$G$9</c:f>
              <c:strCache>
                <c:ptCount val="1"/>
                <c:pt idx="0">
                  <c:v>%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'PEEA-Desempleo'!$A$10:$A$19</c:f>
              <c:strCache/>
            </c:strRef>
          </c:cat>
          <c:val>
            <c:numRef>
              <c:f>'PEEA-Desempleo'!$G$10:$G$19</c:f>
              <c:numCache/>
            </c:numRef>
          </c:val>
        </c:ser>
        <c:axId val="23920035"/>
        <c:axId val="13953724"/>
      </c:barChart>
      <c:catAx>
        <c:axId val="2392003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953724"/>
        <c:crosses val="autoZero"/>
        <c:auto val="1"/>
        <c:lblOffset val="100"/>
        <c:tickLblSkip val="1"/>
        <c:noMultiLvlLbl val="0"/>
      </c:catAx>
      <c:valAx>
        <c:axId val="1395372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3920035"/>
        <c:crossesAt val="1"/>
        <c:crossBetween val="between"/>
        <c:dispUnits/>
      </c:valAx>
      <c:spPr>
        <a:solidFill>
          <a:srgbClr val="FFFFFF"/>
        </a:solidFill>
        <a:ln w="3175">
          <a:noFill/>
        </a:ln>
      </c:spPr>
    </c:plotArea>
    <c:legend>
      <c:legendPos val="t"/>
      <c:layout>
        <c:manualLayout>
          <c:xMode val="edge"/>
          <c:yMode val="edge"/>
          <c:x val="0.01675"/>
          <c:y val="0.01075"/>
          <c:w val="0.96025"/>
          <c:h val="0.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725"/>
          <c:w val="0.99475"/>
          <c:h val="0.918"/>
        </c:manualLayout>
      </c:layout>
      <c:barChart>
        <c:barDir val="col"/>
        <c:grouping val="percentStacked"/>
        <c:varyColors val="0"/>
        <c:ser>
          <c:idx val="0"/>
          <c:order val="0"/>
          <c:tx>
            <c:strRef>
              <c:f>'Desempleo Sexo-Edad'!$C$8</c:f>
              <c:strCache>
                <c:ptCount val="1"/>
                <c:pt idx="0">
                  <c:v>% en el tramo de edad</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gapWidth val="50"/>
        <c:axId val="58474653"/>
        <c:axId val="56509830"/>
      </c:barChart>
      <c:catAx>
        <c:axId val="584746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509830"/>
        <c:crosses val="autoZero"/>
        <c:auto val="1"/>
        <c:lblOffset val="100"/>
        <c:tickLblSkip val="1"/>
        <c:noMultiLvlLbl val="0"/>
      </c:catAx>
      <c:valAx>
        <c:axId val="565098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8474653"/>
        <c:crossesAt val="1"/>
        <c:crossBetween val="between"/>
        <c:dispUnits/>
      </c:valAx>
      <c:spPr>
        <a:solidFill>
          <a:srgbClr val="FFFFFF"/>
        </a:solidFill>
        <a:ln w="3175">
          <a:noFill/>
        </a:ln>
      </c:spPr>
    </c:plotArea>
    <c:legend>
      <c:legendPos val="t"/>
      <c:layout>
        <c:manualLayout>
          <c:xMode val="edge"/>
          <c:yMode val="edge"/>
          <c:x val="0.017"/>
          <c:y val="0.01075"/>
          <c:w val="0.932"/>
          <c:h val="0.0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4"/>
          <c:w val="0.95825"/>
          <c:h val="0.886"/>
        </c:manualLayout>
      </c:layout>
      <c:barChart>
        <c:barDir val="bar"/>
        <c:grouping val="clustered"/>
        <c:varyColors val="0"/>
        <c:ser>
          <c:idx val="0"/>
          <c:order val="0"/>
          <c:tx>
            <c:strRef>
              <c:f>'Desempleo Sexo- Estudios '!$C$8</c:f>
              <c:strCache>
                <c:ptCount val="1"/>
                <c:pt idx="0">
                  <c:v>%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10"/>
        <c:gapWidth val="50"/>
        <c:axId val="38826423"/>
        <c:axId val="13893488"/>
      </c:barChart>
      <c:catAx>
        <c:axId val="388264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3893488"/>
        <c:crosses val="autoZero"/>
        <c:auto val="1"/>
        <c:lblOffset val="100"/>
        <c:tickLblSkip val="1"/>
        <c:noMultiLvlLbl val="0"/>
      </c:catAx>
      <c:valAx>
        <c:axId val="13893488"/>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8826423"/>
        <c:crossesAt val="1"/>
        <c:crossBetween val="between"/>
        <c:dispUnits/>
      </c:valAx>
      <c:spPr>
        <a:solidFill>
          <a:srgbClr val="FFFFFF"/>
        </a:solidFill>
        <a:ln w="3175">
          <a:noFill/>
        </a:ln>
      </c:spPr>
    </c:plotArea>
    <c:legend>
      <c:legendPos val="t"/>
      <c:layout>
        <c:manualLayout>
          <c:xMode val="edge"/>
          <c:yMode val="edge"/>
          <c:x val="0.0085"/>
          <c:y val="0.01075"/>
          <c:w val="0.94275"/>
          <c:h val="0.0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
          <c:y val="0.10075"/>
          <c:w val="0.5205"/>
          <c:h val="0.7945"/>
        </c:manualLayout>
      </c:layout>
      <c:pie3DChart>
        <c:varyColors val="1"/>
        <c:ser>
          <c:idx val="0"/>
          <c:order val="0"/>
          <c:tx>
            <c:strRef>
              <c:f>'Desempleo Sectores-Sexo'!$G$9</c:f>
              <c:strCache>
                <c:ptCount val="1"/>
                <c:pt idx="0">
                  <c:v>% con respecto al desempleo</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6"/>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'Desempleo Sectores-Sexo'!$A$10:$A$15</c:f>
              <c:strCache/>
            </c:strRef>
          </c:cat>
          <c:val>
            <c:numRef>
              <c:f>'Desempleo Sectores-Sexo'!$G$10:$G$15</c:f>
              <c:numCache/>
            </c:numRef>
          </c:val>
        </c:ser>
      </c:pie3DChart>
      <c:spPr>
        <a:noFill/>
        <a:ln>
          <a:noFill/>
        </a:ln>
      </c:spPr>
    </c:plotArea>
    <c:legend>
      <c:legendPos val="r"/>
      <c:layout>
        <c:manualLayout>
          <c:xMode val="edge"/>
          <c:yMode val="edge"/>
          <c:x val="0.60575"/>
          <c:y val="0.01875"/>
          <c:w val="0.3855"/>
          <c:h val="0.94375"/>
        </c:manualLayout>
      </c:layout>
      <c:overlay val="0"/>
      <c:spPr>
        <a:noFill/>
        <a:ln w="3175">
          <a:noFill/>
        </a:ln>
      </c:spPr>
      <c:txPr>
        <a:bodyPr vert="horz" rot="0"/>
        <a:lstStyle/>
        <a:p>
          <a:pPr>
            <a:defRPr lang="en-US" cap="none" sz="9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725"/>
          <c:w val="0.99475"/>
          <c:h val="0.9395"/>
        </c:manualLayout>
      </c:layout>
      <c:barChart>
        <c:barDir val="col"/>
        <c:grouping val="percentStacked"/>
        <c:varyColors val="0"/>
        <c:ser>
          <c:idx val="0"/>
          <c:order val="0"/>
          <c:tx>
            <c:strRef>
              <c:f>'Desempleo Sectores-Sexo'!$C$9</c:f>
              <c:strCache>
                <c:ptCount val="1"/>
                <c:pt idx="0">
                  <c:v>% varones con respecto al sector</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gapWidth val="80"/>
        <c:axId val="57932529"/>
        <c:axId val="51630714"/>
      </c:barChart>
      <c:catAx>
        <c:axId val="579325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1630714"/>
        <c:crosses val="autoZero"/>
        <c:auto val="1"/>
        <c:lblOffset val="100"/>
        <c:tickLblSkip val="1"/>
        <c:noMultiLvlLbl val="0"/>
      </c:catAx>
      <c:valAx>
        <c:axId val="516307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7932529"/>
        <c:crossesAt val="1"/>
        <c:crossBetween val="between"/>
        <c:dispUnits/>
      </c:valAx>
      <c:spPr>
        <a:solidFill>
          <a:srgbClr val="FFFFFF"/>
        </a:solidFill>
        <a:ln w="3175">
          <a:noFill/>
        </a:ln>
      </c:spPr>
    </c:plotArea>
    <c:legend>
      <c:legendPos val="t"/>
      <c:layout>
        <c:manualLayout>
          <c:xMode val="edge"/>
          <c:yMode val="edge"/>
          <c:x val="0.138"/>
          <c:y val="0.01075"/>
          <c:w val="0.71975"/>
          <c:h val="0.07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8</xdr:row>
      <xdr:rowOff>0</xdr:rowOff>
    </xdr:from>
    <xdr:to>
      <xdr:col>14</xdr:col>
      <xdr:colOff>38100</xdr:colOff>
      <xdr:row>24</xdr:row>
      <xdr:rowOff>142875</xdr:rowOff>
    </xdr:to>
    <xdr:graphicFrame>
      <xdr:nvGraphicFramePr>
        <xdr:cNvPr id="1" name="3 Gráfico"/>
        <xdr:cNvGraphicFramePr/>
      </xdr:nvGraphicFramePr>
      <xdr:xfrm>
        <a:off x="4533900" y="1533525"/>
        <a:ext cx="6915150" cy="3190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123825</xdr:rowOff>
    </xdr:from>
    <xdr:to>
      <xdr:col>7</xdr:col>
      <xdr:colOff>323850</xdr:colOff>
      <xdr:row>38</xdr:row>
      <xdr:rowOff>114300</xdr:rowOff>
    </xdr:to>
    <xdr:graphicFrame>
      <xdr:nvGraphicFramePr>
        <xdr:cNvPr id="1" name="3 Gráfico"/>
        <xdr:cNvGraphicFramePr/>
      </xdr:nvGraphicFramePr>
      <xdr:xfrm>
        <a:off x="1009650" y="4029075"/>
        <a:ext cx="4638675"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142875</xdr:rowOff>
    </xdr:from>
    <xdr:to>
      <xdr:col>7</xdr:col>
      <xdr:colOff>276225</xdr:colOff>
      <xdr:row>37</xdr:row>
      <xdr:rowOff>133350</xdr:rowOff>
    </xdr:to>
    <xdr:graphicFrame>
      <xdr:nvGraphicFramePr>
        <xdr:cNvPr id="1" name="2 Gráfico"/>
        <xdr:cNvGraphicFramePr/>
      </xdr:nvGraphicFramePr>
      <xdr:xfrm>
        <a:off x="1114425" y="39147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20</xdr:row>
      <xdr:rowOff>180975</xdr:rowOff>
    </xdr:from>
    <xdr:to>
      <xdr:col>6</xdr:col>
      <xdr:colOff>714375</xdr:colOff>
      <xdr:row>37</xdr:row>
      <xdr:rowOff>171450</xdr:rowOff>
    </xdr:to>
    <xdr:graphicFrame>
      <xdr:nvGraphicFramePr>
        <xdr:cNvPr id="1" name="3 Gráfico"/>
        <xdr:cNvGraphicFramePr/>
      </xdr:nvGraphicFramePr>
      <xdr:xfrm>
        <a:off x="1552575" y="401002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21</xdr:row>
      <xdr:rowOff>180975</xdr:rowOff>
    </xdr:from>
    <xdr:to>
      <xdr:col>3</xdr:col>
      <xdr:colOff>752475</xdr:colOff>
      <xdr:row>38</xdr:row>
      <xdr:rowOff>38100</xdr:rowOff>
    </xdr:to>
    <xdr:graphicFrame>
      <xdr:nvGraphicFramePr>
        <xdr:cNvPr id="1" name="1 Gráfico"/>
        <xdr:cNvGraphicFramePr/>
      </xdr:nvGraphicFramePr>
      <xdr:xfrm>
        <a:off x="457200" y="4400550"/>
        <a:ext cx="4410075" cy="30861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20</xdr:row>
      <xdr:rowOff>76200</xdr:rowOff>
    </xdr:from>
    <xdr:to>
      <xdr:col>10</xdr:col>
      <xdr:colOff>533400</xdr:colOff>
      <xdr:row>37</xdr:row>
      <xdr:rowOff>66675</xdr:rowOff>
    </xdr:to>
    <xdr:graphicFrame>
      <xdr:nvGraphicFramePr>
        <xdr:cNvPr id="2" name="3 Gráfico"/>
        <xdr:cNvGraphicFramePr/>
      </xdr:nvGraphicFramePr>
      <xdr:xfrm>
        <a:off x="6134100" y="412432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1" customWidth="1"/>
    <col min="2" max="2" width="101.421875" style="1" customWidth="1"/>
    <col min="3" max="16384" width="11.421875" style="1" customWidth="1"/>
  </cols>
  <sheetData>
    <row r="1" spans="1:33" ht="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1:33" ht="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1:33" ht="1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s="68" customFormat="1" ht="222.75" customHeight="1">
      <c r="A4" s="66"/>
      <c r="B4" s="67" t="s">
        <v>115</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90" customHeight="1">
      <c r="A5" s="65"/>
      <c r="B5" s="67" t="s">
        <v>176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row>
    <row r="6" spans="1:33" ht="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ht="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3" ht="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row>
    <row r="9" spans="1:33" ht="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row>
    <row r="10" spans="1:33" ht="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row>
    <row r="11" spans="1:33" ht="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1:33" ht="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3" spans="1:33" ht="15">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1:33" ht="1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row>
    <row r="15" spans="1:33" ht="15">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row>
    <row r="16" spans="1:33" ht="15">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row>
    <row r="17" spans="1:33" ht="1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row>
    <row r="18" spans="1:33" ht="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ht="1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ht="1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1:33" ht="1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row>
    <row r="22" spans="1:33" ht="1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1:33" ht="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row>
    <row r="24" spans="1:33" ht="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ht="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row>
    <row r="26" spans="1:33" ht="1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row>
    <row r="27" spans="1:33" ht="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row>
    <row r="28" spans="1:33" ht="1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row>
    <row r="29" spans="1:33" ht="1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row>
    <row r="30" spans="1:33" ht="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row>
    <row r="31" spans="1:33" ht="1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row>
    <row r="32" spans="1:33" ht="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ht="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row>
    <row r="34" spans="1:33" ht="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ht="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row>
    <row r="36" spans="1:33" ht="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row>
    <row r="37" spans="1:33" ht="1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row>
    <row r="38" spans="1:33" ht="1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row>
    <row r="39" spans="1:33" ht="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ht="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ht="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ht="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row>
    <row r="43" spans="1:33" ht="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row>
    <row r="44" spans="1:33" ht="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row>
    <row r="45" spans="1:33" ht="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row>
    <row r="46" spans="1:33" ht="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1:33" ht="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row>
    <row r="48" spans="1:33" ht="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row>
    <row r="49" spans="1:33"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row>
    <row r="50" spans="1:33" ht="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ht="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row>
    <row r="52" spans="1:33" ht="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row r="53" spans="1:33" ht="1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row r="54" spans="1:33" ht="1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ht="1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row>
    <row r="56" spans="1:33" ht="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ht="1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ht="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row>
    <row r="59" spans="1:33" ht="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ht="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row>
    <row r="61" spans="1:33" ht="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row>
    <row r="62" spans="1:33" ht="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1:33" ht="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row>
    <row r="64" spans="1:33" ht="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33" ht="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row>
    <row r="66" spans="1:33" ht="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row>
    <row r="67" spans="1:33" ht="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row>
    <row r="68" spans="1:33" ht="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row>
    <row r="69" spans="1:33" ht="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row>
    <row r="70" spans="1:33" ht="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row>
    <row r="71" spans="1:33" ht="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row>
    <row r="72" spans="1:33" ht="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row>
    <row r="73" spans="1:33" ht="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row>
    <row r="74" spans="1:33" ht="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row>
    <row r="75" spans="1:33" ht="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row>
    <row r="76" spans="1:33" ht="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row>
    <row r="77" spans="1:33" ht="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row>
    <row r="78" spans="1:33" ht="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row>
    <row r="79" spans="1:33" ht="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row>
    <row r="80" spans="1:33" ht="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ht="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ht="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spans="1:33" ht="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row>
    <row r="84" spans="1:33" ht="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row>
    <row r="85" spans="1:33" ht="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row>
    <row r="86" spans="1:33" ht="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row>
    <row r="87" spans="1:33" ht="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row>
    <row r="88" spans="1:33" ht="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row>
    <row r="89" spans="1:33" ht="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row>
    <row r="90" spans="1:33" ht="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row>
    <row r="91" spans="1:33" ht="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row>
    <row r="92" spans="1:33" ht="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row>
    <row r="93" spans="1:33" ht="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row>
    <row r="94" spans="1:33" ht="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row>
    <row r="95" spans="1:33" ht="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row>
    <row r="96" spans="1:33" ht="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row>
    <row r="97" spans="1:33" ht="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row>
    <row r="98" spans="1:33" ht="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row>
    <row r="99" spans="1:33" ht="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row>
    <row r="100" spans="1:33" ht="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row>
    <row r="101" spans="1:33" ht="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row>
    <row r="102" spans="1:33" ht="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row>
    <row r="103" spans="1:33" ht="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row>
    <row r="104" spans="1:33" ht="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row>
    <row r="105" spans="1:33" ht="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row>
    <row r="106" spans="1:33" ht="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row>
    <row r="107" spans="1:33" ht="1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row>
    <row r="108" spans="1:33" ht="1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row>
    <row r="109" spans="1:33" ht="1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row>
    <row r="110" spans="1:33" ht="1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row>
    <row r="111" spans="1:33" ht="1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row>
    <row r="112" spans="1:33" ht="1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row>
    <row r="113" spans="1:33" ht="1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row>
    <row r="114" spans="1:33" ht="1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row>
    <row r="115" spans="1:33" ht="1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row>
    <row r="116" spans="1:33" ht="1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row>
    <row r="117" spans="1:33" ht="1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row>
    <row r="118" spans="1:33" ht="1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1" customWidth="1"/>
    <col min="2" max="16384" width="11.421875" style="1" customWidth="1"/>
  </cols>
  <sheetData>
    <row r="1" spans="1:15" ht="15.75">
      <c r="A1" s="53" t="s">
        <v>0</v>
      </c>
      <c r="B1" s="53"/>
      <c r="C1" s="53"/>
      <c r="D1" s="53"/>
      <c r="E1" s="53"/>
      <c r="F1" s="53"/>
      <c r="G1" s="53"/>
      <c r="H1" s="53"/>
      <c r="I1" s="53"/>
      <c r="J1" s="53"/>
      <c r="K1" s="53"/>
      <c r="L1" s="53"/>
      <c r="M1" s="53"/>
      <c r="N1" s="53"/>
      <c r="O1" s="53"/>
    </row>
    <row r="2" spans="1:15" ht="15.75">
      <c r="A2" s="53"/>
      <c r="B2" s="53"/>
      <c r="C2" s="53"/>
      <c r="D2" s="53"/>
      <c r="E2" s="53"/>
      <c r="F2" s="53"/>
      <c r="G2" s="53"/>
      <c r="H2" s="53"/>
      <c r="I2" s="53"/>
      <c r="J2" s="53"/>
      <c r="K2" s="53"/>
      <c r="L2" s="53"/>
      <c r="M2" s="53"/>
      <c r="N2" s="53"/>
      <c r="O2" s="53"/>
    </row>
    <row r="3" spans="1:15" ht="15.75">
      <c r="A3" s="83" t="s">
        <v>178</v>
      </c>
      <c r="B3" s="83"/>
      <c r="C3" s="83"/>
      <c r="D3" s="83"/>
      <c r="E3" s="83"/>
      <c r="F3" s="83"/>
      <c r="G3" s="83"/>
      <c r="H3" s="83"/>
      <c r="I3" s="83"/>
      <c r="J3" s="53"/>
      <c r="K3" s="53"/>
      <c r="L3" s="53"/>
      <c r="M3" s="53"/>
      <c r="N3" s="53"/>
      <c r="O3" s="53"/>
    </row>
    <row r="4" spans="1:15" ht="15.75">
      <c r="A4" s="83"/>
      <c r="B4" s="83"/>
      <c r="C4" s="83"/>
      <c r="D4" s="83"/>
      <c r="E4" s="83"/>
      <c r="F4" s="83"/>
      <c r="G4" s="83"/>
      <c r="H4" s="83"/>
      <c r="I4" s="83"/>
      <c r="J4" s="53"/>
      <c r="K4" s="53"/>
      <c r="L4" s="53"/>
      <c r="M4" s="53"/>
      <c r="N4" s="53"/>
      <c r="O4" s="53"/>
    </row>
    <row r="5" spans="1:15" ht="15.75">
      <c r="A5" s="53"/>
      <c r="B5" s="53"/>
      <c r="C5" s="53"/>
      <c r="D5" s="53"/>
      <c r="E5" s="53"/>
      <c r="F5" s="53"/>
      <c r="G5" s="53"/>
      <c r="H5" s="53"/>
      <c r="I5" s="53"/>
      <c r="J5" s="53"/>
      <c r="K5" s="53"/>
      <c r="L5" s="53"/>
      <c r="M5" s="53"/>
      <c r="N5" s="53"/>
      <c r="O5" s="53"/>
    </row>
    <row r="6" spans="1:7" ht="15.75">
      <c r="A6" s="85" t="s">
        <v>177</v>
      </c>
      <c r="B6" s="85"/>
      <c r="C6" s="85"/>
      <c r="D6" s="85"/>
      <c r="E6" s="85"/>
      <c r="F6" s="85"/>
      <c r="G6" s="85"/>
    </row>
    <row r="7" spans="1:15" ht="30" customHeight="1">
      <c r="A7" s="69"/>
      <c r="B7" s="86" t="s">
        <v>116</v>
      </c>
      <c r="C7" s="86"/>
      <c r="D7" s="86"/>
      <c r="E7" s="86" t="s">
        <v>117</v>
      </c>
      <c r="F7" s="86"/>
      <c r="G7" s="86"/>
      <c r="I7" s="5"/>
      <c r="J7" s="84"/>
      <c r="K7" s="84"/>
      <c r="L7" s="84"/>
      <c r="M7" s="84"/>
      <c r="N7" s="84"/>
      <c r="O7" s="84"/>
    </row>
    <row r="8" spans="1:15" ht="15.75">
      <c r="A8" s="58" t="s">
        <v>1</v>
      </c>
      <c r="B8" s="58" t="s">
        <v>2</v>
      </c>
      <c r="C8" s="58" t="s">
        <v>3</v>
      </c>
      <c r="D8" s="58" t="s">
        <v>4</v>
      </c>
      <c r="E8" s="58" t="s">
        <v>2</v>
      </c>
      <c r="F8" s="58" t="s">
        <v>3</v>
      </c>
      <c r="G8" s="58" t="s">
        <v>4</v>
      </c>
      <c r="I8" s="6"/>
      <c r="J8" s="7"/>
      <c r="K8" s="8"/>
      <c r="L8" s="7"/>
      <c r="M8" s="8"/>
      <c r="N8" s="9"/>
      <c r="O8" s="10"/>
    </row>
    <row r="9" spans="1:15" ht="15.75">
      <c r="A9" s="43" t="s">
        <v>5</v>
      </c>
      <c r="B9" s="77">
        <v>4541</v>
      </c>
      <c r="C9" s="77">
        <v>4144</v>
      </c>
      <c r="D9" s="27">
        <f>B9+C9</f>
        <v>8685</v>
      </c>
      <c r="E9" s="69"/>
      <c r="F9" s="69"/>
      <c r="G9" s="69"/>
      <c r="I9" s="11"/>
      <c r="J9" s="12"/>
      <c r="K9" s="13"/>
      <c r="L9" s="7"/>
      <c r="M9" s="13"/>
      <c r="N9" s="14"/>
      <c r="O9" s="15"/>
    </row>
    <row r="10" spans="1:15" ht="15.75">
      <c r="A10" s="4" t="s">
        <v>6</v>
      </c>
      <c r="B10" s="77">
        <v>4335</v>
      </c>
      <c r="C10" s="77">
        <v>4084</v>
      </c>
      <c r="D10" s="27">
        <f aca="true" t="shared" si="0" ref="D10:D27">B10+C10</f>
        <v>8419</v>
      </c>
      <c r="E10" s="69"/>
      <c r="F10" s="69"/>
      <c r="G10" s="69"/>
      <c r="I10" s="16"/>
      <c r="J10" s="12"/>
      <c r="K10" s="13"/>
      <c r="L10" s="7"/>
      <c r="M10" s="13"/>
      <c r="N10" s="14"/>
      <c r="O10" s="15"/>
    </row>
    <row r="11" spans="1:15" ht="15.75">
      <c r="A11" s="4" t="s">
        <v>7</v>
      </c>
      <c r="B11" s="77">
        <v>4827</v>
      </c>
      <c r="C11" s="77">
        <v>4617</v>
      </c>
      <c r="D11" s="27">
        <f t="shared" si="0"/>
        <v>9444</v>
      </c>
      <c r="E11" s="69"/>
      <c r="F11" s="69"/>
      <c r="G11" s="69"/>
      <c r="I11" s="16"/>
      <c r="J11" s="12"/>
      <c r="K11" s="13"/>
      <c r="L11" s="7"/>
      <c r="M11" s="13"/>
      <c r="N11" s="14"/>
      <c r="O11" s="15"/>
    </row>
    <row r="12" spans="1:15" ht="15.75">
      <c r="A12" s="43" t="s">
        <v>8</v>
      </c>
      <c r="B12" s="77">
        <v>3279</v>
      </c>
      <c r="C12" s="77">
        <v>3192</v>
      </c>
      <c r="D12" s="27">
        <f t="shared" si="0"/>
        <v>6471</v>
      </c>
      <c r="E12" s="74">
        <f>B12</f>
        <v>3279</v>
      </c>
      <c r="F12" s="74">
        <f>C12</f>
        <v>3192</v>
      </c>
      <c r="G12" s="27">
        <f>E12+F12</f>
        <v>6471</v>
      </c>
      <c r="I12" s="11"/>
      <c r="J12" s="12"/>
      <c r="K12" s="13"/>
      <c r="L12" s="7"/>
      <c r="M12" s="13"/>
      <c r="N12" s="14"/>
      <c r="O12" s="15"/>
    </row>
    <row r="13" spans="1:15" ht="15.75">
      <c r="A13" s="43" t="s">
        <v>9</v>
      </c>
      <c r="B13" s="77">
        <v>4737</v>
      </c>
      <c r="C13" s="77">
        <v>4459</v>
      </c>
      <c r="D13" s="27">
        <f t="shared" si="0"/>
        <v>9196</v>
      </c>
      <c r="E13" s="74">
        <f aca="true" t="shared" si="1" ref="E13:F21">B13</f>
        <v>4737</v>
      </c>
      <c r="F13" s="74">
        <f t="shared" si="1"/>
        <v>4459</v>
      </c>
      <c r="G13" s="27">
        <f aca="true" t="shared" si="2" ref="G13:G21">E13+F13</f>
        <v>9196</v>
      </c>
      <c r="I13" s="11"/>
      <c r="J13" s="18"/>
      <c r="K13" s="13"/>
      <c r="L13" s="7"/>
      <c r="M13" s="13"/>
      <c r="N13" s="14"/>
      <c r="O13" s="15"/>
    </row>
    <row r="14" spans="1:15" ht="15.75">
      <c r="A14" s="43" t="s">
        <v>10</v>
      </c>
      <c r="B14" s="77">
        <v>5183</v>
      </c>
      <c r="C14" s="77">
        <v>5113</v>
      </c>
      <c r="D14" s="27">
        <f t="shared" si="0"/>
        <v>10296</v>
      </c>
      <c r="E14" s="74">
        <f t="shared" si="1"/>
        <v>5183</v>
      </c>
      <c r="F14" s="74">
        <f t="shared" si="1"/>
        <v>5113</v>
      </c>
      <c r="G14" s="27">
        <f t="shared" si="2"/>
        <v>10296</v>
      </c>
      <c r="I14" s="11"/>
      <c r="J14" s="18"/>
      <c r="K14" s="13"/>
      <c r="L14" s="7"/>
      <c r="M14" s="13"/>
      <c r="N14" s="14"/>
      <c r="O14" s="15"/>
    </row>
    <row r="15" spans="1:15" ht="15.75">
      <c r="A15" s="43" t="s">
        <v>11</v>
      </c>
      <c r="B15" s="77">
        <v>5966</v>
      </c>
      <c r="C15" s="77">
        <v>6032</v>
      </c>
      <c r="D15" s="27">
        <f t="shared" si="0"/>
        <v>11998</v>
      </c>
      <c r="E15" s="74">
        <f t="shared" si="1"/>
        <v>5966</v>
      </c>
      <c r="F15" s="74">
        <f t="shared" si="1"/>
        <v>6032</v>
      </c>
      <c r="G15" s="27">
        <f t="shared" si="2"/>
        <v>11998</v>
      </c>
      <c r="I15" s="75"/>
      <c r="J15" s="18"/>
      <c r="K15" s="13"/>
      <c r="L15" s="7"/>
      <c r="M15" s="13"/>
      <c r="N15" s="14"/>
      <c r="O15" s="15"/>
    </row>
    <row r="16" spans="1:15" ht="15.75">
      <c r="A16" s="43" t="s">
        <v>12</v>
      </c>
      <c r="B16" s="77">
        <v>6555</v>
      </c>
      <c r="C16" s="77">
        <v>6424</v>
      </c>
      <c r="D16" s="27">
        <f t="shared" si="0"/>
        <v>12979</v>
      </c>
      <c r="E16" s="74">
        <f t="shared" si="1"/>
        <v>6555</v>
      </c>
      <c r="F16" s="74">
        <f t="shared" si="1"/>
        <v>6424</v>
      </c>
      <c r="G16" s="27">
        <f t="shared" si="2"/>
        <v>12979</v>
      </c>
      <c r="I16" s="11"/>
      <c r="J16" s="18"/>
      <c r="K16" s="13"/>
      <c r="L16" s="7"/>
      <c r="M16" s="13"/>
      <c r="N16" s="14"/>
      <c r="O16" s="15"/>
    </row>
    <row r="17" spans="1:15" ht="15.75">
      <c r="A17" s="43" t="s">
        <v>13</v>
      </c>
      <c r="B17" s="77">
        <v>6204</v>
      </c>
      <c r="C17" s="77">
        <v>6126</v>
      </c>
      <c r="D17" s="27">
        <f t="shared" si="0"/>
        <v>12330</v>
      </c>
      <c r="E17" s="74">
        <f t="shared" si="1"/>
        <v>6204</v>
      </c>
      <c r="F17" s="74">
        <f t="shared" si="1"/>
        <v>6126</v>
      </c>
      <c r="G17" s="27">
        <f t="shared" si="2"/>
        <v>12330</v>
      </c>
      <c r="I17" s="11"/>
      <c r="J17" s="12"/>
      <c r="K17" s="13"/>
      <c r="L17" s="7"/>
      <c r="M17" s="13"/>
      <c r="N17" s="14"/>
      <c r="O17" s="15"/>
    </row>
    <row r="18" spans="1:15" ht="15.75">
      <c r="A18" s="43" t="s">
        <v>14</v>
      </c>
      <c r="B18" s="77">
        <v>5758</v>
      </c>
      <c r="C18" s="77">
        <v>6097</v>
      </c>
      <c r="D18" s="27">
        <f t="shared" si="0"/>
        <v>11855</v>
      </c>
      <c r="E18" s="74">
        <f t="shared" si="1"/>
        <v>5758</v>
      </c>
      <c r="F18" s="74">
        <f t="shared" si="1"/>
        <v>6097</v>
      </c>
      <c r="G18" s="27">
        <f t="shared" si="2"/>
        <v>11855</v>
      </c>
      <c r="I18" s="11"/>
      <c r="J18" s="12"/>
      <c r="K18" s="13"/>
      <c r="L18" s="7"/>
      <c r="M18" s="13"/>
      <c r="N18" s="14"/>
      <c r="O18" s="15"/>
    </row>
    <row r="19" spans="1:15" ht="15.75">
      <c r="A19" s="43" t="s">
        <v>15</v>
      </c>
      <c r="B19" s="77">
        <v>5211</v>
      </c>
      <c r="C19" s="77">
        <v>5617</v>
      </c>
      <c r="D19" s="27">
        <f t="shared" si="0"/>
        <v>10828</v>
      </c>
      <c r="E19" s="74">
        <f t="shared" si="1"/>
        <v>5211</v>
      </c>
      <c r="F19" s="74">
        <f t="shared" si="1"/>
        <v>5617</v>
      </c>
      <c r="G19" s="27">
        <f t="shared" si="2"/>
        <v>10828</v>
      </c>
      <c r="I19" s="11"/>
      <c r="J19" s="17"/>
      <c r="K19" s="13"/>
      <c r="L19" s="7"/>
      <c r="M19" s="13"/>
      <c r="N19" s="14"/>
      <c r="O19" s="15"/>
    </row>
    <row r="20" spans="1:15" ht="15.75">
      <c r="A20" s="43" t="s">
        <v>16</v>
      </c>
      <c r="B20" s="77">
        <v>4310</v>
      </c>
      <c r="C20" s="77">
        <v>4650</v>
      </c>
      <c r="D20" s="27">
        <f t="shared" si="0"/>
        <v>8960</v>
      </c>
      <c r="E20" s="74">
        <f t="shared" si="1"/>
        <v>4310</v>
      </c>
      <c r="F20" s="74">
        <f t="shared" si="1"/>
        <v>4650</v>
      </c>
      <c r="G20" s="27">
        <f t="shared" si="2"/>
        <v>8960</v>
      </c>
      <c r="I20" s="11"/>
      <c r="J20" s="7"/>
      <c r="K20" s="13"/>
      <c r="L20" s="7"/>
      <c r="M20" s="13"/>
      <c r="N20" s="14"/>
      <c r="O20" s="15"/>
    </row>
    <row r="21" spans="1:15" ht="15.75">
      <c r="A21" s="43" t="s">
        <v>17</v>
      </c>
      <c r="B21" s="77">
        <v>3502</v>
      </c>
      <c r="C21" s="77">
        <v>3869</v>
      </c>
      <c r="D21" s="27">
        <f t="shared" si="0"/>
        <v>7371</v>
      </c>
      <c r="E21" s="74">
        <f t="shared" si="1"/>
        <v>3502</v>
      </c>
      <c r="F21" s="74">
        <f t="shared" si="1"/>
        <v>3869</v>
      </c>
      <c r="G21" s="27">
        <f t="shared" si="2"/>
        <v>7371</v>
      </c>
      <c r="I21" s="11"/>
      <c r="J21" s="7"/>
      <c r="K21" s="13"/>
      <c r="L21" s="7"/>
      <c r="M21" s="13"/>
      <c r="N21" s="14"/>
      <c r="O21" s="15"/>
    </row>
    <row r="22" spans="1:15" ht="15.75">
      <c r="A22" s="43" t="s">
        <v>18</v>
      </c>
      <c r="B22" s="77">
        <v>3168</v>
      </c>
      <c r="C22" s="77">
        <v>3656</v>
      </c>
      <c r="D22" s="27">
        <f t="shared" si="0"/>
        <v>6824</v>
      </c>
      <c r="E22" s="69"/>
      <c r="F22" s="69"/>
      <c r="G22" s="69"/>
      <c r="I22" s="11"/>
      <c r="J22" s="7"/>
      <c r="K22" s="13"/>
      <c r="L22" s="7"/>
      <c r="M22" s="13"/>
      <c r="N22" s="14"/>
      <c r="O22" s="15"/>
    </row>
    <row r="23" spans="1:15" ht="15.75">
      <c r="A23" s="43" t="s">
        <v>19</v>
      </c>
      <c r="B23" s="77">
        <v>2072</v>
      </c>
      <c r="C23" s="77">
        <v>2630</v>
      </c>
      <c r="D23" s="27">
        <f t="shared" si="0"/>
        <v>4702</v>
      </c>
      <c r="E23" s="69"/>
      <c r="F23" s="69"/>
      <c r="G23" s="69"/>
      <c r="I23" s="11"/>
      <c r="J23" s="7"/>
      <c r="K23" s="13"/>
      <c r="L23" s="7"/>
      <c r="M23" s="13"/>
      <c r="N23" s="14"/>
      <c r="O23" s="15"/>
    </row>
    <row r="24" spans="1:15" ht="15.75">
      <c r="A24" s="43" t="s">
        <v>20</v>
      </c>
      <c r="B24" s="77">
        <v>1759</v>
      </c>
      <c r="C24" s="77">
        <v>2556</v>
      </c>
      <c r="D24" s="27">
        <f t="shared" si="0"/>
        <v>4315</v>
      </c>
      <c r="E24" s="69"/>
      <c r="F24" s="69"/>
      <c r="G24" s="69"/>
      <c r="I24" s="11"/>
      <c r="J24" s="7"/>
      <c r="K24" s="13"/>
      <c r="L24" s="7"/>
      <c r="M24" s="13"/>
      <c r="N24" s="14"/>
      <c r="O24" s="15"/>
    </row>
    <row r="25" spans="1:15" ht="15.75">
      <c r="A25" s="43" t="s">
        <v>21</v>
      </c>
      <c r="B25" s="77">
        <v>1305</v>
      </c>
      <c r="C25" s="77">
        <v>2393</v>
      </c>
      <c r="D25" s="27">
        <f t="shared" si="0"/>
        <v>3698</v>
      </c>
      <c r="E25" s="69"/>
      <c r="F25" s="69"/>
      <c r="G25" s="69"/>
      <c r="I25" s="11"/>
      <c r="J25" s="7"/>
      <c r="K25" s="13"/>
      <c r="L25" s="7"/>
      <c r="M25" s="13"/>
      <c r="N25" s="14"/>
      <c r="O25" s="15"/>
    </row>
    <row r="26" spans="1:15" ht="15.75">
      <c r="A26" s="43" t="s">
        <v>22</v>
      </c>
      <c r="B26" s="77">
        <v>617</v>
      </c>
      <c r="C26" s="77">
        <v>1633</v>
      </c>
      <c r="D26" s="27">
        <f t="shared" si="0"/>
        <v>2250</v>
      </c>
      <c r="E26" s="69"/>
      <c r="F26" s="69"/>
      <c r="G26" s="69"/>
      <c r="I26" s="11"/>
      <c r="J26" s="7"/>
      <c r="K26" s="8"/>
      <c r="L26" s="7"/>
      <c r="M26" s="13"/>
      <c r="N26" s="14"/>
      <c r="O26" s="15"/>
    </row>
    <row r="27" spans="1:15" ht="15.75">
      <c r="A27" s="43" t="s">
        <v>4</v>
      </c>
      <c r="B27" s="27">
        <f>SUM(B9:B26)</f>
        <v>73329</v>
      </c>
      <c r="C27" s="27">
        <f>SUM(C9:C26)</f>
        <v>77292</v>
      </c>
      <c r="D27" s="27">
        <f t="shared" si="0"/>
        <v>150621</v>
      </c>
      <c r="E27" s="27">
        <f>SUM(E12:E21)</f>
        <v>50705</v>
      </c>
      <c r="F27" s="27">
        <f>SUM(F12:F21)</f>
        <v>51579</v>
      </c>
      <c r="G27" s="27">
        <f>SUM(G12:G21)</f>
        <v>102284</v>
      </c>
      <c r="I27" s="11"/>
      <c r="J27" s="14"/>
      <c r="K27" s="15"/>
      <c r="L27" s="14"/>
      <c r="M27" s="15"/>
      <c r="N27" s="14"/>
      <c r="O27" s="15"/>
    </row>
    <row r="30" ht="15">
      <c r="A30" s="3" t="s">
        <v>175</v>
      </c>
    </row>
    <row r="32" spans="1:4" ht="15.75">
      <c r="A32" s="11"/>
      <c r="B32" s="19"/>
      <c r="C32" s="19"/>
      <c r="D32" s="20"/>
    </row>
    <row r="37" ht="15">
      <c r="A37" s="3"/>
    </row>
  </sheetData>
  <sheetProtection/>
  <mergeCells count="7">
    <mergeCell ref="A3:I4"/>
    <mergeCell ref="N7:O7"/>
    <mergeCell ref="A6:G6"/>
    <mergeCell ref="B7:D7"/>
    <mergeCell ref="E7:G7"/>
    <mergeCell ref="J7:K7"/>
    <mergeCell ref="L7:M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11"/>
  <sheetViews>
    <sheetView zoomScalePageLayoutView="0" workbookViewId="0" topLeftCell="A1">
      <selection activeCell="A1" sqref="A1"/>
    </sheetView>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53" t="s">
        <v>28</v>
      </c>
    </row>
    <row r="4" spans="1:10" ht="15" customHeight="1">
      <c r="A4" s="83" t="s">
        <v>121</v>
      </c>
      <c r="B4" s="83"/>
      <c r="C4" s="83"/>
      <c r="D4" s="83"/>
      <c r="E4" s="83"/>
      <c r="F4" s="83"/>
      <c r="G4" s="83"/>
      <c r="H4" s="83"/>
      <c r="I4" s="71"/>
      <c r="J4" s="71"/>
    </row>
    <row r="5" spans="1:10" ht="15">
      <c r="A5" s="71"/>
      <c r="B5" s="71"/>
      <c r="C5" s="71"/>
      <c r="D5" s="71"/>
      <c r="E5" s="71"/>
      <c r="F5" s="71"/>
      <c r="G5" s="71"/>
      <c r="H5" s="71"/>
      <c r="I5" s="71"/>
      <c r="J5" s="71"/>
    </row>
    <row r="7" spans="1:4" ht="15">
      <c r="A7" s="89" t="s">
        <v>122</v>
      </c>
      <c r="B7" s="87" t="s">
        <v>125</v>
      </c>
      <c r="C7" s="87"/>
      <c r="D7" s="87"/>
    </row>
    <row r="8" spans="1:4" ht="15">
      <c r="A8" s="90"/>
      <c r="B8" s="73" t="s">
        <v>110</v>
      </c>
      <c r="C8" s="73" t="s">
        <v>123</v>
      </c>
      <c r="D8" s="73" t="s">
        <v>124</v>
      </c>
    </row>
    <row r="9" spans="1:4" ht="15">
      <c r="A9" s="76" t="s">
        <v>126</v>
      </c>
      <c r="B9" s="25">
        <v>7310</v>
      </c>
      <c r="C9" s="25">
        <v>8685</v>
      </c>
      <c r="D9" s="25">
        <f>B9+C9</f>
        <v>15995</v>
      </c>
    </row>
    <row r="10" spans="1:4" ht="15">
      <c r="A10" s="76" t="s">
        <v>127</v>
      </c>
      <c r="B10" s="25">
        <v>7515</v>
      </c>
      <c r="C10" s="25">
        <v>9189</v>
      </c>
      <c r="D10" s="25">
        <f aca="true" t="shared" si="0" ref="D10:D68">B10+C10</f>
        <v>16704</v>
      </c>
    </row>
    <row r="11" spans="1:4" ht="15">
      <c r="A11" s="76" t="s">
        <v>128</v>
      </c>
      <c r="B11" s="25">
        <v>7552</v>
      </c>
      <c r="C11" s="25">
        <v>9213</v>
      </c>
      <c r="D11" s="25">
        <f>B11+C11</f>
        <v>16765</v>
      </c>
    </row>
    <row r="12" spans="1:4" ht="15">
      <c r="A12" s="76" t="s">
        <v>129</v>
      </c>
      <c r="B12" s="25">
        <v>7383</v>
      </c>
      <c r="C12" s="25">
        <v>9265</v>
      </c>
      <c r="D12" s="25">
        <f t="shared" si="0"/>
        <v>16648</v>
      </c>
    </row>
    <row r="13" spans="1:4" ht="15">
      <c r="A13" s="76" t="s">
        <v>130</v>
      </c>
      <c r="B13" s="25">
        <v>7182</v>
      </c>
      <c r="C13" s="25">
        <v>9163</v>
      </c>
      <c r="D13" s="25">
        <f t="shared" si="0"/>
        <v>16345</v>
      </c>
    </row>
    <row r="14" spans="1:4" ht="15">
      <c r="A14" s="76" t="s">
        <v>131</v>
      </c>
      <c r="B14" s="25">
        <v>7072</v>
      </c>
      <c r="C14" s="25">
        <v>9040</v>
      </c>
      <c r="D14" s="25">
        <f t="shared" si="0"/>
        <v>16112</v>
      </c>
    </row>
    <row r="15" spans="1:4" ht="15">
      <c r="A15" s="76" t="s">
        <v>132</v>
      </c>
      <c r="B15" s="25">
        <v>6976</v>
      </c>
      <c r="C15" s="25">
        <v>8636</v>
      </c>
      <c r="D15" s="25">
        <f t="shared" si="0"/>
        <v>15612</v>
      </c>
    </row>
    <row r="16" spans="1:4" ht="15">
      <c r="A16" s="76" t="s">
        <v>133</v>
      </c>
      <c r="B16" s="25">
        <v>7183</v>
      </c>
      <c r="C16" s="25">
        <v>8820</v>
      </c>
      <c r="D16" s="25">
        <f t="shared" si="0"/>
        <v>16003</v>
      </c>
    </row>
    <row r="17" spans="1:4" ht="15">
      <c r="A17" s="76" t="s">
        <v>134</v>
      </c>
      <c r="B17" s="25">
        <v>7543</v>
      </c>
      <c r="C17" s="25">
        <v>9294</v>
      </c>
      <c r="D17" s="25">
        <f t="shared" si="0"/>
        <v>16837</v>
      </c>
    </row>
    <row r="18" spans="1:4" ht="15">
      <c r="A18" s="76" t="s">
        <v>135</v>
      </c>
      <c r="B18" s="25">
        <v>7817</v>
      </c>
      <c r="C18" s="25">
        <v>9680</v>
      </c>
      <c r="D18" s="25">
        <f t="shared" si="0"/>
        <v>17497</v>
      </c>
    </row>
    <row r="19" spans="1:4" ht="15">
      <c r="A19" s="76" t="s">
        <v>136</v>
      </c>
      <c r="B19" s="25">
        <v>7553</v>
      </c>
      <c r="C19" s="25">
        <v>9352</v>
      </c>
      <c r="D19" s="25">
        <f t="shared" si="0"/>
        <v>16905</v>
      </c>
    </row>
    <row r="20" spans="1:4" ht="15">
      <c r="A20" s="76" t="s">
        <v>137</v>
      </c>
      <c r="B20" s="25">
        <v>7531</v>
      </c>
      <c r="C20" s="25">
        <v>8886</v>
      </c>
      <c r="D20" s="25">
        <f t="shared" si="0"/>
        <v>16417</v>
      </c>
    </row>
    <row r="21" spans="1:4" ht="15">
      <c r="A21" s="76" t="s">
        <v>138</v>
      </c>
      <c r="B21" s="25">
        <v>7760</v>
      </c>
      <c r="C21" s="25">
        <v>9424</v>
      </c>
      <c r="D21" s="25">
        <f t="shared" si="0"/>
        <v>17184</v>
      </c>
    </row>
    <row r="22" spans="1:4" ht="15">
      <c r="A22" s="76" t="s">
        <v>139</v>
      </c>
      <c r="B22" s="25">
        <v>7790</v>
      </c>
      <c r="C22" s="25">
        <v>9554</v>
      </c>
      <c r="D22" s="25">
        <f t="shared" si="0"/>
        <v>17344</v>
      </c>
    </row>
    <row r="23" spans="1:4" ht="15">
      <c r="A23" s="76" t="s">
        <v>140</v>
      </c>
      <c r="B23" s="25">
        <v>7885</v>
      </c>
      <c r="C23" s="25">
        <v>9749</v>
      </c>
      <c r="D23" s="25">
        <f t="shared" si="0"/>
        <v>17634</v>
      </c>
    </row>
    <row r="24" spans="1:4" ht="15">
      <c r="A24" s="76" t="s">
        <v>141</v>
      </c>
      <c r="B24" s="25">
        <v>7917</v>
      </c>
      <c r="C24" s="25">
        <v>9693</v>
      </c>
      <c r="D24" s="25">
        <f t="shared" si="0"/>
        <v>17610</v>
      </c>
    </row>
    <row r="25" spans="1:4" ht="15">
      <c r="A25" s="76" t="s">
        <v>142</v>
      </c>
      <c r="B25" s="25">
        <v>7659</v>
      </c>
      <c r="C25" s="25">
        <v>9479</v>
      </c>
      <c r="D25" s="25">
        <f t="shared" si="0"/>
        <v>17138</v>
      </c>
    </row>
    <row r="26" spans="1:4" ht="15">
      <c r="A26" s="76" t="s">
        <v>143</v>
      </c>
      <c r="B26" s="25">
        <v>7506</v>
      </c>
      <c r="C26" s="25">
        <v>9505</v>
      </c>
      <c r="D26" s="25">
        <f t="shared" si="0"/>
        <v>17011</v>
      </c>
    </row>
    <row r="27" spans="1:14" ht="15">
      <c r="A27" s="76" t="s">
        <v>144</v>
      </c>
      <c r="B27" s="25">
        <v>7404</v>
      </c>
      <c r="C27" s="25">
        <v>9158</v>
      </c>
      <c r="D27" s="25">
        <f t="shared" si="0"/>
        <v>16562</v>
      </c>
      <c r="F27" s="88" t="s">
        <v>174</v>
      </c>
      <c r="G27" s="88"/>
      <c r="H27" s="88"/>
      <c r="I27" s="88"/>
      <c r="J27" s="88"/>
      <c r="K27" s="88"/>
      <c r="L27" s="88"/>
      <c r="M27" s="88"/>
      <c r="N27" s="88"/>
    </row>
    <row r="28" spans="1:14" ht="15">
      <c r="A28" s="76" t="s">
        <v>145</v>
      </c>
      <c r="B28" s="25">
        <v>7490</v>
      </c>
      <c r="C28" s="25">
        <v>9299</v>
      </c>
      <c r="D28" s="25">
        <f t="shared" si="0"/>
        <v>16789</v>
      </c>
      <c r="F28" s="88"/>
      <c r="G28" s="88"/>
      <c r="H28" s="88"/>
      <c r="I28" s="88"/>
      <c r="J28" s="88"/>
      <c r="K28" s="88"/>
      <c r="L28" s="88"/>
      <c r="M28" s="88"/>
      <c r="N28" s="88"/>
    </row>
    <row r="29" spans="1:4" ht="15">
      <c r="A29" s="76" t="s">
        <v>146</v>
      </c>
      <c r="B29" s="25">
        <v>7755</v>
      </c>
      <c r="C29" s="25">
        <v>9780</v>
      </c>
      <c r="D29" s="25">
        <f t="shared" si="0"/>
        <v>17535</v>
      </c>
    </row>
    <row r="30" spans="1:4" ht="15">
      <c r="A30" s="76" t="s">
        <v>147</v>
      </c>
      <c r="B30" s="25">
        <v>8227</v>
      </c>
      <c r="C30" s="25">
        <v>10236</v>
      </c>
      <c r="D30" s="25">
        <f t="shared" si="0"/>
        <v>18463</v>
      </c>
    </row>
    <row r="31" spans="1:4" ht="15">
      <c r="A31" s="76" t="s">
        <v>148</v>
      </c>
      <c r="B31" s="25">
        <v>8493</v>
      </c>
      <c r="C31" s="25">
        <v>10353</v>
      </c>
      <c r="D31" s="25">
        <f t="shared" si="0"/>
        <v>18846</v>
      </c>
    </row>
    <row r="32" spans="1:4" ht="15">
      <c r="A32" s="76" t="s">
        <v>149</v>
      </c>
      <c r="B32" s="25">
        <v>8473</v>
      </c>
      <c r="C32" s="25">
        <v>9978</v>
      </c>
      <c r="D32" s="25">
        <f t="shared" si="0"/>
        <v>18451</v>
      </c>
    </row>
    <row r="33" spans="1:4" ht="15">
      <c r="A33" s="76" t="s">
        <v>150</v>
      </c>
      <c r="B33" s="25">
        <v>8937</v>
      </c>
      <c r="C33" s="25">
        <v>10579</v>
      </c>
      <c r="D33" s="25">
        <f t="shared" si="0"/>
        <v>19516</v>
      </c>
    </row>
    <row r="34" spans="1:4" ht="15">
      <c r="A34" s="76" t="s">
        <v>151</v>
      </c>
      <c r="B34" s="25">
        <v>8928</v>
      </c>
      <c r="C34" s="25">
        <v>10549</v>
      </c>
      <c r="D34" s="25">
        <f t="shared" si="0"/>
        <v>19477</v>
      </c>
    </row>
    <row r="35" spans="1:4" ht="15">
      <c r="A35" s="76" t="s">
        <v>152</v>
      </c>
      <c r="B35" s="25">
        <v>8980</v>
      </c>
      <c r="C35" s="25">
        <v>10687</v>
      </c>
      <c r="D35" s="25">
        <f t="shared" si="0"/>
        <v>19667</v>
      </c>
    </row>
    <row r="36" spans="1:4" ht="15">
      <c r="A36" s="76" t="s">
        <v>153</v>
      </c>
      <c r="B36" s="25">
        <v>9047</v>
      </c>
      <c r="C36" s="25">
        <v>10746</v>
      </c>
      <c r="D36" s="25">
        <f t="shared" si="0"/>
        <v>19793</v>
      </c>
    </row>
    <row r="37" spans="1:4" ht="15">
      <c r="A37" s="76" t="s">
        <v>154</v>
      </c>
      <c r="B37" s="25">
        <v>9119</v>
      </c>
      <c r="C37" s="25">
        <v>10901</v>
      </c>
      <c r="D37" s="25">
        <f t="shared" si="0"/>
        <v>20020</v>
      </c>
    </row>
    <row r="38" spans="1:4" ht="15">
      <c r="A38" s="76" t="s">
        <v>155</v>
      </c>
      <c r="B38" s="25">
        <v>8719</v>
      </c>
      <c r="C38" s="25">
        <v>10612</v>
      </c>
      <c r="D38" s="25">
        <f t="shared" si="0"/>
        <v>19331</v>
      </c>
    </row>
    <row r="39" spans="1:4" ht="15">
      <c r="A39" s="76" t="s">
        <v>156</v>
      </c>
      <c r="B39" s="25">
        <v>8587</v>
      </c>
      <c r="C39" s="25">
        <v>10327</v>
      </c>
      <c r="D39" s="25">
        <f t="shared" si="0"/>
        <v>18914</v>
      </c>
    </row>
    <row r="40" spans="1:4" ht="15">
      <c r="A40" s="76" t="s">
        <v>157</v>
      </c>
      <c r="B40" s="25">
        <v>8466</v>
      </c>
      <c r="C40" s="25">
        <v>10162</v>
      </c>
      <c r="D40" s="25">
        <f t="shared" si="0"/>
        <v>18628</v>
      </c>
    </row>
    <row r="41" spans="1:4" ht="15">
      <c r="A41" s="76" t="s">
        <v>158</v>
      </c>
      <c r="B41" s="25">
        <v>8932</v>
      </c>
      <c r="C41" s="25">
        <v>10474</v>
      </c>
      <c r="D41" s="25">
        <f t="shared" si="0"/>
        <v>19406</v>
      </c>
    </row>
    <row r="42" spans="1:4" ht="15">
      <c r="A42" s="76" t="s">
        <v>159</v>
      </c>
      <c r="B42" s="25">
        <v>9400</v>
      </c>
      <c r="C42" s="25">
        <v>10734</v>
      </c>
      <c r="D42" s="25">
        <f t="shared" si="0"/>
        <v>20134</v>
      </c>
    </row>
    <row r="43" spans="1:4" ht="15">
      <c r="A43" s="76" t="s">
        <v>160</v>
      </c>
      <c r="B43" s="25">
        <v>9251</v>
      </c>
      <c r="C43" s="25">
        <v>10576</v>
      </c>
      <c r="D43" s="25">
        <f t="shared" si="0"/>
        <v>19827</v>
      </c>
    </row>
    <row r="44" spans="1:4" ht="15">
      <c r="A44" s="76" t="s">
        <v>161</v>
      </c>
      <c r="B44" s="25">
        <v>9117</v>
      </c>
      <c r="C44" s="25">
        <v>10128</v>
      </c>
      <c r="D44" s="25">
        <f t="shared" si="0"/>
        <v>19245</v>
      </c>
    </row>
    <row r="45" spans="1:4" ht="15">
      <c r="A45" s="76" t="s">
        <v>162</v>
      </c>
      <c r="B45" s="25">
        <v>9739</v>
      </c>
      <c r="C45" s="25">
        <v>10917</v>
      </c>
      <c r="D45" s="25">
        <f t="shared" si="0"/>
        <v>20656</v>
      </c>
    </row>
    <row r="46" spans="1:4" ht="15">
      <c r="A46" s="76" t="s">
        <v>163</v>
      </c>
      <c r="B46" s="25">
        <v>9800</v>
      </c>
      <c r="C46" s="25">
        <v>10979</v>
      </c>
      <c r="D46" s="82">
        <f t="shared" si="0"/>
        <v>20779</v>
      </c>
    </row>
    <row r="47" spans="1:4" ht="15">
      <c r="A47" s="76" t="s">
        <v>164</v>
      </c>
      <c r="B47" s="25">
        <v>9831</v>
      </c>
      <c r="C47" s="25">
        <v>10983</v>
      </c>
      <c r="D47" s="25">
        <f t="shared" si="0"/>
        <v>20814</v>
      </c>
    </row>
    <row r="48" spans="1:4" ht="15">
      <c r="A48" s="76" t="s">
        <v>165</v>
      </c>
      <c r="B48" s="25">
        <v>9565</v>
      </c>
      <c r="C48" s="25">
        <v>10942</v>
      </c>
      <c r="D48" s="25">
        <f t="shared" si="0"/>
        <v>20507</v>
      </c>
    </row>
    <row r="49" spans="1:4" ht="15">
      <c r="A49" s="76" t="s">
        <v>166</v>
      </c>
      <c r="B49" s="25">
        <v>9453</v>
      </c>
      <c r="C49" s="25">
        <v>10920</v>
      </c>
      <c r="D49" s="25">
        <f t="shared" si="0"/>
        <v>20373</v>
      </c>
    </row>
    <row r="50" spans="1:4" ht="15">
      <c r="A50" s="76" t="s">
        <v>167</v>
      </c>
      <c r="B50" s="25">
        <v>9155</v>
      </c>
      <c r="C50" s="25">
        <v>10728</v>
      </c>
      <c r="D50" s="25">
        <f t="shared" si="0"/>
        <v>19883</v>
      </c>
    </row>
    <row r="51" spans="1:4" ht="15">
      <c r="A51" s="76" t="s">
        <v>168</v>
      </c>
      <c r="B51" s="25">
        <v>9172</v>
      </c>
      <c r="C51" s="25">
        <v>10514</v>
      </c>
      <c r="D51" s="25">
        <f t="shared" si="0"/>
        <v>19686</v>
      </c>
    </row>
    <row r="52" spans="1:4" ht="15">
      <c r="A52" s="76" t="s">
        <v>169</v>
      </c>
      <c r="B52" s="25">
        <v>9305</v>
      </c>
      <c r="C52" s="25">
        <v>10650</v>
      </c>
      <c r="D52" s="25">
        <f t="shared" si="0"/>
        <v>19955</v>
      </c>
    </row>
    <row r="53" spans="1:4" ht="15">
      <c r="A53" s="76" t="s">
        <v>170</v>
      </c>
      <c r="B53" s="25">
        <v>9354</v>
      </c>
      <c r="C53" s="25">
        <v>11006</v>
      </c>
      <c r="D53" s="25">
        <f t="shared" si="0"/>
        <v>20360</v>
      </c>
    </row>
    <row r="54" spans="1:4" ht="15">
      <c r="A54" s="76" t="s">
        <v>171</v>
      </c>
      <c r="B54" s="25">
        <v>9569</v>
      </c>
      <c r="C54" s="25">
        <v>11154</v>
      </c>
      <c r="D54" s="25">
        <f t="shared" si="0"/>
        <v>20723</v>
      </c>
    </row>
    <row r="55" spans="1:4" ht="15">
      <c r="A55" s="76" t="s">
        <v>172</v>
      </c>
      <c r="B55" s="25">
        <v>9474</v>
      </c>
      <c r="C55" s="25">
        <v>10888</v>
      </c>
      <c r="D55" s="25">
        <f t="shared" si="0"/>
        <v>20362</v>
      </c>
    </row>
    <row r="56" spans="1:4" ht="15">
      <c r="A56" s="76" t="s">
        <v>173</v>
      </c>
      <c r="B56" s="78">
        <v>9342</v>
      </c>
      <c r="C56" s="78">
        <v>10542</v>
      </c>
      <c r="D56" s="25">
        <f t="shared" si="0"/>
        <v>19884</v>
      </c>
    </row>
    <row r="57" spans="1:4" ht="15">
      <c r="A57" s="76" t="s">
        <v>179</v>
      </c>
      <c r="B57" s="78">
        <v>9717</v>
      </c>
      <c r="C57" s="78">
        <v>11110</v>
      </c>
      <c r="D57" s="25">
        <f t="shared" si="0"/>
        <v>20827</v>
      </c>
    </row>
    <row r="58" spans="1:5" ht="15">
      <c r="A58" s="76" t="s">
        <v>180</v>
      </c>
      <c r="B58" s="78">
        <v>9659</v>
      </c>
      <c r="C58" s="78">
        <v>10998</v>
      </c>
      <c r="D58" s="25">
        <f t="shared" si="0"/>
        <v>20657</v>
      </c>
      <c r="E58" s="81"/>
    </row>
    <row r="59" spans="1:4" ht="15">
      <c r="A59" s="76" t="s">
        <v>181</v>
      </c>
      <c r="B59" s="78"/>
      <c r="C59" s="78"/>
      <c r="D59" s="25">
        <f t="shared" si="0"/>
        <v>0</v>
      </c>
    </row>
    <row r="60" spans="1:4" ht="15">
      <c r="A60" s="76" t="s">
        <v>182</v>
      </c>
      <c r="B60" s="78"/>
      <c r="C60" s="78"/>
      <c r="D60" s="25">
        <f t="shared" si="0"/>
        <v>0</v>
      </c>
    </row>
    <row r="61" spans="1:4" ht="15">
      <c r="A61" s="76" t="s">
        <v>183</v>
      </c>
      <c r="B61" s="78"/>
      <c r="C61" s="78"/>
      <c r="D61" s="25">
        <f t="shared" si="0"/>
        <v>0</v>
      </c>
    </row>
    <row r="62" spans="1:4" ht="15">
      <c r="A62" s="76" t="s">
        <v>184</v>
      </c>
      <c r="B62" s="78"/>
      <c r="C62" s="78"/>
      <c r="D62" s="25">
        <f t="shared" si="0"/>
        <v>0</v>
      </c>
    </row>
    <row r="63" spans="1:4" ht="15">
      <c r="A63" s="76" t="s">
        <v>185</v>
      </c>
      <c r="B63" s="78"/>
      <c r="C63" s="78"/>
      <c r="D63" s="25">
        <f t="shared" si="0"/>
        <v>0</v>
      </c>
    </row>
    <row r="64" spans="1:4" ht="15">
      <c r="A64" s="76" t="s">
        <v>186</v>
      </c>
      <c r="B64" s="78"/>
      <c r="C64" s="78"/>
      <c r="D64" s="25">
        <f t="shared" si="0"/>
        <v>0</v>
      </c>
    </row>
    <row r="65" spans="1:4" ht="15">
      <c r="A65" s="76" t="s">
        <v>187</v>
      </c>
      <c r="B65" s="78"/>
      <c r="C65" s="78"/>
      <c r="D65" s="25">
        <f t="shared" si="0"/>
        <v>0</v>
      </c>
    </row>
    <row r="66" spans="1:4" ht="15">
      <c r="A66" s="76" t="s">
        <v>188</v>
      </c>
      <c r="B66" s="78"/>
      <c r="C66" s="78"/>
      <c r="D66" s="25">
        <f t="shared" si="0"/>
        <v>0</v>
      </c>
    </row>
    <row r="67" spans="1:4" ht="15">
      <c r="A67" s="76" t="s">
        <v>189</v>
      </c>
      <c r="B67" s="78"/>
      <c r="C67" s="78"/>
      <c r="D67" s="25">
        <f t="shared" si="0"/>
        <v>0</v>
      </c>
    </row>
    <row r="68" spans="1:4" ht="15">
      <c r="A68" s="76" t="s">
        <v>190</v>
      </c>
      <c r="B68" s="78"/>
      <c r="C68" s="78"/>
      <c r="D68" s="25">
        <f t="shared" si="0"/>
        <v>0</v>
      </c>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row r="149" ht="15">
      <c r="A149" s="72"/>
    </row>
    <row r="150" ht="15">
      <c r="A150" s="72"/>
    </row>
    <row r="151" ht="15">
      <c r="A151" s="72"/>
    </row>
    <row r="152" ht="15">
      <c r="A152" s="72"/>
    </row>
    <row r="153" ht="15">
      <c r="A153" s="72"/>
    </row>
    <row r="154" ht="15">
      <c r="A154" s="72"/>
    </row>
    <row r="155" ht="15">
      <c r="A155" s="72"/>
    </row>
    <row r="156" ht="15">
      <c r="A156" s="72"/>
    </row>
    <row r="157" ht="15">
      <c r="A157" s="72"/>
    </row>
    <row r="158" ht="15">
      <c r="A158" s="72"/>
    </row>
    <row r="159" ht="15">
      <c r="A159" s="72"/>
    </row>
    <row r="160" ht="15">
      <c r="A160" s="72"/>
    </row>
    <row r="161" ht="15">
      <c r="A161" s="72"/>
    </row>
    <row r="162" ht="15">
      <c r="A162" s="72"/>
    </row>
    <row r="163" ht="15">
      <c r="A163" s="72"/>
    </row>
    <row r="164" ht="15">
      <c r="A164" s="72"/>
    </row>
    <row r="165" ht="15">
      <c r="A165" s="72"/>
    </row>
    <row r="166" ht="15">
      <c r="A166" s="72"/>
    </row>
    <row r="167" ht="15">
      <c r="A167" s="72"/>
    </row>
    <row r="168" ht="15">
      <c r="A168" s="72"/>
    </row>
    <row r="169" ht="15">
      <c r="A169" s="72"/>
    </row>
    <row r="170" ht="15">
      <c r="A170" s="72"/>
    </row>
    <row r="171" ht="15">
      <c r="A171" s="72"/>
    </row>
    <row r="172" ht="15">
      <c r="A172" s="72"/>
    </row>
    <row r="173" ht="15">
      <c r="A173" s="72"/>
    </row>
    <row r="174" ht="15">
      <c r="A174" s="72"/>
    </row>
    <row r="175" ht="15">
      <c r="A175" s="72"/>
    </row>
    <row r="176" ht="15">
      <c r="A176" s="72"/>
    </row>
    <row r="177" ht="15">
      <c r="A177" s="72"/>
    </row>
    <row r="178" ht="15">
      <c r="A178" s="72"/>
    </row>
    <row r="179" ht="15">
      <c r="A179" s="72"/>
    </row>
    <row r="180" ht="15">
      <c r="A180" s="72"/>
    </row>
    <row r="181" ht="15">
      <c r="A181" s="72"/>
    </row>
    <row r="182" ht="15">
      <c r="A182" s="72"/>
    </row>
    <row r="183" ht="15">
      <c r="A183" s="72"/>
    </row>
    <row r="184" ht="15">
      <c r="A184" s="72"/>
    </row>
    <row r="185" ht="15">
      <c r="A185" s="72"/>
    </row>
    <row r="186" ht="15">
      <c r="A186" s="72"/>
    </row>
    <row r="187" ht="15">
      <c r="A187" s="72"/>
    </row>
    <row r="188" ht="15">
      <c r="A188" s="72"/>
    </row>
    <row r="189" ht="15">
      <c r="A189" s="72"/>
    </row>
    <row r="190" ht="15">
      <c r="A190" s="72"/>
    </row>
    <row r="191" ht="15">
      <c r="A191" s="72"/>
    </row>
    <row r="192" ht="15">
      <c r="A192" s="72"/>
    </row>
    <row r="193" ht="15">
      <c r="A193" s="72"/>
    </row>
    <row r="194" ht="15">
      <c r="A194" s="72"/>
    </row>
    <row r="195" ht="15">
      <c r="A195" s="72"/>
    </row>
    <row r="196" ht="15">
      <c r="A196" s="72"/>
    </row>
    <row r="197" ht="15">
      <c r="A197" s="72"/>
    </row>
    <row r="198" ht="15">
      <c r="A198" s="72"/>
    </row>
    <row r="199" ht="15">
      <c r="A199" s="72"/>
    </row>
    <row r="200" ht="15">
      <c r="A200" s="72"/>
    </row>
    <row r="201" ht="15">
      <c r="A201" s="72"/>
    </row>
    <row r="202" ht="15">
      <c r="A202" s="72"/>
    </row>
    <row r="203" ht="15">
      <c r="A203" s="72"/>
    </row>
    <row r="204" ht="15">
      <c r="A204" s="72"/>
    </row>
    <row r="205" ht="15">
      <c r="A205" s="72"/>
    </row>
    <row r="206" ht="15">
      <c r="A206" s="72"/>
    </row>
    <row r="207" ht="15">
      <c r="A207" s="72"/>
    </row>
    <row r="208" ht="15">
      <c r="A208" s="72"/>
    </row>
    <row r="209" ht="15">
      <c r="A209" s="72"/>
    </row>
    <row r="210" ht="15">
      <c r="A210" s="72"/>
    </row>
    <row r="211" ht="15">
      <c r="A211" s="72"/>
    </row>
  </sheetData>
  <sheetProtection/>
  <mergeCells count="4">
    <mergeCell ref="A4:H4"/>
    <mergeCell ref="B7:D7"/>
    <mergeCell ref="F27:N28"/>
    <mergeCell ref="A7:A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8" customFormat="1" ht="15.75">
      <c r="A1" s="28" t="s">
        <v>28</v>
      </c>
    </row>
    <row r="2" s="53" customFormat="1" ht="15.75"/>
    <row r="3" spans="1:10" s="53" customFormat="1" ht="15.75">
      <c r="A3" s="83" t="s">
        <v>192</v>
      </c>
      <c r="B3" s="83"/>
      <c r="C3" s="83"/>
      <c r="D3" s="83"/>
      <c r="E3" s="83"/>
      <c r="F3" s="83"/>
      <c r="G3" s="83"/>
      <c r="H3" s="83"/>
      <c r="I3" s="83"/>
      <c r="J3" s="83"/>
    </row>
    <row r="4" spans="1:10" s="53" customFormat="1" ht="15.75">
      <c r="A4" s="83"/>
      <c r="B4" s="83"/>
      <c r="C4" s="83"/>
      <c r="D4" s="83"/>
      <c r="E4" s="83"/>
      <c r="F4" s="83"/>
      <c r="G4" s="83"/>
      <c r="H4" s="83"/>
      <c r="I4" s="83"/>
      <c r="J4" s="83"/>
    </row>
    <row r="5" s="53" customFormat="1" ht="15.75"/>
    <row r="7" spans="1:10" ht="12.75">
      <c r="A7" s="95" t="s">
        <v>191</v>
      </c>
      <c r="B7" s="95"/>
      <c r="C7" s="95"/>
      <c r="D7" s="95"/>
      <c r="E7" s="95"/>
      <c r="F7" s="95"/>
      <c r="G7" s="95"/>
      <c r="H7" s="95"/>
      <c r="I7" s="95"/>
      <c r="J7" s="95"/>
    </row>
    <row r="8" spans="1:10" ht="12.75">
      <c r="A8" s="91" t="s">
        <v>118</v>
      </c>
      <c r="B8" s="94" t="s">
        <v>110</v>
      </c>
      <c r="C8" s="94"/>
      <c r="D8" s="94"/>
      <c r="E8" s="94" t="s">
        <v>3</v>
      </c>
      <c r="F8" s="94"/>
      <c r="G8" s="94"/>
      <c r="H8" s="94" t="s">
        <v>4</v>
      </c>
      <c r="I8" s="94"/>
      <c r="J8" s="94"/>
    </row>
    <row r="9" spans="1:10" s="29" customFormat="1" ht="31.5" customHeight="1">
      <c r="A9" s="92"/>
      <c r="B9" s="30" t="s">
        <v>23</v>
      </c>
      <c r="C9" s="30" t="s">
        <v>24</v>
      </c>
      <c r="D9" s="47" t="s">
        <v>108</v>
      </c>
      <c r="E9" s="30" t="s">
        <v>25</v>
      </c>
      <c r="F9" s="30" t="s">
        <v>24</v>
      </c>
      <c r="G9" s="47" t="s">
        <v>109</v>
      </c>
      <c r="H9" s="30" t="s">
        <v>26</v>
      </c>
      <c r="I9" s="30" t="s">
        <v>24</v>
      </c>
      <c r="J9" s="23" t="s">
        <v>27</v>
      </c>
    </row>
    <row r="10" spans="1:10" ht="12.75">
      <c r="A10" s="24" t="s">
        <v>8</v>
      </c>
      <c r="B10" s="79">
        <v>231</v>
      </c>
      <c r="C10" s="25">
        <f>'Población Badajoz'!E12</f>
        <v>3279</v>
      </c>
      <c r="D10" s="56">
        <f>B10/C10</f>
        <v>0.07044830741079597</v>
      </c>
      <c r="E10" s="80">
        <v>218</v>
      </c>
      <c r="F10" s="25">
        <f>'Población Badajoz'!F12</f>
        <v>3192</v>
      </c>
      <c r="G10" s="56">
        <f>E10/F10</f>
        <v>0.06829573934837092</v>
      </c>
      <c r="H10" s="25">
        <f>B10+E10</f>
        <v>449</v>
      </c>
      <c r="I10" s="25">
        <f>C10+F10</f>
        <v>6471</v>
      </c>
      <c r="J10" s="56">
        <f>H10/I10</f>
        <v>0.06938649358677175</v>
      </c>
    </row>
    <row r="11" spans="1:10" ht="12.75">
      <c r="A11" s="24" t="s">
        <v>9</v>
      </c>
      <c r="B11" s="79">
        <v>931</v>
      </c>
      <c r="C11" s="25">
        <f>'Población Badajoz'!E13</f>
        <v>4737</v>
      </c>
      <c r="D11" s="56">
        <f aca="true" t="shared" si="0" ref="D11:D20">B11/C11</f>
        <v>0.1965378931813384</v>
      </c>
      <c r="E11" s="80">
        <v>855</v>
      </c>
      <c r="F11" s="25">
        <f>'Población Badajoz'!F13</f>
        <v>4459</v>
      </c>
      <c r="G11" s="56">
        <f aca="true" t="shared" si="1" ref="G11:G20">E11/F11</f>
        <v>0.19174702848172237</v>
      </c>
      <c r="H11" s="25">
        <f aca="true" t="shared" si="2" ref="H11:H19">B11+E11</f>
        <v>1786</v>
      </c>
      <c r="I11" s="25">
        <f aca="true" t="shared" si="3" ref="I11:I19">C11+F11</f>
        <v>9196</v>
      </c>
      <c r="J11" s="56">
        <f aca="true" t="shared" si="4" ref="J11:J20">H11/I11</f>
        <v>0.19421487603305784</v>
      </c>
    </row>
    <row r="12" spans="1:10" ht="12.75">
      <c r="A12" s="24" t="s">
        <v>10</v>
      </c>
      <c r="B12" s="79">
        <v>1210</v>
      </c>
      <c r="C12" s="25">
        <f>'Población Badajoz'!E14</f>
        <v>5183</v>
      </c>
      <c r="D12" s="56">
        <f t="shared" si="0"/>
        <v>0.23345552768666794</v>
      </c>
      <c r="E12" s="80">
        <v>1294</v>
      </c>
      <c r="F12" s="25">
        <f>'Población Badajoz'!F14</f>
        <v>5113</v>
      </c>
      <c r="G12" s="56">
        <f t="shared" si="1"/>
        <v>0.253080383336593</v>
      </c>
      <c r="H12" s="25">
        <f t="shared" si="2"/>
        <v>2504</v>
      </c>
      <c r="I12" s="25">
        <f t="shared" si="3"/>
        <v>10296</v>
      </c>
      <c r="J12" s="56">
        <f t="shared" si="4"/>
        <v>0.2432012432012432</v>
      </c>
    </row>
    <row r="13" spans="1:10" ht="12.75">
      <c r="A13" s="24" t="s">
        <v>11</v>
      </c>
      <c r="B13" s="79">
        <v>1200</v>
      </c>
      <c r="C13" s="25">
        <f>'Población Badajoz'!E15</f>
        <v>5966</v>
      </c>
      <c r="D13" s="56">
        <f t="shared" si="0"/>
        <v>0.2011397921555481</v>
      </c>
      <c r="E13" s="80">
        <v>1368</v>
      </c>
      <c r="F13" s="25">
        <f>'Población Badajoz'!F15</f>
        <v>6032</v>
      </c>
      <c r="G13" s="56">
        <f t="shared" si="1"/>
        <v>0.22679045092838196</v>
      </c>
      <c r="H13" s="25">
        <f t="shared" si="2"/>
        <v>2568</v>
      </c>
      <c r="I13" s="25">
        <f t="shared" si="3"/>
        <v>11998</v>
      </c>
      <c r="J13" s="56">
        <f t="shared" si="4"/>
        <v>0.21403567261210202</v>
      </c>
    </row>
    <row r="14" spans="1:10" ht="12.75">
      <c r="A14" s="24" t="s">
        <v>12</v>
      </c>
      <c r="B14" s="79">
        <v>1274</v>
      </c>
      <c r="C14" s="25">
        <f>'Población Badajoz'!E16</f>
        <v>6555</v>
      </c>
      <c r="D14" s="56">
        <f t="shared" si="0"/>
        <v>0.19435545385202135</v>
      </c>
      <c r="E14" s="80">
        <v>1542</v>
      </c>
      <c r="F14" s="25">
        <f>'Población Badajoz'!F16</f>
        <v>6424</v>
      </c>
      <c r="G14" s="56">
        <f t="shared" si="1"/>
        <v>0.2400373599003736</v>
      </c>
      <c r="H14" s="25">
        <f t="shared" si="2"/>
        <v>2816</v>
      </c>
      <c r="I14" s="25">
        <f t="shared" si="3"/>
        <v>12979</v>
      </c>
      <c r="J14" s="56">
        <f t="shared" si="4"/>
        <v>0.2169658679405193</v>
      </c>
    </row>
    <row r="15" spans="1:10" ht="12.75">
      <c r="A15" s="24" t="s">
        <v>13</v>
      </c>
      <c r="B15" s="79">
        <v>1216</v>
      </c>
      <c r="C15" s="25">
        <f>'Población Badajoz'!E17</f>
        <v>6204</v>
      </c>
      <c r="D15" s="56">
        <f t="shared" si="0"/>
        <v>0.19600257898130238</v>
      </c>
      <c r="E15" s="80">
        <v>1367</v>
      </c>
      <c r="F15" s="25">
        <f>'Población Badajoz'!F17</f>
        <v>6126</v>
      </c>
      <c r="G15" s="56">
        <f t="shared" si="1"/>
        <v>0.22314724126673197</v>
      </c>
      <c r="H15" s="25">
        <f t="shared" si="2"/>
        <v>2583</v>
      </c>
      <c r="I15" s="25">
        <f t="shared" si="3"/>
        <v>12330</v>
      </c>
      <c r="J15" s="56">
        <f t="shared" si="4"/>
        <v>0.20948905109489052</v>
      </c>
    </row>
    <row r="16" spans="1:10" ht="12.75">
      <c r="A16" s="24" t="s">
        <v>14</v>
      </c>
      <c r="B16" s="79">
        <v>1166</v>
      </c>
      <c r="C16" s="25">
        <f>'Población Badajoz'!E18</f>
        <v>5758</v>
      </c>
      <c r="D16" s="56">
        <f t="shared" si="0"/>
        <v>0.20250086835706843</v>
      </c>
      <c r="E16" s="80">
        <v>1482</v>
      </c>
      <c r="F16" s="25">
        <f>'Población Badajoz'!F18</f>
        <v>6097</v>
      </c>
      <c r="G16" s="56">
        <f t="shared" si="1"/>
        <v>0.24307036247334754</v>
      </c>
      <c r="H16" s="25">
        <f t="shared" si="2"/>
        <v>2648</v>
      </c>
      <c r="I16" s="25">
        <f t="shared" si="3"/>
        <v>11855</v>
      </c>
      <c r="J16" s="56">
        <f t="shared" si="4"/>
        <v>0.2233656684943062</v>
      </c>
    </row>
    <row r="17" spans="1:10" ht="12.75">
      <c r="A17" s="24" t="s">
        <v>15</v>
      </c>
      <c r="B17" s="79">
        <v>1027</v>
      </c>
      <c r="C17" s="25">
        <f>'Población Badajoz'!E19</f>
        <v>5211</v>
      </c>
      <c r="D17" s="56">
        <f t="shared" si="0"/>
        <v>0.19708309345615044</v>
      </c>
      <c r="E17" s="80">
        <v>1268</v>
      </c>
      <c r="F17" s="25">
        <f>'Población Badajoz'!F19</f>
        <v>5617</v>
      </c>
      <c r="G17" s="56">
        <f t="shared" si="1"/>
        <v>0.22574327933060354</v>
      </c>
      <c r="H17" s="25">
        <f t="shared" si="2"/>
        <v>2295</v>
      </c>
      <c r="I17" s="25">
        <f t="shared" si="3"/>
        <v>10828</v>
      </c>
      <c r="J17" s="56">
        <f t="shared" si="4"/>
        <v>0.2119504987070558</v>
      </c>
    </row>
    <row r="18" spans="1:10" ht="12.75">
      <c r="A18" s="24" t="s">
        <v>16</v>
      </c>
      <c r="B18" s="79">
        <v>909</v>
      </c>
      <c r="C18" s="25">
        <f>'Población Badajoz'!E20</f>
        <v>4310</v>
      </c>
      <c r="D18" s="56">
        <f t="shared" si="0"/>
        <v>0.2109048723897912</v>
      </c>
      <c r="E18" s="80">
        <v>994</v>
      </c>
      <c r="F18" s="25">
        <f>'Población Badajoz'!F20</f>
        <v>4650</v>
      </c>
      <c r="G18" s="56">
        <f t="shared" si="1"/>
        <v>0.21376344086021506</v>
      </c>
      <c r="H18" s="25">
        <f t="shared" si="2"/>
        <v>1903</v>
      </c>
      <c r="I18" s="25">
        <f t="shared" si="3"/>
        <v>8960</v>
      </c>
      <c r="J18" s="56">
        <f t="shared" si="4"/>
        <v>0.21238839285714287</v>
      </c>
    </row>
    <row r="19" spans="1:10" ht="12.75">
      <c r="A19" s="24" t="s">
        <v>17</v>
      </c>
      <c r="B19" s="79">
        <v>495</v>
      </c>
      <c r="C19" s="25">
        <f>'Población Badajoz'!E21</f>
        <v>3502</v>
      </c>
      <c r="D19" s="56">
        <f t="shared" si="0"/>
        <v>0.1413478012564249</v>
      </c>
      <c r="E19" s="80">
        <v>610</v>
      </c>
      <c r="F19" s="25">
        <f>'Población Badajoz'!F21</f>
        <v>3869</v>
      </c>
      <c r="G19" s="56">
        <f t="shared" si="1"/>
        <v>0.15766347893512536</v>
      </c>
      <c r="H19" s="25">
        <f t="shared" si="2"/>
        <v>1105</v>
      </c>
      <c r="I19" s="25">
        <f t="shared" si="3"/>
        <v>7371</v>
      </c>
      <c r="J19" s="56">
        <f t="shared" si="4"/>
        <v>0.14991181657848324</v>
      </c>
    </row>
    <row r="20" spans="1:10" ht="15.75">
      <c r="A20" s="31" t="s">
        <v>4</v>
      </c>
      <c r="B20" s="27">
        <f>SUM(B10:B19)</f>
        <v>9659</v>
      </c>
      <c r="C20" s="27">
        <f>SUM(C10:C19)</f>
        <v>50705</v>
      </c>
      <c r="D20" s="59">
        <f t="shared" si="0"/>
        <v>0.19049403411892318</v>
      </c>
      <c r="E20" s="27">
        <f>SUM(E10:E19)</f>
        <v>10998</v>
      </c>
      <c r="F20" s="27">
        <f>SUM(F10:F19)</f>
        <v>51579</v>
      </c>
      <c r="G20" s="59">
        <f t="shared" si="1"/>
        <v>0.21322631303437445</v>
      </c>
      <c r="H20" s="27">
        <f>SUM(H10:H19)</f>
        <v>20657</v>
      </c>
      <c r="I20" s="27">
        <f>SUM(I10:I19)</f>
        <v>102284</v>
      </c>
      <c r="J20" s="59">
        <f t="shared" si="4"/>
        <v>0.20195729537366547</v>
      </c>
    </row>
    <row r="40" spans="2:8" ht="12.75">
      <c r="B40" s="93" t="s">
        <v>193</v>
      </c>
      <c r="C40" s="93"/>
      <c r="D40" s="93"/>
      <c r="E40" s="93"/>
      <c r="F40" s="93"/>
      <c r="G40" s="93"/>
      <c r="H40" s="93"/>
    </row>
    <row r="41" spans="2:8" ht="12.75">
      <c r="B41" s="93"/>
      <c r="C41" s="93"/>
      <c r="D41" s="93"/>
      <c r="E41" s="93"/>
      <c r="F41" s="93"/>
      <c r="G41" s="93"/>
      <c r="H41" s="93"/>
    </row>
    <row r="42" spans="2:8" ht="12.75">
      <c r="B42" s="93"/>
      <c r="C42" s="93"/>
      <c r="D42" s="93"/>
      <c r="E42" s="93"/>
      <c r="F42" s="93"/>
      <c r="G42" s="93"/>
      <c r="H42" s="93"/>
    </row>
  </sheetData>
  <sheetProtection/>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11.421875" defaultRowHeight="15"/>
  <cols>
    <col min="1" max="4" width="11.421875" style="22" customWidth="1"/>
    <col min="5" max="5" width="12.57421875" style="22" customWidth="1"/>
    <col min="6" max="16384" width="11.421875" style="22" customWidth="1"/>
  </cols>
  <sheetData>
    <row r="1" ht="15.75">
      <c r="A1" s="28" t="s">
        <v>28</v>
      </c>
    </row>
    <row r="2" s="46" customFormat="1" ht="15.75">
      <c r="A2" s="53"/>
    </row>
    <row r="3" spans="1:8" s="46" customFormat="1" ht="17.25" customHeight="1">
      <c r="A3" s="83" t="s">
        <v>194</v>
      </c>
      <c r="B3" s="83"/>
      <c r="C3" s="83"/>
      <c r="D3" s="83"/>
      <c r="E3" s="83"/>
      <c r="F3" s="83"/>
      <c r="G3" s="83"/>
      <c r="H3" s="83"/>
    </row>
    <row r="4" spans="1:8" s="46" customFormat="1" ht="12.75">
      <c r="A4" s="83"/>
      <c r="B4" s="83"/>
      <c r="C4" s="83"/>
      <c r="D4" s="83"/>
      <c r="E4" s="83"/>
      <c r="F4" s="83"/>
      <c r="G4" s="83"/>
      <c r="H4" s="83"/>
    </row>
    <row r="6" spans="1:7" ht="12.75">
      <c r="A6" s="98" t="s">
        <v>191</v>
      </c>
      <c r="B6" s="98"/>
      <c r="C6" s="98"/>
      <c r="D6" s="98"/>
      <c r="E6" s="98"/>
      <c r="F6" s="98"/>
      <c r="G6" s="98"/>
    </row>
    <row r="7" spans="1:7" ht="12.75">
      <c r="A7" s="96" t="s">
        <v>118</v>
      </c>
      <c r="B7" s="98" t="s">
        <v>112</v>
      </c>
      <c r="C7" s="98"/>
      <c r="D7" s="98" t="s">
        <v>30</v>
      </c>
      <c r="E7" s="98"/>
      <c r="F7" s="98" t="s">
        <v>31</v>
      </c>
      <c r="G7" s="98"/>
    </row>
    <row r="8" spans="1:8" ht="38.25">
      <c r="A8" s="97"/>
      <c r="B8" s="47" t="s">
        <v>111</v>
      </c>
      <c r="C8" s="23" t="s">
        <v>32</v>
      </c>
      <c r="D8" s="23" t="s">
        <v>34</v>
      </c>
      <c r="E8" s="23" t="s">
        <v>32</v>
      </c>
      <c r="F8" s="23" t="s">
        <v>33</v>
      </c>
      <c r="G8" s="23" t="s">
        <v>35</v>
      </c>
      <c r="H8" s="21"/>
    </row>
    <row r="9" spans="1:7" ht="12.75">
      <c r="A9" s="24" t="s">
        <v>8</v>
      </c>
      <c r="B9" s="25">
        <f>'PEEA-Desempleo'!B10</f>
        <v>231</v>
      </c>
      <c r="C9" s="56">
        <f>B9/F9</f>
        <v>0.5144766146993318</v>
      </c>
      <c r="D9" s="25">
        <f>'PEEA-Desempleo'!E10</f>
        <v>218</v>
      </c>
      <c r="E9" s="56">
        <f>D9/F9</f>
        <v>0.48552338530066813</v>
      </c>
      <c r="F9" s="25">
        <f>B9+D9</f>
        <v>449</v>
      </c>
      <c r="G9" s="62">
        <f>F9/$F$19</f>
        <v>0.0217359732778235</v>
      </c>
    </row>
    <row r="10" spans="1:7" ht="12.75">
      <c r="A10" s="24" t="s">
        <v>9</v>
      </c>
      <c r="B10" s="25">
        <f>'PEEA-Desempleo'!B11</f>
        <v>931</v>
      </c>
      <c r="C10" s="56">
        <f aca="true" t="shared" si="0" ref="C10:C19">B10/F10</f>
        <v>0.5212765957446809</v>
      </c>
      <c r="D10" s="25">
        <f>'PEEA-Desempleo'!E11</f>
        <v>855</v>
      </c>
      <c r="E10" s="56">
        <f aca="true" t="shared" si="1" ref="E10:E19">D10/F10</f>
        <v>0.4787234042553192</v>
      </c>
      <c r="F10" s="25">
        <f aca="true" t="shared" si="2" ref="F10:F19">B10+D10</f>
        <v>1786</v>
      </c>
      <c r="G10" s="62">
        <f aca="true" t="shared" si="3" ref="G10:G19">F10/$F$19</f>
        <v>0.08645979571089703</v>
      </c>
    </row>
    <row r="11" spans="1:7" ht="12.75">
      <c r="A11" s="24" t="s">
        <v>10</v>
      </c>
      <c r="B11" s="25">
        <f>'PEEA-Desempleo'!B12</f>
        <v>1210</v>
      </c>
      <c r="C11" s="56">
        <f t="shared" si="0"/>
        <v>0.48322683706070285</v>
      </c>
      <c r="D11" s="25">
        <f>'PEEA-Desempleo'!E12</f>
        <v>1294</v>
      </c>
      <c r="E11" s="56">
        <f t="shared" si="1"/>
        <v>0.5167731629392971</v>
      </c>
      <c r="F11" s="25">
        <f t="shared" si="2"/>
        <v>2504</v>
      </c>
      <c r="G11" s="62">
        <f t="shared" si="3"/>
        <v>0.12121798905939875</v>
      </c>
    </row>
    <row r="12" spans="1:7" ht="12.75">
      <c r="A12" s="24" t="s">
        <v>11</v>
      </c>
      <c r="B12" s="25">
        <f>'PEEA-Desempleo'!B13</f>
        <v>1200</v>
      </c>
      <c r="C12" s="56">
        <f t="shared" si="0"/>
        <v>0.4672897196261682</v>
      </c>
      <c r="D12" s="25">
        <f>'PEEA-Desempleo'!E13</f>
        <v>1368</v>
      </c>
      <c r="E12" s="56">
        <f t="shared" si="1"/>
        <v>0.5327102803738317</v>
      </c>
      <c r="F12" s="25">
        <f t="shared" si="2"/>
        <v>2568</v>
      </c>
      <c r="G12" s="62">
        <f t="shared" si="3"/>
        <v>0.1243162124219393</v>
      </c>
    </row>
    <row r="13" spans="1:7" ht="12.75">
      <c r="A13" s="24" t="s">
        <v>12</v>
      </c>
      <c r="B13" s="25">
        <f>'PEEA-Desempleo'!B14</f>
        <v>1274</v>
      </c>
      <c r="C13" s="56">
        <f t="shared" si="0"/>
        <v>0.4524147727272727</v>
      </c>
      <c r="D13" s="25">
        <f>'PEEA-Desempleo'!E14</f>
        <v>1542</v>
      </c>
      <c r="E13" s="56">
        <f t="shared" si="1"/>
        <v>0.5475852272727273</v>
      </c>
      <c r="F13" s="25">
        <f t="shared" si="2"/>
        <v>2816</v>
      </c>
      <c r="G13" s="62">
        <f t="shared" si="3"/>
        <v>0.1363218279517839</v>
      </c>
    </row>
    <row r="14" spans="1:7" ht="12.75">
      <c r="A14" s="24" t="s">
        <v>13</v>
      </c>
      <c r="B14" s="25">
        <f>'PEEA-Desempleo'!B15</f>
        <v>1216</v>
      </c>
      <c r="C14" s="56">
        <f t="shared" si="0"/>
        <v>0.4707704219899342</v>
      </c>
      <c r="D14" s="25">
        <f>'PEEA-Desempleo'!E15</f>
        <v>1367</v>
      </c>
      <c r="E14" s="56">
        <f t="shared" si="1"/>
        <v>0.5292295780100658</v>
      </c>
      <c r="F14" s="25">
        <f t="shared" si="2"/>
        <v>2583</v>
      </c>
      <c r="G14" s="62">
        <f t="shared" si="3"/>
        <v>0.12504235852253473</v>
      </c>
    </row>
    <row r="15" spans="1:7" ht="12.75">
      <c r="A15" s="24" t="s">
        <v>14</v>
      </c>
      <c r="B15" s="25">
        <f>'PEEA-Desempleo'!B16</f>
        <v>1166</v>
      </c>
      <c r="C15" s="56">
        <f t="shared" si="0"/>
        <v>0.44033232628398794</v>
      </c>
      <c r="D15" s="25">
        <f>'PEEA-Desempleo'!E16</f>
        <v>1482</v>
      </c>
      <c r="E15" s="56">
        <f t="shared" si="1"/>
        <v>0.5596676737160121</v>
      </c>
      <c r="F15" s="25">
        <f t="shared" si="2"/>
        <v>2648</v>
      </c>
      <c r="G15" s="62">
        <f t="shared" si="3"/>
        <v>0.12818899162511496</v>
      </c>
    </row>
    <row r="16" spans="1:7" ht="12.75">
      <c r="A16" s="24" t="s">
        <v>15</v>
      </c>
      <c r="B16" s="25">
        <f>'PEEA-Desempleo'!B17</f>
        <v>1027</v>
      </c>
      <c r="C16" s="56">
        <f t="shared" si="0"/>
        <v>0.4474945533769063</v>
      </c>
      <c r="D16" s="25">
        <f>'PEEA-Desempleo'!E17</f>
        <v>1268</v>
      </c>
      <c r="E16" s="56">
        <f t="shared" si="1"/>
        <v>0.5525054466230936</v>
      </c>
      <c r="F16" s="25">
        <f t="shared" si="2"/>
        <v>2295</v>
      </c>
      <c r="G16" s="62">
        <f t="shared" si="3"/>
        <v>0.11110035339110229</v>
      </c>
    </row>
    <row r="17" spans="1:7" ht="12.75">
      <c r="A17" s="24" t="s">
        <v>16</v>
      </c>
      <c r="B17" s="25">
        <f>'PEEA-Desempleo'!B18</f>
        <v>909</v>
      </c>
      <c r="C17" s="56">
        <f t="shared" si="0"/>
        <v>0.4776668418286915</v>
      </c>
      <c r="D17" s="25">
        <f>'PEEA-Desempleo'!E18</f>
        <v>994</v>
      </c>
      <c r="E17" s="56">
        <f t="shared" si="1"/>
        <v>0.5223331581713084</v>
      </c>
      <c r="F17" s="25">
        <f t="shared" si="2"/>
        <v>1903</v>
      </c>
      <c r="G17" s="62">
        <f t="shared" si="3"/>
        <v>0.09212373529554146</v>
      </c>
    </row>
    <row r="18" spans="1:7" ht="12.75">
      <c r="A18" s="24" t="s">
        <v>17</v>
      </c>
      <c r="B18" s="25">
        <f>'PEEA-Desempleo'!B19</f>
        <v>495</v>
      </c>
      <c r="C18" s="56">
        <f t="shared" si="0"/>
        <v>0.4479638009049774</v>
      </c>
      <c r="D18" s="25">
        <f>'PEEA-Desempleo'!E19</f>
        <v>610</v>
      </c>
      <c r="E18" s="56">
        <f t="shared" si="1"/>
        <v>0.5520361990950227</v>
      </c>
      <c r="F18" s="25">
        <f t="shared" si="2"/>
        <v>1105</v>
      </c>
      <c r="G18" s="62">
        <f t="shared" si="3"/>
        <v>0.05349276274386407</v>
      </c>
    </row>
    <row r="19" spans="1:7" ht="15.75">
      <c r="A19" s="31" t="s">
        <v>4</v>
      </c>
      <c r="B19" s="27">
        <f>SUM(B9:B18)</f>
        <v>9659</v>
      </c>
      <c r="C19" s="59">
        <f t="shared" si="0"/>
        <v>0.4675896790434235</v>
      </c>
      <c r="D19" s="27">
        <f>SUM(D9:D18)</f>
        <v>10998</v>
      </c>
      <c r="E19" s="59">
        <f t="shared" si="1"/>
        <v>0.5324103209565765</v>
      </c>
      <c r="F19" s="27">
        <f t="shared" si="2"/>
        <v>20657</v>
      </c>
      <c r="G19" s="63">
        <f t="shared" si="3"/>
        <v>1</v>
      </c>
    </row>
    <row r="39" spans="2:8" ht="12.75">
      <c r="B39" s="93" t="s">
        <v>195</v>
      </c>
      <c r="C39" s="93"/>
      <c r="D39" s="93"/>
      <c r="E39" s="93"/>
      <c r="F39" s="93"/>
      <c r="G39" s="93"/>
      <c r="H39" s="93"/>
    </row>
    <row r="40" spans="2:8" ht="12.75">
      <c r="B40" s="93"/>
      <c r="C40" s="93"/>
      <c r="D40" s="93"/>
      <c r="E40" s="93"/>
      <c r="F40" s="93"/>
      <c r="G40" s="93"/>
      <c r="H40" s="93"/>
    </row>
    <row r="41" spans="2:8" ht="12.75">
      <c r="B41" s="93"/>
      <c r="C41" s="93"/>
      <c r="D41" s="93"/>
      <c r="E41" s="93"/>
      <c r="F41" s="93"/>
      <c r="G41" s="93"/>
      <c r="H41" s="93"/>
    </row>
  </sheetData>
  <sheetProtection/>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11.421875" defaultRowHeight="15"/>
  <cols>
    <col min="1" max="1" width="24.00390625" style="22" bestFit="1" customWidth="1"/>
    <col min="2" max="16384" width="11.421875" style="22" customWidth="1"/>
  </cols>
  <sheetData>
    <row r="1" ht="15.75">
      <c r="A1" s="53" t="s">
        <v>46</v>
      </c>
    </row>
    <row r="2" s="46" customFormat="1" ht="15.75">
      <c r="A2" s="53"/>
    </row>
    <row r="3" spans="1:7" s="46" customFormat="1" ht="17.25" customHeight="1">
      <c r="A3" s="83" t="s">
        <v>196</v>
      </c>
      <c r="B3" s="83"/>
      <c r="C3" s="83"/>
      <c r="D3" s="83"/>
      <c r="E3" s="83"/>
      <c r="F3" s="83"/>
      <c r="G3" s="83"/>
    </row>
    <row r="4" spans="1:7" s="46" customFormat="1" ht="12.75">
      <c r="A4" s="83"/>
      <c r="B4" s="83"/>
      <c r="C4" s="83"/>
      <c r="D4" s="83"/>
      <c r="E4" s="83"/>
      <c r="F4" s="83"/>
      <c r="G4" s="83"/>
    </row>
    <row r="5" ht="18" customHeight="1"/>
    <row r="6" spans="1:7" ht="12.75">
      <c r="A6" s="95" t="s">
        <v>191</v>
      </c>
      <c r="B6" s="95"/>
      <c r="C6" s="95"/>
      <c r="D6" s="95"/>
      <c r="E6" s="95"/>
      <c r="F6" s="95"/>
      <c r="G6" s="95"/>
    </row>
    <row r="7" spans="1:7" ht="12.75">
      <c r="A7" s="96" t="s">
        <v>119</v>
      </c>
      <c r="B7" s="95" t="s">
        <v>110</v>
      </c>
      <c r="C7" s="95"/>
      <c r="D7" s="95" t="s">
        <v>3</v>
      </c>
      <c r="E7" s="95"/>
      <c r="F7" s="95" t="s">
        <v>4</v>
      </c>
      <c r="G7" s="95"/>
    </row>
    <row r="8" spans="1:8" s="29" customFormat="1" ht="38.25">
      <c r="A8" s="97"/>
      <c r="B8" s="47" t="s">
        <v>111</v>
      </c>
      <c r="C8" s="47" t="s">
        <v>108</v>
      </c>
      <c r="D8" s="23" t="s">
        <v>34</v>
      </c>
      <c r="E8" s="47" t="s">
        <v>109</v>
      </c>
      <c r="F8" s="23" t="s">
        <v>33</v>
      </c>
      <c r="G8" s="23" t="s">
        <v>36</v>
      </c>
      <c r="H8" s="32"/>
    </row>
    <row r="9" spans="1:7" ht="12.75">
      <c r="A9" s="34" t="s">
        <v>37</v>
      </c>
      <c r="B9" s="70">
        <v>72</v>
      </c>
      <c r="C9" s="56">
        <f>B9/$F$18</f>
        <v>0.003485501282858111</v>
      </c>
      <c r="D9" s="70">
        <v>128</v>
      </c>
      <c r="E9" s="56">
        <f>D9/$F$18</f>
        <v>0.006196446725081087</v>
      </c>
      <c r="F9" s="25">
        <f>B9+D9</f>
        <v>200</v>
      </c>
      <c r="G9" s="56">
        <f>F9/$F$18</f>
        <v>0.009681948007939197</v>
      </c>
    </row>
    <row r="10" spans="1:7" ht="12.75">
      <c r="A10" s="34" t="s">
        <v>38</v>
      </c>
      <c r="B10" s="70">
        <v>1776</v>
      </c>
      <c r="C10" s="56">
        <f aca="true" t="shared" si="0" ref="C10:C18">B10/$F$18</f>
        <v>0.08597569831050007</v>
      </c>
      <c r="D10" s="70">
        <v>1932</v>
      </c>
      <c r="E10" s="56">
        <f aca="true" t="shared" si="1" ref="E10:E18">D10/$F$18</f>
        <v>0.09352761775669265</v>
      </c>
      <c r="F10" s="25">
        <f aca="true" t="shared" si="2" ref="F10:F18">B10+D10</f>
        <v>3708</v>
      </c>
      <c r="G10" s="56">
        <f aca="true" t="shared" si="3" ref="G10:G18">F10/$F$18</f>
        <v>0.17950331606719272</v>
      </c>
    </row>
    <row r="11" spans="1:7" ht="12.75">
      <c r="A11" s="34" t="s">
        <v>39</v>
      </c>
      <c r="B11" s="70">
        <v>5415</v>
      </c>
      <c r="C11" s="56">
        <f t="shared" si="0"/>
        <v>0.26213874231495377</v>
      </c>
      <c r="D11" s="70">
        <v>5075</v>
      </c>
      <c r="E11" s="56">
        <f t="shared" si="1"/>
        <v>0.24567943070145715</v>
      </c>
      <c r="F11" s="25">
        <f t="shared" si="2"/>
        <v>10490</v>
      </c>
      <c r="G11" s="56">
        <f t="shared" si="3"/>
        <v>0.5078181730164109</v>
      </c>
    </row>
    <row r="12" spans="1:7" ht="12.75">
      <c r="A12" s="34" t="s">
        <v>40</v>
      </c>
      <c r="B12" s="70">
        <v>9</v>
      </c>
      <c r="C12" s="56">
        <f t="shared" si="0"/>
        <v>0.00043568766035726386</v>
      </c>
      <c r="D12" s="70">
        <v>12</v>
      </c>
      <c r="E12" s="56">
        <f t="shared" si="1"/>
        <v>0.0005809168804763519</v>
      </c>
      <c r="F12" s="25">
        <f t="shared" si="2"/>
        <v>21</v>
      </c>
      <c r="G12" s="56">
        <f t="shared" si="3"/>
        <v>0.0010166045408336157</v>
      </c>
    </row>
    <row r="13" spans="1:7" ht="12.75">
      <c r="A13" s="34" t="s">
        <v>41</v>
      </c>
      <c r="B13" s="70">
        <v>630</v>
      </c>
      <c r="C13" s="56">
        <f t="shared" si="0"/>
        <v>0.030498136225008472</v>
      </c>
      <c r="D13" s="70">
        <v>756</v>
      </c>
      <c r="E13" s="56">
        <f t="shared" si="1"/>
        <v>0.03659776347001017</v>
      </c>
      <c r="F13" s="25">
        <f t="shared" si="2"/>
        <v>1386</v>
      </c>
      <c r="G13" s="56">
        <f t="shared" si="3"/>
        <v>0.06709589969501864</v>
      </c>
    </row>
    <row r="14" spans="1:7" ht="12.75">
      <c r="A14" s="34" t="s">
        <v>42</v>
      </c>
      <c r="B14" s="70">
        <v>492</v>
      </c>
      <c r="C14" s="56">
        <f t="shared" si="0"/>
        <v>0.023817592099530424</v>
      </c>
      <c r="D14" s="70">
        <v>983</v>
      </c>
      <c r="E14" s="56">
        <f t="shared" si="1"/>
        <v>0.04758677445902115</v>
      </c>
      <c r="F14" s="25">
        <f t="shared" si="2"/>
        <v>1475</v>
      </c>
      <c r="G14" s="56">
        <f t="shared" si="3"/>
        <v>0.07140436655855158</v>
      </c>
    </row>
    <row r="15" spans="1:7" ht="12.75">
      <c r="A15" s="34" t="s">
        <v>43</v>
      </c>
      <c r="B15" s="70">
        <v>444</v>
      </c>
      <c r="C15" s="56">
        <f t="shared" si="0"/>
        <v>0.02149392457762502</v>
      </c>
      <c r="D15" s="70">
        <v>519</v>
      </c>
      <c r="E15" s="56">
        <f t="shared" si="1"/>
        <v>0.02512465508060222</v>
      </c>
      <c r="F15" s="25">
        <f t="shared" si="2"/>
        <v>963</v>
      </c>
      <c r="G15" s="56">
        <f t="shared" si="3"/>
        <v>0.04661857965822724</v>
      </c>
    </row>
    <row r="16" spans="1:7" ht="12.75">
      <c r="A16" s="34" t="s">
        <v>44</v>
      </c>
      <c r="B16" s="70">
        <v>412</v>
      </c>
      <c r="C16" s="56">
        <f t="shared" si="0"/>
        <v>0.019944812896354747</v>
      </c>
      <c r="D16" s="70">
        <v>906</v>
      </c>
      <c r="E16" s="56">
        <f t="shared" si="1"/>
        <v>0.04385922447596456</v>
      </c>
      <c r="F16" s="25">
        <f t="shared" si="2"/>
        <v>1318</v>
      </c>
      <c r="G16" s="56">
        <f t="shared" si="3"/>
        <v>0.06380403737231931</v>
      </c>
    </row>
    <row r="17" spans="1:7" ht="12.75">
      <c r="A17" s="34" t="s">
        <v>45</v>
      </c>
      <c r="B17" s="70">
        <v>409</v>
      </c>
      <c r="C17" s="56">
        <f t="shared" si="0"/>
        <v>0.01979958367623566</v>
      </c>
      <c r="D17" s="70">
        <v>687</v>
      </c>
      <c r="E17" s="56">
        <f t="shared" si="1"/>
        <v>0.03325749140727114</v>
      </c>
      <c r="F17" s="25">
        <f t="shared" si="2"/>
        <v>1096</v>
      </c>
      <c r="G17" s="56">
        <f t="shared" si="3"/>
        <v>0.0530570750835068</v>
      </c>
    </row>
    <row r="18" spans="1:7" ht="15.75">
      <c r="A18" s="26" t="s">
        <v>31</v>
      </c>
      <c r="B18" s="27">
        <f>SUM(B9:B17)</f>
        <v>9659</v>
      </c>
      <c r="C18" s="59">
        <f t="shared" si="0"/>
        <v>0.4675896790434235</v>
      </c>
      <c r="D18" s="27">
        <f>SUM(D9:D17)</f>
        <v>10998</v>
      </c>
      <c r="E18" s="59">
        <f t="shared" si="1"/>
        <v>0.5324103209565765</v>
      </c>
      <c r="F18" s="27">
        <f t="shared" si="2"/>
        <v>20657</v>
      </c>
      <c r="G18" s="59">
        <f t="shared" si="3"/>
        <v>1</v>
      </c>
    </row>
    <row r="40" spans="2:8" ht="12.75">
      <c r="B40" s="93" t="s">
        <v>197</v>
      </c>
      <c r="C40" s="93"/>
      <c r="D40" s="93"/>
      <c r="E40" s="93"/>
      <c r="F40" s="93"/>
      <c r="G40" s="93"/>
      <c r="H40" s="93"/>
    </row>
    <row r="41" spans="2:8" ht="12.75">
      <c r="B41" s="93"/>
      <c r="C41" s="93"/>
      <c r="D41" s="93"/>
      <c r="E41" s="93"/>
      <c r="F41" s="93"/>
      <c r="G41" s="93"/>
      <c r="H41" s="93"/>
    </row>
    <row r="42" spans="2:8" ht="12.75">
      <c r="B42" s="93"/>
      <c r="C42" s="93"/>
      <c r="D42" s="93"/>
      <c r="E42" s="93"/>
      <c r="F42" s="93"/>
      <c r="G42" s="93"/>
      <c r="H42" s="93"/>
    </row>
  </sheetData>
  <sheetProtection/>
  <mergeCells count="7">
    <mergeCell ref="A3:G4"/>
    <mergeCell ref="A7:A8"/>
    <mergeCell ref="B40:H42"/>
    <mergeCell ref="A6:G6"/>
    <mergeCell ref="B7:C7"/>
    <mergeCell ref="D7:E7"/>
    <mergeCell ref="F7:G7"/>
  </mergeCells>
  <printOptions/>
  <pageMargins left="0.7" right="0.7" top="0.75" bottom="0.75" header="0.3" footer="0.3"/>
  <pageSetup orientation="portrait" paperSize="9"/>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11.421875" defaultRowHeight="15"/>
  <cols>
    <col min="1" max="1" width="24.00390625" style="37" bestFit="1" customWidth="1"/>
    <col min="2" max="16384" width="11.421875" style="37" customWidth="1"/>
  </cols>
  <sheetData>
    <row r="1" ht="15.75">
      <c r="A1" s="44" t="s">
        <v>46</v>
      </c>
    </row>
    <row r="2" s="46" customFormat="1" ht="15.75">
      <c r="A2" s="53"/>
    </row>
    <row r="3" spans="1:10" s="46" customFormat="1" ht="15">
      <c r="A3" s="100" t="s">
        <v>198</v>
      </c>
      <c r="B3" s="100"/>
      <c r="C3" s="100"/>
      <c r="D3" s="100"/>
      <c r="E3" s="100"/>
      <c r="F3" s="100"/>
      <c r="G3" s="100"/>
      <c r="H3" s="100"/>
      <c r="I3" s="100"/>
      <c r="J3" s="100"/>
    </row>
    <row r="4" s="46" customFormat="1" ht="15.75">
      <c r="A4" s="53"/>
    </row>
    <row r="6" spans="1:24" ht="12.75">
      <c r="A6" s="98" t="s">
        <v>191</v>
      </c>
      <c r="B6" s="98"/>
      <c r="C6" s="98"/>
      <c r="D6" s="98"/>
      <c r="E6" s="98"/>
      <c r="F6" s="98"/>
      <c r="G6" s="98"/>
      <c r="H6" s="98"/>
      <c r="I6" s="98"/>
      <c r="J6" s="98"/>
      <c r="K6" s="98"/>
      <c r="L6" s="98"/>
      <c r="M6" s="98"/>
      <c r="N6" s="98"/>
      <c r="O6" s="98"/>
      <c r="P6" s="98"/>
      <c r="Q6" s="98"/>
      <c r="R6" s="98"/>
      <c r="S6" s="98"/>
      <c r="T6" s="98"/>
      <c r="U6" s="98"/>
      <c r="V6" s="98"/>
      <c r="W6" s="98"/>
      <c r="X6" s="98"/>
    </row>
    <row r="7" spans="1:24" ht="12.75">
      <c r="A7" s="91" t="s">
        <v>119</v>
      </c>
      <c r="B7" s="99" t="s">
        <v>8</v>
      </c>
      <c r="C7" s="99"/>
      <c r="D7" s="99" t="s">
        <v>47</v>
      </c>
      <c r="E7" s="99"/>
      <c r="F7" s="99" t="s">
        <v>48</v>
      </c>
      <c r="G7" s="99"/>
      <c r="H7" s="99" t="s">
        <v>49</v>
      </c>
      <c r="I7" s="99"/>
      <c r="J7" s="99" t="s">
        <v>50</v>
      </c>
      <c r="K7" s="99"/>
      <c r="L7" s="99" t="s">
        <v>51</v>
      </c>
      <c r="M7" s="99"/>
      <c r="N7" s="99" t="s">
        <v>52</v>
      </c>
      <c r="O7" s="99"/>
      <c r="P7" s="99" t="s">
        <v>53</v>
      </c>
      <c r="Q7" s="99"/>
      <c r="R7" s="99" t="s">
        <v>54</v>
      </c>
      <c r="S7" s="99"/>
      <c r="T7" s="99" t="s">
        <v>55</v>
      </c>
      <c r="U7" s="99"/>
      <c r="V7" s="99" t="s">
        <v>31</v>
      </c>
      <c r="W7" s="99"/>
      <c r="X7" s="101" t="s">
        <v>31</v>
      </c>
    </row>
    <row r="8" spans="1:24" ht="12.75">
      <c r="A8" s="92"/>
      <c r="B8" s="57" t="s">
        <v>110</v>
      </c>
      <c r="C8" s="39" t="s">
        <v>3</v>
      </c>
      <c r="D8" s="57" t="s">
        <v>110</v>
      </c>
      <c r="E8" s="39" t="s">
        <v>3</v>
      </c>
      <c r="F8" s="57" t="s">
        <v>110</v>
      </c>
      <c r="G8" s="39" t="s">
        <v>3</v>
      </c>
      <c r="H8" s="57" t="s">
        <v>110</v>
      </c>
      <c r="I8" s="39" t="s">
        <v>3</v>
      </c>
      <c r="J8" s="57" t="s">
        <v>110</v>
      </c>
      <c r="K8" s="39" t="s">
        <v>3</v>
      </c>
      <c r="L8" s="57" t="s">
        <v>110</v>
      </c>
      <c r="M8" s="39" t="s">
        <v>3</v>
      </c>
      <c r="N8" s="57" t="s">
        <v>110</v>
      </c>
      <c r="O8" s="39" t="s">
        <v>3</v>
      </c>
      <c r="P8" s="57" t="s">
        <v>110</v>
      </c>
      <c r="Q8" s="39" t="s">
        <v>3</v>
      </c>
      <c r="R8" s="57" t="s">
        <v>110</v>
      </c>
      <c r="S8" s="39" t="s">
        <v>3</v>
      </c>
      <c r="T8" s="57" t="s">
        <v>110</v>
      </c>
      <c r="U8" s="39" t="s">
        <v>3</v>
      </c>
      <c r="V8" s="57" t="s">
        <v>110</v>
      </c>
      <c r="W8" s="39" t="s">
        <v>3</v>
      </c>
      <c r="X8" s="102"/>
    </row>
    <row r="9" spans="1:24" ht="12.75">
      <c r="A9" s="34" t="s">
        <v>37</v>
      </c>
      <c r="B9" s="70">
        <v>1</v>
      </c>
      <c r="C9" s="70">
        <v>2</v>
      </c>
      <c r="D9" s="70">
        <v>1</v>
      </c>
      <c r="E9" s="70">
        <v>0</v>
      </c>
      <c r="F9" s="70">
        <v>1</v>
      </c>
      <c r="G9" s="70">
        <v>2</v>
      </c>
      <c r="H9" s="70">
        <v>1</v>
      </c>
      <c r="I9" s="70">
        <v>3</v>
      </c>
      <c r="J9" s="70">
        <v>3</v>
      </c>
      <c r="K9" s="70">
        <v>5</v>
      </c>
      <c r="L9" s="70">
        <v>5</v>
      </c>
      <c r="M9" s="70">
        <v>8</v>
      </c>
      <c r="N9" s="70">
        <v>11</v>
      </c>
      <c r="O9" s="70">
        <v>11</v>
      </c>
      <c r="P9" s="70">
        <v>16</v>
      </c>
      <c r="Q9" s="70">
        <v>21</v>
      </c>
      <c r="R9" s="70">
        <v>16</v>
      </c>
      <c r="S9" s="70">
        <v>43</v>
      </c>
      <c r="T9" s="70">
        <v>17</v>
      </c>
      <c r="U9" s="70">
        <v>33</v>
      </c>
      <c r="V9" s="33">
        <f>B9+D9+F9+H9+J9+L9+N9+P9+R9+T9</f>
        <v>72</v>
      </c>
      <c r="W9" s="33">
        <f>C9+E9+G9+I9+K9+M9+O9+Q9+S9+U9</f>
        <v>128</v>
      </c>
      <c r="X9" s="33">
        <f>V9+W9</f>
        <v>200</v>
      </c>
    </row>
    <row r="10" spans="1:24" ht="12.75">
      <c r="A10" s="34" t="s">
        <v>38</v>
      </c>
      <c r="B10" s="70">
        <v>94</v>
      </c>
      <c r="C10" s="70">
        <v>74</v>
      </c>
      <c r="D10" s="70">
        <v>221</v>
      </c>
      <c r="E10" s="70">
        <v>149</v>
      </c>
      <c r="F10" s="70">
        <v>143</v>
      </c>
      <c r="G10" s="70">
        <v>125</v>
      </c>
      <c r="H10" s="70">
        <v>112</v>
      </c>
      <c r="I10" s="70">
        <v>119</v>
      </c>
      <c r="J10" s="70">
        <v>132</v>
      </c>
      <c r="K10" s="70">
        <v>158</v>
      </c>
      <c r="L10" s="70">
        <v>150</v>
      </c>
      <c r="M10" s="70">
        <v>146</v>
      </c>
      <c r="N10" s="70">
        <v>218</v>
      </c>
      <c r="O10" s="70">
        <v>274</v>
      </c>
      <c r="P10" s="70">
        <v>242</v>
      </c>
      <c r="Q10" s="70">
        <v>320</v>
      </c>
      <c r="R10" s="70">
        <v>285</v>
      </c>
      <c r="S10" s="70">
        <v>314</v>
      </c>
      <c r="T10" s="70">
        <v>179</v>
      </c>
      <c r="U10" s="70">
        <v>253</v>
      </c>
      <c r="V10" s="33">
        <f aca="true" t="shared" si="0" ref="V10:V17">B10+D10+F10+H10+J10+L10+N10+P10+R10+T10</f>
        <v>1776</v>
      </c>
      <c r="W10" s="33">
        <f aca="true" t="shared" si="1" ref="W10:W17">C10+E10+G10+I10+K10+M10+O10+Q10+S10+U10</f>
        <v>1932</v>
      </c>
      <c r="X10" s="33">
        <f aca="true" t="shared" si="2" ref="X10:X17">V10+W10</f>
        <v>3708</v>
      </c>
    </row>
    <row r="11" spans="1:24" ht="12.75">
      <c r="A11" s="34" t="s">
        <v>39</v>
      </c>
      <c r="B11" s="70">
        <v>127</v>
      </c>
      <c r="C11" s="70">
        <v>126</v>
      </c>
      <c r="D11" s="70">
        <v>486</v>
      </c>
      <c r="E11" s="70">
        <v>423</v>
      </c>
      <c r="F11" s="70">
        <v>638</v>
      </c>
      <c r="G11" s="70">
        <v>555</v>
      </c>
      <c r="H11" s="70">
        <v>665</v>
      </c>
      <c r="I11" s="70">
        <v>586</v>
      </c>
      <c r="J11" s="70">
        <v>717</v>
      </c>
      <c r="K11" s="70">
        <v>610</v>
      </c>
      <c r="L11" s="70">
        <v>758</v>
      </c>
      <c r="M11" s="70">
        <v>686</v>
      </c>
      <c r="N11" s="70">
        <v>704</v>
      </c>
      <c r="O11" s="70">
        <v>782</v>
      </c>
      <c r="P11" s="70">
        <v>620</v>
      </c>
      <c r="Q11" s="70">
        <v>603</v>
      </c>
      <c r="R11" s="70">
        <v>463</v>
      </c>
      <c r="S11" s="70">
        <v>446</v>
      </c>
      <c r="T11" s="70">
        <v>237</v>
      </c>
      <c r="U11" s="70">
        <v>258</v>
      </c>
      <c r="V11" s="33">
        <f t="shared" si="0"/>
        <v>5415</v>
      </c>
      <c r="W11" s="33">
        <f t="shared" si="1"/>
        <v>5075</v>
      </c>
      <c r="X11" s="33">
        <f t="shared" si="2"/>
        <v>10490</v>
      </c>
    </row>
    <row r="12" spans="1:24" ht="12.75">
      <c r="A12" s="34" t="s">
        <v>56</v>
      </c>
      <c r="B12" s="70">
        <v>2</v>
      </c>
      <c r="C12" s="70">
        <v>1</v>
      </c>
      <c r="D12" s="70">
        <v>0</v>
      </c>
      <c r="E12" s="70">
        <v>2</v>
      </c>
      <c r="F12" s="70">
        <v>3</v>
      </c>
      <c r="G12" s="70">
        <v>3</v>
      </c>
      <c r="H12" s="70">
        <v>1</v>
      </c>
      <c r="I12" s="70">
        <v>2</v>
      </c>
      <c r="J12" s="70">
        <v>1</v>
      </c>
      <c r="K12" s="70">
        <v>0</v>
      </c>
      <c r="L12" s="70">
        <v>0</v>
      </c>
      <c r="M12" s="70">
        <v>1</v>
      </c>
      <c r="N12" s="70">
        <v>1</v>
      </c>
      <c r="O12" s="70">
        <v>0</v>
      </c>
      <c r="P12" s="70">
        <v>1</v>
      </c>
      <c r="Q12" s="70">
        <v>2</v>
      </c>
      <c r="R12" s="70">
        <v>0</v>
      </c>
      <c r="S12" s="70">
        <v>1</v>
      </c>
      <c r="T12" s="70">
        <v>0</v>
      </c>
      <c r="U12" s="70">
        <v>0</v>
      </c>
      <c r="V12" s="33">
        <f t="shared" si="0"/>
        <v>9</v>
      </c>
      <c r="W12" s="33">
        <f t="shared" si="1"/>
        <v>12</v>
      </c>
      <c r="X12" s="33">
        <f t="shared" si="2"/>
        <v>21</v>
      </c>
    </row>
    <row r="13" spans="1:24" ht="12.75">
      <c r="A13" s="34" t="s">
        <v>41</v>
      </c>
      <c r="B13" s="70">
        <v>3</v>
      </c>
      <c r="C13" s="70">
        <v>9</v>
      </c>
      <c r="D13" s="70">
        <v>70</v>
      </c>
      <c r="E13" s="70">
        <v>61</v>
      </c>
      <c r="F13" s="70">
        <v>95</v>
      </c>
      <c r="G13" s="70">
        <v>83</v>
      </c>
      <c r="H13" s="70">
        <v>87</v>
      </c>
      <c r="I13" s="70">
        <v>111</v>
      </c>
      <c r="J13" s="70">
        <v>94</v>
      </c>
      <c r="K13" s="70">
        <v>144</v>
      </c>
      <c r="L13" s="70">
        <v>83</v>
      </c>
      <c r="M13" s="70">
        <v>89</v>
      </c>
      <c r="N13" s="70">
        <v>71</v>
      </c>
      <c r="O13" s="70">
        <v>91</v>
      </c>
      <c r="P13" s="70">
        <v>42</v>
      </c>
      <c r="Q13" s="70">
        <v>83</v>
      </c>
      <c r="R13" s="70">
        <v>59</v>
      </c>
      <c r="S13" s="70">
        <v>62</v>
      </c>
      <c r="T13" s="70">
        <v>26</v>
      </c>
      <c r="U13" s="70">
        <v>23</v>
      </c>
      <c r="V13" s="33">
        <f t="shared" si="0"/>
        <v>630</v>
      </c>
      <c r="W13" s="33">
        <f t="shared" si="1"/>
        <v>756</v>
      </c>
      <c r="X13" s="33">
        <f t="shared" si="2"/>
        <v>1386</v>
      </c>
    </row>
    <row r="14" spans="1:24" ht="12.75">
      <c r="A14" s="34" t="s">
        <v>42</v>
      </c>
      <c r="B14" s="70">
        <v>3</v>
      </c>
      <c r="C14" s="70">
        <v>5</v>
      </c>
      <c r="D14" s="70">
        <v>74</v>
      </c>
      <c r="E14" s="70">
        <v>93</v>
      </c>
      <c r="F14" s="70">
        <v>67</v>
      </c>
      <c r="G14" s="70">
        <v>92</v>
      </c>
      <c r="H14" s="70">
        <v>82</v>
      </c>
      <c r="I14" s="70">
        <v>136</v>
      </c>
      <c r="J14" s="70">
        <v>84</v>
      </c>
      <c r="K14" s="70">
        <v>164</v>
      </c>
      <c r="L14" s="70">
        <v>61</v>
      </c>
      <c r="M14" s="70">
        <v>135</v>
      </c>
      <c r="N14" s="70">
        <v>57</v>
      </c>
      <c r="O14" s="70">
        <v>142</v>
      </c>
      <c r="P14" s="70">
        <v>33</v>
      </c>
      <c r="Q14" s="70">
        <v>127</v>
      </c>
      <c r="R14" s="70">
        <v>21</v>
      </c>
      <c r="S14" s="70">
        <v>62</v>
      </c>
      <c r="T14" s="70">
        <v>10</v>
      </c>
      <c r="U14" s="70">
        <v>27</v>
      </c>
      <c r="V14" s="33">
        <f t="shared" si="0"/>
        <v>492</v>
      </c>
      <c r="W14" s="33">
        <f t="shared" si="1"/>
        <v>983</v>
      </c>
      <c r="X14" s="33">
        <f t="shared" si="2"/>
        <v>1475</v>
      </c>
    </row>
    <row r="15" spans="1:24" ht="12.75">
      <c r="A15" s="34" t="s">
        <v>43</v>
      </c>
      <c r="B15" s="70">
        <v>1</v>
      </c>
      <c r="C15" s="70">
        <v>0</v>
      </c>
      <c r="D15" s="70">
        <v>38</v>
      </c>
      <c r="E15" s="70">
        <v>38</v>
      </c>
      <c r="F15" s="70">
        <v>83</v>
      </c>
      <c r="G15" s="70">
        <v>84</v>
      </c>
      <c r="H15" s="70">
        <v>77</v>
      </c>
      <c r="I15" s="70">
        <v>86</v>
      </c>
      <c r="J15" s="70">
        <v>82</v>
      </c>
      <c r="K15" s="70">
        <v>121</v>
      </c>
      <c r="L15" s="70">
        <v>63</v>
      </c>
      <c r="M15" s="70">
        <v>89</v>
      </c>
      <c r="N15" s="70">
        <v>46</v>
      </c>
      <c r="O15" s="70">
        <v>58</v>
      </c>
      <c r="P15" s="70">
        <v>26</v>
      </c>
      <c r="Q15" s="70">
        <v>33</v>
      </c>
      <c r="R15" s="70">
        <v>19</v>
      </c>
      <c r="S15" s="70">
        <v>7</v>
      </c>
      <c r="T15" s="70">
        <v>9</v>
      </c>
      <c r="U15" s="70">
        <v>3</v>
      </c>
      <c r="V15" s="33">
        <f t="shared" si="0"/>
        <v>444</v>
      </c>
      <c r="W15" s="33">
        <f t="shared" si="1"/>
        <v>519</v>
      </c>
      <c r="X15" s="33">
        <f t="shared" si="2"/>
        <v>963</v>
      </c>
    </row>
    <row r="16" spans="1:24" ht="12.75">
      <c r="A16" s="34" t="s">
        <v>44</v>
      </c>
      <c r="B16" s="70">
        <v>0</v>
      </c>
      <c r="C16" s="70">
        <v>1</v>
      </c>
      <c r="D16" s="70">
        <v>20</v>
      </c>
      <c r="E16" s="70">
        <v>68</v>
      </c>
      <c r="F16" s="70">
        <v>79</v>
      </c>
      <c r="G16" s="70">
        <v>181</v>
      </c>
      <c r="H16" s="70">
        <v>91</v>
      </c>
      <c r="I16" s="70">
        <v>164</v>
      </c>
      <c r="J16" s="70">
        <v>73</v>
      </c>
      <c r="K16" s="70">
        <v>192</v>
      </c>
      <c r="L16" s="70">
        <v>54</v>
      </c>
      <c r="M16" s="70">
        <v>130</v>
      </c>
      <c r="N16" s="70">
        <v>35</v>
      </c>
      <c r="O16" s="70">
        <v>71</v>
      </c>
      <c r="P16" s="70">
        <v>25</v>
      </c>
      <c r="Q16" s="70">
        <v>52</v>
      </c>
      <c r="R16" s="70">
        <v>25</v>
      </c>
      <c r="S16" s="70">
        <v>40</v>
      </c>
      <c r="T16" s="70">
        <v>10</v>
      </c>
      <c r="U16" s="70">
        <v>7</v>
      </c>
      <c r="V16" s="33">
        <f t="shared" si="0"/>
        <v>412</v>
      </c>
      <c r="W16" s="33">
        <f t="shared" si="1"/>
        <v>906</v>
      </c>
      <c r="X16" s="33">
        <f t="shared" si="2"/>
        <v>1318</v>
      </c>
    </row>
    <row r="17" spans="1:24" ht="12.75">
      <c r="A17" s="34" t="s">
        <v>45</v>
      </c>
      <c r="B17" s="70">
        <v>0</v>
      </c>
      <c r="C17" s="70">
        <v>0</v>
      </c>
      <c r="D17" s="70">
        <v>21</v>
      </c>
      <c r="E17" s="70">
        <v>21</v>
      </c>
      <c r="F17" s="70">
        <v>101</v>
      </c>
      <c r="G17" s="70">
        <v>169</v>
      </c>
      <c r="H17" s="70">
        <v>84</v>
      </c>
      <c r="I17" s="70">
        <v>161</v>
      </c>
      <c r="J17" s="70">
        <v>88</v>
      </c>
      <c r="K17" s="70">
        <v>148</v>
      </c>
      <c r="L17" s="70">
        <v>42</v>
      </c>
      <c r="M17" s="70">
        <v>83</v>
      </c>
      <c r="N17" s="70">
        <v>23</v>
      </c>
      <c r="O17" s="70">
        <v>53</v>
      </c>
      <c r="P17" s="70">
        <v>22</v>
      </c>
      <c r="Q17" s="70">
        <v>27</v>
      </c>
      <c r="R17" s="70">
        <v>21</v>
      </c>
      <c r="S17" s="70">
        <v>19</v>
      </c>
      <c r="T17" s="70">
        <v>7</v>
      </c>
      <c r="U17" s="70">
        <v>6</v>
      </c>
      <c r="V17" s="33">
        <f t="shared" si="0"/>
        <v>409</v>
      </c>
      <c r="W17" s="33">
        <f t="shared" si="1"/>
        <v>687</v>
      </c>
      <c r="X17" s="33">
        <f t="shared" si="2"/>
        <v>1096</v>
      </c>
    </row>
    <row r="18" spans="1:24" s="40" customFormat="1" ht="15.75">
      <c r="A18" s="38" t="s">
        <v>31</v>
      </c>
      <c r="B18" s="27">
        <f>SUM(B9:B17)</f>
        <v>231</v>
      </c>
      <c r="C18" s="27">
        <f aca="true" t="shared" si="3" ref="C18:X18">SUM(C9:C17)</f>
        <v>218</v>
      </c>
      <c r="D18" s="27">
        <f t="shared" si="3"/>
        <v>931</v>
      </c>
      <c r="E18" s="27">
        <f t="shared" si="3"/>
        <v>855</v>
      </c>
      <c r="F18" s="27">
        <f t="shared" si="3"/>
        <v>1210</v>
      </c>
      <c r="G18" s="27">
        <f t="shared" si="3"/>
        <v>1294</v>
      </c>
      <c r="H18" s="27">
        <f t="shared" si="3"/>
        <v>1200</v>
      </c>
      <c r="I18" s="27">
        <f t="shared" si="3"/>
        <v>1368</v>
      </c>
      <c r="J18" s="27">
        <f t="shared" si="3"/>
        <v>1274</v>
      </c>
      <c r="K18" s="27">
        <f t="shared" si="3"/>
        <v>1542</v>
      </c>
      <c r="L18" s="27">
        <f t="shared" si="3"/>
        <v>1216</v>
      </c>
      <c r="M18" s="27">
        <f t="shared" si="3"/>
        <v>1367</v>
      </c>
      <c r="N18" s="27">
        <f t="shared" si="3"/>
        <v>1166</v>
      </c>
      <c r="O18" s="27">
        <f t="shared" si="3"/>
        <v>1482</v>
      </c>
      <c r="P18" s="27">
        <f t="shared" si="3"/>
        <v>1027</v>
      </c>
      <c r="Q18" s="27">
        <f t="shared" si="3"/>
        <v>1268</v>
      </c>
      <c r="R18" s="27">
        <f t="shared" si="3"/>
        <v>909</v>
      </c>
      <c r="S18" s="27">
        <f t="shared" si="3"/>
        <v>994</v>
      </c>
      <c r="T18" s="27">
        <f t="shared" si="3"/>
        <v>495</v>
      </c>
      <c r="U18" s="27">
        <f t="shared" si="3"/>
        <v>610</v>
      </c>
      <c r="V18" s="27">
        <f t="shared" si="3"/>
        <v>9659</v>
      </c>
      <c r="W18" s="27">
        <f t="shared" si="3"/>
        <v>10998</v>
      </c>
      <c r="X18" s="27">
        <f t="shared" si="3"/>
        <v>20657</v>
      </c>
    </row>
  </sheetData>
  <sheetProtection/>
  <mergeCells count="15">
    <mergeCell ref="L7:M7"/>
    <mergeCell ref="X7:X8"/>
    <mergeCell ref="A6:X6"/>
    <mergeCell ref="N7:O7"/>
    <mergeCell ref="P7:Q7"/>
    <mergeCell ref="R7:S7"/>
    <mergeCell ref="T7:U7"/>
    <mergeCell ref="V7:W7"/>
    <mergeCell ref="B7:C7"/>
    <mergeCell ref="D7:E7"/>
    <mergeCell ref="F7:G7"/>
    <mergeCell ref="H7:I7"/>
    <mergeCell ref="J7:K7"/>
    <mergeCell ref="A7:A8"/>
    <mergeCell ref="A3:J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11.421875" defaultRowHeight="15"/>
  <cols>
    <col min="1" max="1" width="32.140625" style="41" customWidth="1"/>
    <col min="2" max="2" width="13.8515625" style="41" bestFit="1" customWidth="1"/>
    <col min="3" max="3" width="15.7109375" style="41" customWidth="1"/>
    <col min="4" max="4" width="13.57421875" style="41" bestFit="1" customWidth="1"/>
    <col min="5" max="5" width="14.8515625" style="41" customWidth="1"/>
    <col min="6" max="6" width="12.8515625" style="41" customWidth="1"/>
    <col min="7" max="7" width="15.28125" style="41" customWidth="1"/>
    <col min="8" max="16384" width="11.421875" style="41" customWidth="1"/>
  </cols>
  <sheetData>
    <row r="1" ht="15.75">
      <c r="A1" s="48" t="s">
        <v>46</v>
      </c>
    </row>
    <row r="2" s="46" customFormat="1" ht="15.75">
      <c r="A2" s="53"/>
    </row>
    <row r="3" spans="1:7" s="46" customFormat="1" ht="15.75" customHeight="1">
      <c r="A3" s="83" t="s">
        <v>199</v>
      </c>
      <c r="B3" s="83"/>
      <c r="C3" s="83"/>
      <c r="D3" s="83"/>
      <c r="E3" s="83"/>
      <c r="F3" s="83"/>
      <c r="G3" s="83"/>
    </row>
    <row r="4" spans="1:7" s="46" customFormat="1" ht="12.75">
      <c r="A4" s="83"/>
      <c r="B4" s="83"/>
      <c r="C4" s="83"/>
      <c r="D4" s="83"/>
      <c r="E4" s="83"/>
      <c r="F4" s="83"/>
      <c r="G4" s="83"/>
    </row>
    <row r="5" s="46" customFormat="1" ht="15.75">
      <c r="A5" s="48"/>
    </row>
    <row r="7" spans="1:7" ht="12.75">
      <c r="A7" s="98" t="s">
        <v>191</v>
      </c>
      <c r="B7" s="98"/>
      <c r="C7" s="98"/>
      <c r="D7" s="98"/>
      <c r="E7" s="98"/>
      <c r="F7" s="98"/>
      <c r="G7" s="98"/>
    </row>
    <row r="8" spans="1:7" ht="12.75">
      <c r="A8" s="91" t="s">
        <v>120</v>
      </c>
      <c r="B8" s="99" t="s">
        <v>110</v>
      </c>
      <c r="C8" s="99"/>
      <c r="D8" s="99" t="s">
        <v>3</v>
      </c>
      <c r="E8" s="99"/>
      <c r="F8" s="99" t="s">
        <v>31</v>
      </c>
      <c r="G8" s="99"/>
    </row>
    <row r="9" spans="1:7" ht="38.25">
      <c r="A9" s="92"/>
      <c r="B9" s="45" t="s">
        <v>29</v>
      </c>
      <c r="C9" s="42" t="s">
        <v>64</v>
      </c>
      <c r="D9" s="45" t="s">
        <v>34</v>
      </c>
      <c r="E9" s="42" t="s">
        <v>65</v>
      </c>
      <c r="F9" s="45" t="s">
        <v>33</v>
      </c>
      <c r="G9" s="42" t="s">
        <v>63</v>
      </c>
    </row>
    <row r="10" spans="1:7" ht="12.75">
      <c r="A10" s="34" t="s">
        <v>57</v>
      </c>
      <c r="B10" s="25">
        <v>693</v>
      </c>
      <c r="C10" s="56">
        <f>B10/F10</f>
        <v>0.673469387755102</v>
      </c>
      <c r="D10" s="25">
        <v>336</v>
      </c>
      <c r="E10" s="56">
        <f>D10/F10</f>
        <v>0.32653061224489793</v>
      </c>
      <c r="F10" s="25">
        <f aca="true" t="shared" si="0" ref="F10:F15">B10+D10</f>
        <v>1029</v>
      </c>
      <c r="G10" s="61">
        <f>F10/$F$16</f>
        <v>0.04981362250084717</v>
      </c>
    </row>
    <row r="11" spans="1:7" ht="12.75">
      <c r="A11" s="34" t="s">
        <v>58</v>
      </c>
      <c r="B11" s="60">
        <v>628</v>
      </c>
      <c r="C11" s="56">
        <f aca="true" t="shared" si="1" ref="C11:C16">B11/F11</f>
        <v>0.5880149812734082</v>
      </c>
      <c r="D11" s="60">
        <v>440</v>
      </c>
      <c r="E11" s="56">
        <f aca="true" t="shared" si="2" ref="E11:E16">D11/F11</f>
        <v>0.41198501872659177</v>
      </c>
      <c r="F11" s="25">
        <f t="shared" si="0"/>
        <v>1068</v>
      </c>
      <c r="G11" s="61">
        <f aca="true" t="shared" si="3" ref="G11:G16">F11/$F$16</f>
        <v>0.051701602362395314</v>
      </c>
    </row>
    <row r="12" spans="1:7" ht="12.75">
      <c r="A12" s="34" t="s">
        <v>59</v>
      </c>
      <c r="B12" s="25">
        <v>4833</v>
      </c>
      <c r="C12" s="56">
        <f t="shared" si="1"/>
        <v>0.4065444145356662</v>
      </c>
      <c r="D12" s="25">
        <v>7055</v>
      </c>
      <c r="E12" s="56">
        <f t="shared" si="2"/>
        <v>0.5934555854643337</v>
      </c>
      <c r="F12" s="25">
        <f t="shared" si="0"/>
        <v>11888</v>
      </c>
      <c r="G12" s="61">
        <f t="shared" si="3"/>
        <v>0.5754949895919059</v>
      </c>
    </row>
    <row r="13" spans="1:7" ht="12.75">
      <c r="A13" s="34" t="s">
        <v>60</v>
      </c>
      <c r="B13" s="60">
        <v>1907</v>
      </c>
      <c r="C13" s="56">
        <f t="shared" si="1"/>
        <v>0.9072312083729781</v>
      </c>
      <c r="D13" s="60">
        <v>195</v>
      </c>
      <c r="E13" s="56">
        <f t="shared" si="2"/>
        <v>0.09276879162702188</v>
      </c>
      <c r="F13" s="25">
        <f t="shared" si="0"/>
        <v>2102</v>
      </c>
      <c r="G13" s="61">
        <f t="shared" si="3"/>
        <v>0.10175727356344097</v>
      </c>
    </row>
    <row r="14" spans="1:7" ht="25.5">
      <c r="A14" s="36" t="s">
        <v>61</v>
      </c>
      <c r="B14" s="60">
        <v>936</v>
      </c>
      <c r="C14" s="56">
        <f t="shared" si="1"/>
        <v>0.36363636363636365</v>
      </c>
      <c r="D14" s="60">
        <v>1638</v>
      </c>
      <c r="E14" s="56">
        <f t="shared" si="2"/>
        <v>0.6363636363636364</v>
      </c>
      <c r="F14" s="25">
        <f t="shared" si="0"/>
        <v>2574</v>
      </c>
      <c r="G14" s="61">
        <f t="shared" si="3"/>
        <v>0.12460667086217747</v>
      </c>
    </row>
    <row r="15" spans="1:7" ht="12.75">
      <c r="A15" s="34" t="s">
        <v>62</v>
      </c>
      <c r="B15" s="60">
        <v>662</v>
      </c>
      <c r="C15" s="56">
        <f t="shared" si="1"/>
        <v>0.3316633266533066</v>
      </c>
      <c r="D15" s="60">
        <v>1334</v>
      </c>
      <c r="E15" s="56">
        <f t="shared" si="2"/>
        <v>0.6683366733466933</v>
      </c>
      <c r="F15" s="25">
        <f t="shared" si="0"/>
        <v>1996</v>
      </c>
      <c r="G15" s="61">
        <f t="shared" si="3"/>
        <v>0.09662584111923318</v>
      </c>
    </row>
    <row r="16" spans="1:7" ht="15.75">
      <c r="A16" s="43" t="s">
        <v>31</v>
      </c>
      <c r="B16" s="27">
        <f>SUM(B10:B15)</f>
        <v>9659</v>
      </c>
      <c r="C16" s="59">
        <f t="shared" si="1"/>
        <v>0.4675896790434235</v>
      </c>
      <c r="D16" s="27">
        <f>SUM(D10:D15)</f>
        <v>10998</v>
      </c>
      <c r="E16" s="59">
        <f t="shared" si="2"/>
        <v>0.5324103209565765</v>
      </c>
      <c r="F16" s="27">
        <f>SUM(F10:F15)</f>
        <v>20657</v>
      </c>
      <c r="G16" s="64">
        <f t="shared" si="3"/>
        <v>1</v>
      </c>
    </row>
    <row r="40" spans="1:11" ht="12.75">
      <c r="A40" s="93" t="s">
        <v>200</v>
      </c>
      <c r="B40" s="93"/>
      <c r="C40" s="93"/>
      <c r="D40" s="93"/>
      <c r="F40" s="93" t="s">
        <v>201</v>
      </c>
      <c r="G40" s="93"/>
      <c r="H40" s="93"/>
      <c r="I40" s="93"/>
      <c r="J40" s="93"/>
      <c r="K40" s="93"/>
    </row>
    <row r="41" spans="1:11" ht="12.75">
      <c r="A41" s="93"/>
      <c r="B41" s="93"/>
      <c r="C41" s="93"/>
      <c r="D41" s="93"/>
      <c r="F41" s="93"/>
      <c r="G41" s="93"/>
      <c r="H41" s="93"/>
      <c r="I41" s="93"/>
      <c r="J41" s="93"/>
      <c r="K41" s="93"/>
    </row>
    <row r="42" spans="1:11" ht="12.75">
      <c r="A42" s="93"/>
      <c r="B42" s="93"/>
      <c r="C42" s="93"/>
      <c r="D42" s="93"/>
      <c r="F42" s="93"/>
      <c r="G42" s="93"/>
      <c r="H42" s="93"/>
      <c r="I42" s="93"/>
      <c r="J42" s="93"/>
      <c r="K42" s="93"/>
    </row>
  </sheetData>
  <sheetProtection/>
  <mergeCells count="8">
    <mergeCell ref="A3:G4"/>
    <mergeCell ref="A8:A9"/>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5"/>
  <cols>
    <col min="1" max="1" width="7.57421875" style="46" bestFit="1" customWidth="1"/>
    <col min="2" max="2" width="51.140625" style="21" customWidth="1"/>
    <col min="3" max="3" width="13.00390625" style="46" bestFit="1" customWidth="1"/>
    <col min="4" max="4" width="11.421875" style="46" customWidth="1"/>
    <col min="5" max="5" width="12.7109375" style="46" bestFit="1" customWidth="1"/>
    <col min="6" max="6" width="14.421875" style="46" customWidth="1"/>
    <col min="7" max="16384" width="11.421875" style="46" customWidth="1"/>
  </cols>
  <sheetData>
    <row r="1" ht="15.75">
      <c r="A1" s="53" t="s">
        <v>46</v>
      </c>
    </row>
    <row r="2" ht="15.75">
      <c r="A2" s="53"/>
    </row>
    <row r="3" spans="1:5" ht="15" customHeight="1">
      <c r="A3" s="83" t="s">
        <v>242</v>
      </c>
      <c r="B3" s="83"/>
      <c r="C3" s="83"/>
      <c r="D3" s="83"/>
      <c r="E3" s="83"/>
    </row>
    <row r="4" spans="1:5" ht="12.75">
      <c r="A4" s="83"/>
      <c r="B4" s="83"/>
      <c r="C4" s="83"/>
      <c r="D4" s="83"/>
      <c r="E4" s="83"/>
    </row>
    <row r="5" ht="15.75">
      <c r="A5" s="53"/>
    </row>
    <row r="7" spans="1:8" ht="12.75">
      <c r="A7" s="95" t="s">
        <v>191</v>
      </c>
      <c r="B7" s="95"/>
      <c r="C7" s="95"/>
      <c r="D7" s="95"/>
      <c r="E7" s="95"/>
      <c r="F7" s="95"/>
      <c r="G7" s="95"/>
      <c r="H7" s="95"/>
    </row>
    <row r="8" spans="1:8" ht="12.75">
      <c r="A8" s="35"/>
      <c r="B8" s="54"/>
      <c r="C8" s="95" t="s">
        <v>112</v>
      </c>
      <c r="D8" s="95"/>
      <c r="E8" s="95" t="s">
        <v>30</v>
      </c>
      <c r="F8" s="95"/>
      <c r="G8" s="95" t="s">
        <v>31</v>
      </c>
      <c r="H8" s="95"/>
    </row>
    <row r="9" spans="1:8" s="49" customFormat="1" ht="38.25">
      <c r="A9" s="52" t="s">
        <v>66</v>
      </c>
      <c r="B9" s="47" t="s">
        <v>67</v>
      </c>
      <c r="C9" s="57" t="s">
        <v>111</v>
      </c>
      <c r="D9" s="47" t="s">
        <v>114</v>
      </c>
      <c r="E9" s="50" t="s">
        <v>34</v>
      </c>
      <c r="F9" s="47" t="s">
        <v>113</v>
      </c>
      <c r="G9" s="50" t="s">
        <v>33</v>
      </c>
      <c r="H9" s="47" t="s">
        <v>36</v>
      </c>
    </row>
    <row r="10" spans="1:8" ht="12.75">
      <c r="A10" s="51" t="s">
        <v>68</v>
      </c>
      <c r="B10" s="55" t="s">
        <v>202</v>
      </c>
      <c r="C10" s="80">
        <v>166</v>
      </c>
      <c r="D10" s="56">
        <f>C10/G10</f>
        <v>0.06426635694928377</v>
      </c>
      <c r="E10" s="80">
        <v>2417</v>
      </c>
      <c r="F10" s="56">
        <f>E10/G10</f>
        <v>0.9357336430507163</v>
      </c>
      <c r="G10" s="25">
        <f>C10+E10</f>
        <v>2583</v>
      </c>
      <c r="H10" s="56">
        <f>G10/$G$50</f>
        <v>0.18033931438944356</v>
      </c>
    </row>
    <row r="11" spans="1:8" ht="12.75">
      <c r="A11" s="51" t="s">
        <v>69</v>
      </c>
      <c r="B11" s="55" t="s">
        <v>203</v>
      </c>
      <c r="C11" s="80">
        <v>374</v>
      </c>
      <c r="D11" s="56">
        <f aca="true" t="shared" si="0" ref="D11:D50">C11/G11</f>
        <v>0.1859771258080557</v>
      </c>
      <c r="E11" s="80">
        <v>1637</v>
      </c>
      <c r="F11" s="56">
        <f aca="true" t="shared" si="1" ref="F11:F50">E11/G11</f>
        <v>0.8140228741919443</v>
      </c>
      <c r="G11" s="25">
        <f aca="true" t="shared" si="2" ref="G11:G50">C11+E11</f>
        <v>2011</v>
      </c>
      <c r="H11" s="56">
        <f aca="true" t="shared" si="3" ref="H11:H50">G11/$G$50</f>
        <v>0.14040354674300076</v>
      </c>
    </row>
    <row r="12" spans="1:8" ht="12.75">
      <c r="A12" s="51" t="s">
        <v>70</v>
      </c>
      <c r="B12" s="55" t="s">
        <v>204</v>
      </c>
      <c r="C12" s="80">
        <v>455</v>
      </c>
      <c r="D12" s="56">
        <f t="shared" si="0"/>
        <v>0.2824332712600869</v>
      </c>
      <c r="E12" s="80">
        <v>1156</v>
      </c>
      <c r="F12" s="56">
        <f t="shared" si="1"/>
        <v>0.7175667287399131</v>
      </c>
      <c r="G12" s="25">
        <f t="shared" si="2"/>
        <v>1611</v>
      </c>
      <c r="H12" s="56">
        <f t="shared" si="3"/>
        <v>0.11247643650073309</v>
      </c>
    </row>
    <row r="13" spans="1:8" ht="12.75">
      <c r="A13" s="51" t="s">
        <v>71</v>
      </c>
      <c r="B13" s="55" t="s">
        <v>205</v>
      </c>
      <c r="C13" s="80">
        <v>692</v>
      </c>
      <c r="D13" s="56">
        <f t="shared" si="0"/>
        <v>0.6467289719626168</v>
      </c>
      <c r="E13" s="80">
        <v>378</v>
      </c>
      <c r="F13" s="56">
        <f t="shared" si="1"/>
        <v>0.3532710280373832</v>
      </c>
      <c r="G13" s="25">
        <f t="shared" si="2"/>
        <v>1070</v>
      </c>
      <c r="H13" s="56">
        <f t="shared" si="3"/>
        <v>0.07470501989806605</v>
      </c>
    </row>
    <row r="14" spans="1:8" ht="12.75">
      <c r="A14" s="51" t="s">
        <v>72</v>
      </c>
      <c r="B14" s="55" t="s">
        <v>206</v>
      </c>
      <c r="C14" s="80">
        <v>810</v>
      </c>
      <c r="D14" s="56">
        <f t="shared" si="0"/>
        <v>0.9842041312272175</v>
      </c>
      <c r="E14" s="80">
        <v>13</v>
      </c>
      <c r="F14" s="56">
        <f t="shared" si="1"/>
        <v>0.015795868772782502</v>
      </c>
      <c r="G14" s="25">
        <f t="shared" si="2"/>
        <v>823</v>
      </c>
      <c r="H14" s="56">
        <f t="shared" si="3"/>
        <v>0.05746002932346576</v>
      </c>
    </row>
    <row r="15" spans="1:8" ht="12.75">
      <c r="A15" s="51" t="s">
        <v>73</v>
      </c>
      <c r="B15" s="55" t="s">
        <v>207</v>
      </c>
      <c r="C15" s="80">
        <v>348</v>
      </c>
      <c r="D15" s="56">
        <f t="shared" si="0"/>
        <v>0.6541353383458647</v>
      </c>
      <c r="E15" s="80">
        <v>184</v>
      </c>
      <c r="F15" s="56">
        <f t="shared" si="1"/>
        <v>0.3458646616541353</v>
      </c>
      <c r="G15" s="25">
        <f t="shared" si="2"/>
        <v>532</v>
      </c>
      <c r="H15" s="56">
        <f t="shared" si="3"/>
        <v>0.037143056622216016</v>
      </c>
    </row>
    <row r="16" spans="1:8" ht="12.75">
      <c r="A16" s="51" t="s">
        <v>74</v>
      </c>
      <c r="B16" s="55" t="s">
        <v>208</v>
      </c>
      <c r="C16" s="80">
        <v>410</v>
      </c>
      <c r="D16" s="56">
        <f t="shared" si="0"/>
        <v>0.9951456310679612</v>
      </c>
      <c r="E16" s="80">
        <v>2</v>
      </c>
      <c r="F16" s="56">
        <f t="shared" si="1"/>
        <v>0.0048543689320388345</v>
      </c>
      <c r="G16" s="25">
        <f t="shared" si="2"/>
        <v>412</v>
      </c>
      <c r="H16" s="56">
        <f t="shared" si="3"/>
        <v>0.028764923549535713</v>
      </c>
    </row>
    <row r="17" spans="1:8" ht="12.75">
      <c r="A17" s="51" t="s">
        <v>75</v>
      </c>
      <c r="B17" s="55" t="s">
        <v>209</v>
      </c>
      <c r="C17" s="80">
        <v>256</v>
      </c>
      <c r="D17" s="56">
        <f t="shared" si="0"/>
        <v>0.7804878048780488</v>
      </c>
      <c r="E17" s="80">
        <v>72</v>
      </c>
      <c r="F17" s="56">
        <f t="shared" si="1"/>
        <v>0.21951219512195122</v>
      </c>
      <c r="G17" s="25">
        <f t="shared" si="2"/>
        <v>328</v>
      </c>
      <c r="H17" s="56">
        <f t="shared" si="3"/>
        <v>0.0229002303986595</v>
      </c>
    </row>
    <row r="18" spans="1:8" ht="25.5">
      <c r="A18" s="51" t="s">
        <v>76</v>
      </c>
      <c r="B18" s="55" t="s">
        <v>210</v>
      </c>
      <c r="C18" s="80">
        <v>292</v>
      </c>
      <c r="D18" s="56">
        <f t="shared" si="0"/>
        <v>0.9419354838709677</v>
      </c>
      <c r="E18" s="80">
        <v>18</v>
      </c>
      <c r="F18" s="56">
        <f t="shared" si="1"/>
        <v>0.05806451612903226</v>
      </c>
      <c r="G18" s="25">
        <f t="shared" si="2"/>
        <v>310</v>
      </c>
      <c r="H18" s="56">
        <f t="shared" si="3"/>
        <v>0.021643510437757453</v>
      </c>
    </row>
    <row r="19" spans="1:8" ht="12.75">
      <c r="A19" s="51" t="s">
        <v>77</v>
      </c>
      <c r="B19" s="55" t="s">
        <v>211</v>
      </c>
      <c r="C19" s="80">
        <v>60</v>
      </c>
      <c r="D19" s="56">
        <f t="shared" si="0"/>
        <v>0.23809523809523808</v>
      </c>
      <c r="E19" s="80">
        <v>192</v>
      </c>
      <c r="F19" s="56">
        <f t="shared" si="1"/>
        <v>0.7619047619047619</v>
      </c>
      <c r="G19" s="25">
        <f t="shared" si="2"/>
        <v>252</v>
      </c>
      <c r="H19" s="56">
        <f t="shared" si="3"/>
        <v>0.017594079452628638</v>
      </c>
    </row>
    <row r="20" spans="1:8" ht="12.75">
      <c r="A20" s="51" t="s">
        <v>78</v>
      </c>
      <c r="B20" s="55" t="s">
        <v>212</v>
      </c>
      <c r="C20" s="80">
        <v>208</v>
      </c>
      <c r="D20" s="56">
        <f t="shared" si="0"/>
        <v>0.9765258215962441</v>
      </c>
      <c r="E20" s="80">
        <v>5</v>
      </c>
      <c r="F20" s="56">
        <f t="shared" si="1"/>
        <v>0.023474178403755867</v>
      </c>
      <c r="G20" s="25">
        <f t="shared" si="2"/>
        <v>213</v>
      </c>
      <c r="H20" s="56">
        <f t="shared" si="3"/>
        <v>0.01487118620400754</v>
      </c>
    </row>
    <row r="21" spans="1:8" ht="12.75">
      <c r="A21" s="51" t="s">
        <v>79</v>
      </c>
      <c r="B21" s="55" t="s">
        <v>213</v>
      </c>
      <c r="C21" s="80">
        <v>23</v>
      </c>
      <c r="D21" s="56">
        <f t="shared" si="0"/>
        <v>0.10267857142857142</v>
      </c>
      <c r="E21" s="80">
        <v>201</v>
      </c>
      <c r="F21" s="56">
        <f t="shared" si="1"/>
        <v>0.8973214285714286</v>
      </c>
      <c r="G21" s="25">
        <f t="shared" si="2"/>
        <v>224</v>
      </c>
      <c r="H21" s="56">
        <f t="shared" si="3"/>
        <v>0.015639181735669902</v>
      </c>
    </row>
    <row r="22" spans="1:8" ht="12.75">
      <c r="A22" s="51" t="s">
        <v>80</v>
      </c>
      <c r="B22" s="55" t="s">
        <v>214</v>
      </c>
      <c r="C22" s="80">
        <v>170</v>
      </c>
      <c r="D22" s="56">
        <f t="shared" si="0"/>
        <v>0.8585858585858586</v>
      </c>
      <c r="E22" s="80">
        <v>28</v>
      </c>
      <c r="F22" s="56">
        <f t="shared" si="1"/>
        <v>0.1414141414141414</v>
      </c>
      <c r="G22" s="25">
        <f t="shared" si="2"/>
        <v>198</v>
      </c>
      <c r="H22" s="56">
        <f t="shared" si="3"/>
        <v>0.013823919569922502</v>
      </c>
    </row>
    <row r="23" spans="1:8" ht="12.75">
      <c r="A23" s="51" t="s">
        <v>81</v>
      </c>
      <c r="B23" s="55" t="s">
        <v>215</v>
      </c>
      <c r="C23" s="80">
        <v>22</v>
      </c>
      <c r="D23" s="56">
        <f t="shared" si="0"/>
        <v>0.11055276381909548</v>
      </c>
      <c r="E23" s="80">
        <v>177</v>
      </c>
      <c r="F23" s="56">
        <f t="shared" si="1"/>
        <v>0.8894472361809045</v>
      </c>
      <c r="G23" s="25">
        <f t="shared" si="2"/>
        <v>199</v>
      </c>
      <c r="H23" s="56">
        <f t="shared" si="3"/>
        <v>0.013893737345528172</v>
      </c>
    </row>
    <row r="24" spans="1:8" ht="12.75">
      <c r="A24" s="51" t="s">
        <v>82</v>
      </c>
      <c r="B24" s="55" t="s">
        <v>216</v>
      </c>
      <c r="C24" s="80">
        <v>87</v>
      </c>
      <c r="D24" s="56">
        <f t="shared" si="0"/>
        <v>0.4860335195530726</v>
      </c>
      <c r="E24" s="80">
        <v>92</v>
      </c>
      <c r="F24" s="56">
        <f t="shared" si="1"/>
        <v>0.5139664804469274</v>
      </c>
      <c r="G24" s="25">
        <f t="shared" si="2"/>
        <v>179</v>
      </c>
      <c r="H24" s="56">
        <f t="shared" si="3"/>
        <v>0.012497381833414787</v>
      </c>
    </row>
    <row r="25" spans="1:8" ht="12.75">
      <c r="A25" s="51" t="s">
        <v>83</v>
      </c>
      <c r="B25" s="55" t="s">
        <v>217</v>
      </c>
      <c r="C25" s="80">
        <v>217</v>
      </c>
      <c r="D25" s="56">
        <f t="shared" si="0"/>
        <v>0.9954128440366973</v>
      </c>
      <c r="E25" s="80">
        <v>1</v>
      </c>
      <c r="F25" s="56">
        <f t="shared" si="1"/>
        <v>0.0045871559633027525</v>
      </c>
      <c r="G25" s="25">
        <f t="shared" si="2"/>
        <v>218</v>
      </c>
      <c r="H25" s="56">
        <f t="shared" si="3"/>
        <v>0.015220275082035887</v>
      </c>
    </row>
    <row r="26" spans="1:8" ht="12.75">
      <c r="A26" s="51" t="s">
        <v>84</v>
      </c>
      <c r="B26" s="55" t="s">
        <v>218</v>
      </c>
      <c r="C26" s="80">
        <v>38</v>
      </c>
      <c r="D26" s="56">
        <f t="shared" si="0"/>
        <v>0.2331288343558282</v>
      </c>
      <c r="E26" s="80">
        <v>125</v>
      </c>
      <c r="F26" s="56">
        <f t="shared" si="1"/>
        <v>0.7668711656441718</v>
      </c>
      <c r="G26" s="25">
        <f t="shared" si="2"/>
        <v>163</v>
      </c>
      <c r="H26" s="56">
        <f t="shared" si="3"/>
        <v>0.01138029742372408</v>
      </c>
    </row>
    <row r="27" spans="1:8" ht="25.5">
      <c r="A27" s="51" t="s">
        <v>85</v>
      </c>
      <c r="B27" s="55" t="s">
        <v>219</v>
      </c>
      <c r="C27" s="80">
        <v>36</v>
      </c>
      <c r="D27" s="56">
        <f t="shared" si="0"/>
        <v>0.6545454545454545</v>
      </c>
      <c r="E27" s="80">
        <v>19</v>
      </c>
      <c r="F27" s="56">
        <f t="shared" si="1"/>
        <v>0.34545454545454546</v>
      </c>
      <c r="G27" s="25">
        <f t="shared" si="2"/>
        <v>55</v>
      </c>
      <c r="H27" s="56">
        <f t="shared" si="3"/>
        <v>0.003839977658311806</v>
      </c>
    </row>
    <row r="28" spans="1:8" ht="12.75">
      <c r="A28" s="51" t="s">
        <v>86</v>
      </c>
      <c r="B28" s="55" t="s">
        <v>220</v>
      </c>
      <c r="C28" s="80">
        <v>206</v>
      </c>
      <c r="D28" s="56">
        <f t="shared" si="0"/>
        <v>0.9856459330143541</v>
      </c>
      <c r="E28" s="80">
        <v>3</v>
      </c>
      <c r="F28" s="56">
        <f t="shared" si="1"/>
        <v>0.014354066985645933</v>
      </c>
      <c r="G28" s="25">
        <f t="shared" si="2"/>
        <v>209</v>
      </c>
      <c r="H28" s="56">
        <f t="shared" si="3"/>
        <v>0.014591915101584864</v>
      </c>
    </row>
    <row r="29" spans="1:8" ht="12.75">
      <c r="A29" s="51" t="s">
        <v>87</v>
      </c>
      <c r="B29" s="55" t="s">
        <v>221</v>
      </c>
      <c r="C29" s="80">
        <v>6</v>
      </c>
      <c r="D29" s="56">
        <f t="shared" si="0"/>
        <v>0.03314917127071823</v>
      </c>
      <c r="E29" s="80">
        <v>175</v>
      </c>
      <c r="F29" s="56">
        <f t="shared" si="1"/>
        <v>0.9668508287292817</v>
      </c>
      <c r="G29" s="25">
        <f t="shared" si="2"/>
        <v>181</v>
      </c>
      <c r="H29" s="56">
        <f t="shared" si="3"/>
        <v>0.012637017384626126</v>
      </c>
    </row>
    <row r="30" spans="1:8" ht="12.75">
      <c r="A30" s="51" t="s">
        <v>88</v>
      </c>
      <c r="B30" s="55" t="s">
        <v>222</v>
      </c>
      <c r="C30" s="80">
        <v>10</v>
      </c>
      <c r="D30" s="56">
        <f t="shared" si="0"/>
        <v>0.06172839506172839</v>
      </c>
      <c r="E30" s="80">
        <v>152</v>
      </c>
      <c r="F30" s="56">
        <f t="shared" si="1"/>
        <v>0.9382716049382716</v>
      </c>
      <c r="G30" s="25">
        <f t="shared" si="2"/>
        <v>162</v>
      </c>
      <c r="H30" s="56">
        <f t="shared" si="3"/>
        <v>0.011310479648118411</v>
      </c>
    </row>
    <row r="31" spans="1:8" ht="12.75">
      <c r="A31" s="51" t="s">
        <v>89</v>
      </c>
      <c r="B31" s="55" t="s">
        <v>223</v>
      </c>
      <c r="C31" s="80">
        <v>113</v>
      </c>
      <c r="D31" s="56">
        <f t="shared" si="0"/>
        <v>0.6975308641975309</v>
      </c>
      <c r="E31" s="80">
        <v>49</v>
      </c>
      <c r="F31" s="56">
        <f t="shared" si="1"/>
        <v>0.30246913580246915</v>
      </c>
      <c r="G31" s="25">
        <f t="shared" si="2"/>
        <v>162</v>
      </c>
      <c r="H31" s="56">
        <f t="shared" si="3"/>
        <v>0.011310479648118411</v>
      </c>
    </row>
    <row r="32" spans="1:8" ht="12.75">
      <c r="A32" s="51" t="s">
        <v>90</v>
      </c>
      <c r="B32" s="55" t="s">
        <v>224</v>
      </c>
      <c r="C32" s="80">
        <v>2</v>
      </c>
      <c r="D32" s="56">
        <f t="shared" si="0"/>
        <v>0.012903225806451613</v>
      </c>
      <c r="E32" s="80">
        <v>153</v>
      </c>
      <c r="F32" s="56">
        <f t="shared" si="1"/>
        <v>0.9870967741935484</v>
      </c>
      <c r="G32" s="25">
        <f t="shared" si="2"/>
        <v>155</v>
      </c>
      <c r="H32" s="56">
        <f t="shared" si="3"/>
        <v>0.010821755218878727</v>
      </c>
    </row>
    <row r="33" spans="1:8" ht="12.75">
      <c r="A33" s="51" t="s">
        <v>91</v>
      </c>
      <c r="B33" s="55" t="s">
        <v>225</v>
      </c>
      <c r="C33" s="80">
        <v>25</v>
      </c>
      <c r="D33" s="56">
        <f t="shared" si="0"/>
        <v>0.16339869281045752</v>
      </c>
      <c r="E33" s="80">
        <v>128</v>
      </c>
      <c r="F33" s="56">
        <f t="shared" si="1"/>
        <v>0.8366013071895425</v>
      </c>
      <c r="G33" s="25">
        <f t="shared" si="2"/>
        <v>153</v>
      </c>
      <c r="H33" s="56">
        <f t="shared" si="3"/>
        <v>0.010682119667667389</v>
      </c>
    </row>
    <row r="34" spans="1:8" ht="12.75">
      <c r="A34" s="51" t="s">
        <v>92</v>
      </c>
      <c r="B34" s="55" t="s">
        <v>226</v>
      </c>
      <c r="C34" s="80">
        <v>166</v>
      </c>
      <c r="D34" s="56">
        <f t="shared" si="0"/>
        <v>1</v>
      </c>
      <c r="E34" s="80"/>
      <c r="F34" s="56">
        <f t="shared" si="1"/>
        <v>0</v>
      </c>
      <c r="G34" s="25">
        <f t="shared" si="2"/>
        <v>166</v>
      </c>
      <c r="H34" s="56">
        <f t="shared" si="3"/>
        <v>0.011589750750541087</v>
      </c>
    </row>
    <row r="35" spans="1:8" ht="25.5">
      <c r="A35" s="51" t="s">
        <v>93</v>
      </c>
      <c r="B35" s="55" t="s">
        <v>227</v>
      </c>
      <c r="C35" s="80">
        <v>44</v>
      </c>
      <c r="D35" s="56">
        <f t="shared" si="0"/>
        <v>0.41509433962264153</v>
      </c>
      <c r="E35" s="80">
        <v>62</v>
      </c>
      <c r="F35" s="56">
        <f t="shared" si="1"/>
        <v>0.5849056603773585</v>
      </c>
      <c r="G35" s="25">
        <f t="shared" si="2"/>
        <v>106</v>
      </c>
      <c r="H35" s="56">
        <f t="shared" si="3"/>
        <v>0.007400684214200936</v>
      </c>
    </row>
    <row r="36" spans="1:8" ht="12.75">
      <c r="A36" s="51" t="s">
        <v>94</v>
      </c>
      <c r="B36" s="55" t="s">
        <v>228</v>
      </c>
      <c r="C36" s="80">
        <v>89</v>
      </c>
      <c r="D36" s="56">
        <f t="shared" si="0"/>
        <v>0.6846153846153846</v>
      </c>
      <c r="E36" s="80">
        <v>41</v>
      </c>
      <c r="F36" s="56">
        <f t="shared" si="1"/>
        <v>0.3153846153846154</v>
      </c>
      <c r="G36" s="25">
        <f t="shared" si="2"/>
        <v>130</v>
      </c>
      <c r="H36" s="56">
        <f t="shared" si="3"/>
        <v>0.009076310828736996</v>
      </c>
    </row>
    <row r="37" spans="1:8" ht="12.75">
      <c r="A37" s="51" t="s">
        <v>95</v>
      </c>
      <c r="B37" s="55" t="s">
        <v>229</v>
      </c>
      <c r="C37" s="80">
        <v>12</v>
      </c>
      <c r="D37" s="56">
        <f t="shared" si="0"/>
        <v>0.0784313725490196</v>
      </c>
      <c r="E37" s="80">
        <v>141</v>
      </c>
      <c r="F37" s="56">
        <f t="shared" si="1"/>
        <v>0.9215686274509803</v>
      </c>
      <c r="G37" s="25">
        <f t="shared" si="2"/>
        <v>153</v>
      </c>
      <c r="H37" s="56">
        <f t="shared" si="3"/>
        <v>0.010682119667667389</v>
      </c>
    </row>
    <row r="38" spans="1:8" ht="12.75">
      <c r="A38" s="51" t="s">
        <v>96</v>
      </c>
      <c r="B38" s="55" t="s">
        <v>230</v>
      </c>
      <c r="C38" s="80">
        <v>1</v>
      </c>
      <c r="D38" s="56">
        <f t="shared" si="0"/>
        <v>0.006802721088435374</v>
      </c>
      <c r="E38" s="80">
        <v>146</v>
      </c>
      <c r="F38" s="56">
        <f t="shared" si="1"/>
        <v>0.9931972789115646</v>
      </c>
      <c r="G38" s="25">
        <f t="shared" si="2"/>
        <v>147</v>
      </c>
      <c r="H38" s="56">
        <f t="shared" si="3"/>
        <v>0.010263213014033374</v>
      </c>
    </row>
    <row r="39" spans="1:8" ht="12.75">
      <c r="A39" s="51" t="s">
        <v>97</v>
      </c>
      <c r="B39" s="55" t="s">
        <v>231</v>
      </c>
      <c r="C39" s="80">
        <v>66</v>
      </c>
      <c r="D39" s="56">
        <f t="shared" si="0"/>
        <v>0.4782608695652174</v>
      </c>
      <c r="E39" s="80">
        <v>72</v>
      </c>
      <c r="F39" s="56">
        <f t="shared" si="1"/>
        <v>0.5217391304347826</v>
      </c>
      <c r="G39" s="25">
        <f t="shared" si="2"/>
        <v>138</v>
      </c>
      <c r="H39" s="56">
        <f t="shared" si="3"/>
        <v>0.00963485303358235</v>
      </c>
    </row>
    <row r="40" spans="1:8" ht="12.75">
      <c r="A40" s="51" t="s">
        <v>98</v>
      </c>
      <c r="B40" s="55" t="s">
        <v>232</v>
      </c>
      <c r="C40" s="80">
        <v>65</v>
      </c>
      <c r="D40" s="56">
        <f t="shared" si="0"/>
        <v>0.7222222222222222</v>
      </c>
      <c r="E40" s="80">
        <v>25</v>
      </c>
      <c r="F40" s="56">
        <f t="shared" si="1"/>
        <v>0.2777777777777778</v>
      </c>
      <c r="G40" s="25">
        <f t="shared" si="2"/>
        <v>90</v>
      </c>
      <c r="H40" s="56">
        <f t="shared" si="3"/>
        <v>0.006283599804510228</v>
      </c>
    </row>
    <row r="41" spans="1:8" ht="12.75">
      <c r="A41" s="51" t="s">
        <v>99</v>
      </c>
      <c r="B41" s="55" t="s">
        <v>233</v>
      </c>
      <c r="C41" s="80">
        <v>1</v>
      </c>
      <c r="D41" s="56">
        <f t="shared" si="0"/>
        <v>0.007518796992481203</v>
      </c>
      <c r="E41" s="80">
        <v>132</v>
      </c>
      <c r="F41" s="56">
        <f t="shared" si="1"/>
        <v>0.9924812030075187</v>
      </c>
      <c r="G41" s="25">
        <f t="shared" si="2"/>
        <v>133</v>
      </c>
      <c r="H41" s="56">
        <f t="shared" si="3"/>
        <v>0.009285764155554004</v>
      </c>
    </row>
    <row r="42" spans="1:8" ht="12.75">
      <c r="A42" s="51" t="s">
        <v>100</v>
      </c>
      <c r="B42" s="55" t="s">
        <v>234</v>
      </c>
      <c r="C42" s="80">
        <v>56</v>
      </c>
      <c r="D42" s="56">
        <f t="shared" si="0"/>
        <v>0.5436893203883495</v>
      </c>
      <c r="E42" s="80">
        <v>47</v>
      </c>
      <c r="F42" s="56">
        <f t="shared" si="1"/>
        <v>0.4563106796116505</v>
      </c>
      <c r="G42" s="25">
        <f t="shared" si="2"/>
        <v>103</v>
      </c>
      <c r="H42" s="56">
        <f t="shared" si="3"/>
        <v>0.007191230887383928</v>
      </c>
    </row>
    <row r="43" spans="1:8" ht="12.75">
      <c r="A43" s="51" t="s">
        <v>101</v>
      </c>
      <c r="B43" s="55" t="s">
        <v>235</v>
      </c>
      <c r="C43" s="80">
        <v>119</v>
      </c>
      <c r="D43" s="56">
        <f t="shared" si="0"/>
        <v>0.9916666666666667</v>
      </c>
      <c r="E43" s="80">
        <v>1</v>
      </c>
      <c r="F43" s="56">
        <f t="shared" si="1"/>
        <v>0.008333333333333333</v>
      </c>
      <c r="G43" s="25">
        <f t="shared" si="2"/>
        <v>120</v>
      </c>
      <c r="H43" s="56">
        <f t="shared" si="3"/>
        <v>0.008378133072680304</v>
      </c>
    </row>
    <row r="44" spans="1:8" ht="12.75">
      <c r="A44" s="51" t="s">
        <v>102</v>
      </c>
      <c r="B44" s="55" t="s">
        <v>236</v>
      </c>
      <c r="C44" s="80">
        <v>4</v>
      </c>
      <c r="D44" s="56">
        <f t="shared" si="0"/>
        <v>0.036036036036036036</v>
      </c>
      <c r="E44" s="80">
        <v>107</v>
      </c>
      <c r="F44" s="56">
        <f t="shared" si="1"/>
        <v>0.963963963963964</v>
      </c>
      <c r="G44" s="25">
        <f t="shared" si="2"/>
        <v>111</v>
      </c>
      <c r="H44" s="56">
        <f t="shared" si="3"/>
        <v>0.007749773092229281</v>
      </c>
    </row>
    <row r="45" spans="1:8" ht="25.5">
      <c r="A45" s="51" t="s">
        <v>103</v>
      </c>
      <c r="B45" s="55" t="s">
        <v>237</v>
      </c>
      <c r="C45" s="80">
        <v>103</v>
      </c>
      <c r="D45" s="56">
        <f t="shared" si="0"/>
        <v>0.9903846153846154</v>
      </c>
      <c r="E45" s="80">
        <v>1</v>
      </c>
      <c r="F45" s="56">
        <f t="shared" si="1"/>
        <v>0.009615384615384616</v>
      </c>
      <c r="G45" s="25">
        <f t="shared" si="2"/>
        <v>104</v>
      </c>
      <c r="H45" s="56">
        <f t="shared" si="3"/>
        <v>0.007261048662989597</v>
      </c>
    </row>
    <row r="46" spans="1:8" ht="12.75">
      <c r="A46" s="51" t="s">
        <v>104</v>
      </c>
      <c r="B46" s="55" t="s">
        <v>238</v>
      </c>
      <c r="C46" s="80">
        <v>110</v>
      </c>
      <c r="D46" s="56">
        <f t="shared" si="0"/>
        <v>1</v>
      </c>
      <c r="E46" s="80"/>
      <c r="F46" s="56">
        <f t="shared" si="1"/>
        <v>0</v>
      </c>
      <c r="G46" s="25">
        <f t="shared" si="2"/>
        <v>110</v>
      </c>
      <c r="H46" s="56">
        <f t="shared" si="3"/>
        <v>0.007679955316623612</v>
      </c>
    </row>
    <row r="47" spans="1:8" ht="25.5">
      <c r="A47" s="51" t="s">
        <v>105</v>
      </c>
      <c r="B47" s="55" t="s">
        <v>239</v>
      </c>
      <c r="C47" s="80">
        <v>99</v>
      </c>
      <c r="D47" s="56">
        <f t="shared" si="0"/>
        <v>0.99</v>
      </c>
      <c r="E47" s="80">
        <v>1</v>
      </c>
      <c r="F47" s="56">
        <f t="shared" si="1"/>
        <v>0.01</v>
      </c>
      <c r="G47" s="25">
        <f t="shared" si="2"/>
        <v>100</v>
      </c>
      <c r="H47" s="56">
        <f t="shared" si="3"/>
        <v>0.00698177756056692</v>
      </c>
    </row>
    <row r="48" spans="1:8" ht="12.75">
      <c r="A48" s="51" t="s">
        <v>106</v>
      </c>
      <c r="B48" s="55" t="s">
        <v>240</v>
      </c>
      <c r="C48" s="80">
        <v>88</v>
      </c>
      <c r="D48" s="56">
        <f t="shared" si="0"/>
        <v>0.8380952380952381</v>
      </c>
      <c r="E48" s="80">
        <v>17</v>
      </c>
      <c r="F48" s="56">
        <f t="shared" si="1"/>
        <v>0.1619047619047619</v>
      </c>
      <c r="G48" s="25">
        <f t="shared" si="2"/>
        <v>105</v>
      </c>
      <c r="H48" s="56">
        <f t="shared" si="3"/>
        <v>0.007330866438595266</v>
      </c>
    </row>
    <row r="49" spans="1:8" ht="12.75">
      <c r="A49" s="51" t="s">
        <v>107</v>
      </c>
      <c r="B49" s="55" t="s">
        <v>241</v>
      </c>
      <c r="C49" s="80">
        <v>102</v>
      </c>
      <c r="D49" s="56">
        <f t="shared" si="0"/>
        <v>0.9807692307692307</v>
      </c>
      <c r="E49" s="80">
        <v>2</v>
      </c>
      <c r="F49" s="56">
        <f t="shared" si="1"/>
        <v>0.019230769230769232</v>
      </c>
      <c r="G49" s="25">
        <f t="shared" si="2"/>
        <v>104</v>
      </c>
      <c r="H49" s="56">
        <f t="shared" si="3"/>
        <v>0.007261048662989597</v>
      </c>
    </row>
    <row r="50" spans="1:8" ht="15.75">
      <c r="A50" s="103" t="s">
        <v>31</v>
      </c>
      <c r="B50" s="103"/>
      <c r="C50" s="27">
        <f>SUM(C10:C49)</f>
        <v>6151</v>
      </c>
      <c r="D50" s="59">
        <f t="shared" si="0"/>
        <v>0.4294491377504713</v>
      </c>
      <c r="E50" s="27">
        <f>SUM(E10:E49)</f>
        <v>8172</v>
      </c>
      <c r="F50" s="59">
        <f t="shared" si="1"/>
        <v>0.5705508622495288</v>
      </c>
      <c r="G50" s="27">
        <f t="shared" si="2"/>
        <v>14323</v>
      </c>
      <c r="H50" s="59">
        <f t="shared" si="3"/>
        <v>1</v>
      </c>
    </row>
  </sheetData>
  <sheetProtection/>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2015-01-22T12:07:02Z</dcterms:modified>
  <cp:category/>
  <cp:version/>
  <cp:contentType/>
  <cp:contentStatus/>
</cp:coreProperties>
</file>